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1"/>
  </bookViews>
  <sheets>
    <sheet name="A" sheetId="1" state="visible" r:id="rId2"/>
    <sheet name="B" sheetId="2" state="visible" r:id="rId3"/>
  </sheets>
  <definedNames>
    <definedName function="false" hidden="false" localSheetId="0" name="_xlnm.Print_Area" vbProcedure="false">A!$A$1:$H$48</definedName>
    <definedName function="false" hidden="false" localSheetId="0" name="_xlnm.Print_Titles" vbProcedure="false">A!$1:$4</definedName>
    <definedName function="false" hidden="false" localSheetId="1" name="_xlnm.Print_Area" vbProcedure="false">B!$A$1:$H$216</definedName>
    <definedName function="false" hidden="false" localSheetId="1" name="_xlnm.Print_Titles" vbProcedure="false">B!$1:$2</definedName>
    <definedName function="false" hidden="false" localSheetId="0" name="Print_Area_0" vbProcedure="false">A!$A$1:$H$38</definedName>
    <definedName function="false" hidden="false" localSheetId="0" name="Print_Titles_0" vbProcedure="false">A!$1:$4</definedName>
    <definedName function="false" hidden="false" localSheetId="0" name="_xlnm.Print_Area" vbProcedure="false">A!$A$1:$H$48</definedName>
    <definedName function="false" hidden="false" localSheetId="0" name="_xlnm.Print_Area_0" vbProcedure="false">A!$A$1:$H$48</definedName>
    <definedName function="false" hidden="false" localSheetId="0" name="_xlnm.Print_Titles" vbProcedure="false">A!$1:$4</definedName>
    <definedName function="false" hidden="false" localSheetId="0" name="_xlnm.Print_Titles_0" vbProcedure="false">A!$1:$4</definedName>
    <definedName function="false" hidden="false" localSheetId="1" name="Print_Area_0" vbProcedure="false">B!$A$1:$H$192</definedName>
    <definedName function="false" hidden="false" localSheetId="1" name="Print_Titles_0" vbProcedure="false">B!$1:$2</definedName>
    <definedName function="false" hidden="false" localSheetId="1" name="_xlnm.Print_Area" vbProcedure="false">B!$A$1:$H$216</definedName>
    <definedName function="false" hidden="false" localSheetId="1" name="_xlnm.Print_Area_0" vbProcedure="false">B!$A$1:$H$216</definedName>
    <definedName function="false" hidden="false" localSheetId="1" name="_xlnm.Print_Titles" vbProcedure="false">B!$1:$2</definedName>
    <definedName function="false" hidden="false" localSheetId="1" name="_xlnm.Print_Titles_0" vbProcedure="false">B!$1:$2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<sst xmlns="http://schemas.openxmlformats.org/spreadsheetml/2006/main" count="238" uniqueCount="208">
  <si>
    <t xml:space="preserve">EMPRESA</t>
  </si>
  <si>
    <t xml:space="preserve">Quadros plurianuais de Apoio 2016</t>
  </si>
  <si>
    <t xml:space="preserve">Pagamentos Especiais por Conta disponíveis</t>
  </si>
  <si>
    <t xml:space="preserve">Ano</t>
  </si>
  <si>
    <t xml:space="preserve">Valores</t>
  </si>
  <si>
    <t xml:space="preserve">Do pagamento</t>
  </si>
  <si>
    <t xml:space="preserve">Limite do uso</t>
  </si>
  <si>
    <t xml:space="preserve">Deduzido até 2015</t>
  </si>
  <si>
    <t xml:space="preserve">Disponíveis em 2016</t>
  </si>
  <si>
    <t xml:space="preserve">Deduzir em 2016</t>
  </si>
  <si>
    <t xml:space="preserve">Expira em 1/1/2017</t>
  </si>
  <si>
    <t xml:space="preserve">Remanescente</t>
  </si>
  <si>
    <t xml:space="preserve">Totais:</t>
  </si>
  <si>
    <t xml:space="preserve">Limites à utilização do PEC:</t>
  </si>
  <si>
    <t xml:space="preserve">Prejuízos fiscais disponíveis</t>
  </si>
  <si>
    <t xml:space="preserve">Do prejuízo</t>
  </si>
  <si>
    <t xml:space="preserve">Limite da dedução</t>
  </si>
  <si>
    <t xml:space="preserve">Prejuízo</t>
  </si>
  <si>
    <t xml:space="preserve">2016 PME</t>
  </si>
  <si>
    <t xml:space="preserve">2016 não PME</t>
  </si>
  <si>
    <t xml:space="preserve">Mais-valias disponíveis</t>
  </si>
  <si>
    <t xml:space="preserve">Da mais-valia</t>
  </si>
  <si>
    <t xml:space="preserve">Dedução</t>
  </si>
  <si>
    <t xml:space="preserve">Mais-Valias</t>
  </si>
  <si>
    <t xml:space="preserve">Realização</t>
  </si>
  <si>
    <t xml:space="preserve">Investimento até 2015</t>
  </si>
  <si>
    <t xml:space="preserve">Investimento no exercício</t>
  </si>
  <si>
    <t xml:space="preserve">Mais-valia a expirar</t>
  </si>
  <si>
    <t xml:space="preserve">Investimento Remanescente</t>
  </si>
  <si>
    <t xml:space="preserve">2013-2016</t>
  </si>
  <si>
    <t xml:space="preserve">2014-2017</t>
  </si>
  <si>
    <t xml:space="preserve">2015-2018</t>
  </si>
  <si>
    <t xml:space="preserve">Mais-valia Majorada (15%)</t>
  </si>
  <si>
    <t xml:space="preserve">DLRR (Dedução de Lucros Retidos e Reinvestidos)</t>
  </si>
  <si>
    <t xml:space="preserve">Dedução à colecta de IRC</t>
  </si>
  <si>
    <t xml:space="preserve">Reinvestimento</t>
  </si>
  <si>
    <t xml:space="preserve">Valor do benefício</t>
  </si>
  <si>
    <t xml:space="preserve">Excedente</t>
  </si>
  <si>
    <t xml:space="preserve">IRC a acrescer à colecta</t>
  </si>
  <si>
    <t xml:space="preserve">Valor</t>
  </si>
  <si>
    <t xml:space="preserve">Expira em 2016</t>
  </si>
  <si>
    <t xml:space="preserve">Transita para 2017</t>
  </si>
  <si>
    <t xml:space="preserve">A</t>
  </si>
  <si>
    <t xml:space="preserve">B</t>
  </si>
  <si>
    <t xml:space="preserve">C</t>
  </si>
  <si>
    <t xml:space="preserve">D=B+Cx10%</t>
  </si>
  <si>
    <t xml:space="preserve">E=D</t>
  </si>
  <si>
    <t xml:space="preserve">F=D</t>
  </si>
  <si>
    <t xml:space="preserve">G=Ex115%</t>
  </si>
  <si>
    <t xml:space="preserve">IRC 2016</t>
  </si>
  <si>
    <t xml:space="preserve">PME?</t>
  </si>
  <si>
    <t xml:space="preserve">Sim</t>
  </si>
  <si>
    <t xml:space="preserve">Resultado antes de imposto</t>
  </si>
  <si>
    <t xml:space="preserve">Custos</t>
  </si>
  <si>
    <t xml:space="preserve">Proveitos</t>
  </si>
  <si>
    <t xml:space="preserve">Resultado antes de imposto:</t>
  </si>
  <si>
    <t xml:space="preserve">Quadro 07 - Apuramento do resultado tributável</t>
  </si>
  <si>
    <t xml:space="preserve">Variações patrimoniais positivas</t>
  </si>
  <si>
    <t xml:space="preserve">Variações patrimoniais negativas</t>
  </si>
  <si>
    <t xml:space="preserve">Variações patrimoniais:</t>
  </si>
  <si>
    <t xml:space="preserve">Imputação matéria colectável de ACE, AEIE e transparência</t>
  </si>
  <si>
    <t xml:space="preserve">Correcções Exercícios Anteriores</t>
  </si>
  <si>
    <t xml:space="preserve">Anulação do MEP e da consolidação proporcional</t>
  </si>
  <si>
    <t xml:space="preserve">Ajustamentos do justo Valor</t>
  </si>
  <si>
    <t xml:space="preserve">Encargos não devidamente documentados</t>
  </si>
  <si>
    <t xml:space="preserve">Depreciações e amortizações não aceites</t>
  </si>
  <si>
    <t xml:space="preserve">Impostos diferidos</t>
  </si>
  <si>
    <t xml:space="preserve">Multas, penalidades, juros compensatórios</t>
  </si>
  <si>
    <t xml:space="preserve">Aluguer de viatura sem condutor</t>
  </si>
  <si>
    <t xml:space="preserve">Menos-valias contabilísticas</t>
  </si>
  <si>
    <t xml:space="preserve">Mais-valias fiscais sem intenção de reinvestimento</t>
  </si>
  <si>
    <t xml:space="preserve">50% de Mais-valias fiscais com intenção reinvestimento</t>
  </si>
  <si>
    <t xml:space="preserve">Mais-valias para reinvestir não reinvestidas</t>
  </si>
  <si>
    <t xml:space="preserve">Excesso Gastos Financiamento</t>
  </si>
  <si>
    <t xml:space="preserve">Regimes das fusões, cisões, entrada de activos e permuta de partes sociais</t>
  </si>
  <si>
    <t xml:space="preserve">Donativos não previstos ou além dos limites legais</t>
  </si>
  <si>
    <t xml:space="preserve">Insuficiência da estimativa para impostos</t>
  </si>
  <si>
    <t xml:space="preserve">Acréscimos à matéria colectável:</t>
  </si>
  <si>
    <t xml:space="preserve">Prejuízo imputado por ACE, AEIE e transparência</t>
  </si>
  <si>
    <t xml:space="preserve">Correcções de períodos anteriores</t>
  </si>
  <si>
    <t xml:space="preserve">Excesso de estimativa para imposto</t>
  </si>
  <si>
    <t xml:space="preserve">Mais-valias contabilísticas</t>
  </si>
  <si>
    <t xml:space="preserve">Menos-valias fiscais</t>
  </si>
  <si>
    <t xml:space="preserve">Benefícios fiscais</t>
  </si>
  <si>
    <t xml:space="preserve">Deduções à matéria colectável:</t>
  </si>
  <si>
    <t xml:space="preserve">Prejuízo fiscal:</t>
  </si>
  <si>
    <t xml:space="preserve">777</t>
  </si>
  <si>
    <t xml:space="preserve">Lucro tributável:</t>
  </si>
  <si>
    <t xml:space="preserve">778</t>
  </si>
  <si>
    <t xml:space="preserve">Quadro 09 - Apuramento da matéria colectável</t>
  </si>
  <si>
    <t xml:space="preserve">Limite da dedução dos prejuízos:</t>
  </si>
  <si>
    <t xml:space="preserve">Valores de prejuízos disponíveis em 2015:</t>
  </si>
  <si>
    <t xml:space="preserve">Valor utilizado de prejuízos fiscais:</t>
  </si>
  <si>
    <t xml:space="preserve">Matéria Colectável:</t>
  </si>
  <si>
    <t xml:space="preserve">Quadro 13 - Tributações Autónomas</t>
  </si>
  <si>
    <t xml:space="preserve">Despesas com viaturas</t>
  </si>
  <si>
    <t xml:space="preserve">Até 25,000,00</t>
  </si>
  <si>
    <t xml:space="preserve">Entre 25,000,00 e 35.000,00</t>
  </si>
  <si>
    <t xml:space="preserve">Superior a 35.000,00</t>
  </si>
  <si>
    <t xml:space="preserve">Gasóleos</t>
  </si>
  <si>
    <t xml:space="preserve">Gasolina</t>
  </si>
  <si>
    <t xml:space="preserve">Gás</t>
  </si>
  <si>
    <t xml:space="preserve">Deslocações e estadas</t>
  </si>
  <si>
    <t xml:space="preserve">Rendas e Alugueres</t>
  </si>
  <si>
    <t xml:space="preserve">ALD e locações</t>
  </si>
  <si>
    <t xml:space="preserve">Seguros</t>
  </si>
  <si>
    <t xml:space="preserve">Conservação e reparação</t>
  </si>
  <si>
    <t xml:space="preserve">Depreciações</t>
  </si>
  <si>
    <t xml:space="preserve">Juros</t>
  </si>
  <si>
    <t xml:space="preserve">Serviços Bancários</t>
  </si>
  <si>
    <t xml:space="preserve">Imposto Único de Circulação</t>
  </si>
  <si>
    <t xml:space="preserve">Subtotal:</t>
  </si>
  <si>
    <t xml:space="preserve">Taxa:</t>
  </si>
  <si>
    <t xml:space="preserve">Tributação autónoma:</t>
  </si>
  <si>
    <t xml:space="preserve">Rúbrica</t>
  </si>
  <si>
    <t xml:space="preserve">Base</t>
  </si>
  <si>
    <t xml:space="preserve">Tributação</t>
  </si>
  <si>
    <t xml:space="preserve">Tributação autónoma total de viaturas</t>
  </si>
  <si>
    <t xml:space="preserve">Outras tributações Autónomas</t>
  </si>
  <si>
    <t xml:space="preserve">Despesas de Representação</t>
  </si>
  <si>
    <t xml:space="preserve">Quilómetros (deslocações e estadas)</t>
  </si>
  <si>
    <t xml:space="preserve">Gerência - Ajudas de Custo</t>
  </si>
  <si>
    <t xml:space="preserve">Pessoal - Ajudas de Custo</t>
  </si>
  <si>
    <t xml:space="preserve">Indeminização não cumprimento objectivos</t>
  </si>
  <si>
    <t xml:space="preserve">Excesso de Indeminização a gestores</t>
  </si>
  <si>
    <t xml:space="preserve">Excesso remunerações variáveis a gestores</t>
  </si>
  <si>
    <t xml:space="preserve">Tributações autónomas:</t>
  </si>
  <si>
    <t xml:space="preserve">Quadro 10 - Cálculo do Imposto</t>
  </si>
  <si>
    <t xml:space="preserve">Imposto à taxa reduzida</t>
  </si>
  <si>
    <t xml:space="preserve">347A</t>
  </si>
  <si>
    <t xml:space="preserve">Imposto à taxa normal</t>
  </si>
  <si>
    <t xml:space="preserve">347B</t>
  </si>
  <si>
    <t xml:space="preserve">Imposto a outras taxas</t>
  </si>
  <si>
    <t xml:space="preserve">Imposto imputável aos Açores</t>
  </si>
  <si>
    <t xml:space="preserve">Imposto imputável à Madeira</t>
  </si>
  <si>
    <t xml:space="preserve">Colecta:</t>
  </si>
  <si>
    <t xml:space="preserve">Derrama Estatual</t>
  </si>
  <si>
    <t xml:space="preserve">Colecta Total:</t>
  </si>
  <si>
    <t xml:space="preserve">Dupla Tributação Jurídica Internacional</t>
  </si>
  <si>
    <t xml:space="preserve">Dupla Tributação Económica Internacional</t>
  </si>
  <si>
    <t xml:space="preserve">Benefícios Fiscais</t>
  </si>
  <si>
    <t xml:space="preserve">    DLRR (Dedução Lucros Retidos Reinvestidos) </t>
  </si>
  <si>
    <t xml:space="preserve">Total dos Benefícios Fiscais (sobre a colecta):</t>
  </si>
  <si>
    <t xml:space="preserve">Pagamento especial por conta</t>
  </si>
  <si>
    <t xml:space="preserve">Total das Deduções:</t>
  </si>
  <si>
    <t xml:space="preserve">Total do IRC Liquidado:</t>
  </si>
  <si>
    <t xml:space="preserve">Resultado da liquidação:</t>
  </si>
  <si>
    <t xml:space="preserve">Retenção na Fonte</t>
  </si>
  <si>
    <t xml:space="preserve">Pagamento por Conta (Normais)</t>
  </si>
  <si>
    <t xml:space="preserve">Pagamentos adicionais por conta</t>
  </si>
  <si>
    <t xml:space="preserve">IRC a pagar:</t>
  </si>
  <si>
    <t xml:space="preserve">IRC a a recuperar:</t>
  </si>
  <si>
    <t xml:space="preserve">Reposição de benefícios fiscais</t>
  </si>
  <si>
    <t xml:space="preserve">    Reposição da DLRR (Dedução Lucros Retidos Reinvestidos) </t>
  </si>
  <si>
    <t xml:space="preserve">Total das Reposições de benefícios fiscais:</t>
  </si>
  <si>
    <t xml:space="preserve">Derrama</t>
  </si>
  <si>
    <t xml:space="preserve">Autónomas</t>
  </si>
  <si>
    <t xml:space="preserve">Total a pagar:</t>
  </si>
  <si>
    <t xml:space="preserve">Total a receber:</t>
  </si>
  <si>
    <t xml:space="preserve">Quadro 11 - Outras Informação</t>
  </si>
  <si>
    <t xml:space="preserve">Total dos rendimentos do exercício</t>
  </si>
  <si>
    <t xml:space="preserve">Volume de Negócios</t>
  </si>
  <si>
    <t xml:space="preserve">Vendas</t>
  </si>
  <si>
    <t xml:space="preserve">Prestação de Serviços</t>
  </si>
  <si>
    <t xml:space="preserve">Volume de Negócios:</t>
  </si>
  <si>
    <t xml:space="preserve">Resultado líquido</t>
  </si>
  <si>
    <t xml:space="preserve">Resultado antes de impostos</t>
  </si>
  <si>
    <t xml:space="preserve">Imposto</t>
  </si>
  <si>
    <t xml:space="preserve">Benefícios fiscais a aplicar na colecta</t>
  </si>
  <si>
    <t xml:space="preserve">Imposto diferido</t>
  </si>
  <si>
    <t xml:space="preserve">Imposto sobre o rendimento do período (na DR)</t>
  </si>
  <si>
    <t xml:space="preserve">Aplicação de Resultados</t>
  </si>
  <si>
    <t xml:space="preserve">Resultado líquido do exercício</t>
  </si>
  <si>
    <t xml:space="preserve">Reserva legal existente em 31 de Dezembro de 2016</t>
  </si>
  <si>
    <t xml:space="preserve">Capital social</t>
  </si>
  <si>
    <t xml:space="preserve">Reserva legal mínima</t>
  </si>
  <si>
    <t xml:space="preserve">Reserva legal a ser feita</t>
  </si>
  <si>
    <t xml:space="preserve">20% do resultado</t>
  </si>
  <si>
    <t xml:space="preserve">Resultado para reserva legal</t>
  </si>
  <si>
    <t xml:space="preserve">Outras aplicações de resultados</t>
  </si>
  <si>
    <t xml:space="preserve">Resultados transitados:</t>
  </si>
  <si>
    <t xml:space="preserve">PEC2017 - Pagamento especial por conta 2017</t>
  </si>
  <si>
    <t xml:space="preserve">Volume de negócios</t>
  </si>
  <si>
    <t xml:space="preserve">Mínimo</t>
  </si>
  <si>
    <t xml:space="preserve">Excedente do mínimo</t>
  </si>
  <si>
    <t xml:space="preserve">Pagamentos por conta</t>
  </si>
  <si>
    <t xml:space="preserve">Valor a pagar</t>
  </si>
  <si>
    <t xml:space="preserve">Prestações</t>
  </si>
  <si>
    <t xml:space="preserve">Valor de cada pagamento (Março e Outubro)</t>
  </si>
  <si>
    <t xml:space="preserve">PC2017 - Pagamento por conta 2017</t>
  </si>
  <si>
    <t xml:space="preserve">Colecta</t>
  </si>
  <si>
    <t xml:space="preserve">Retenções na fonte</t>
  </si>
  <si>
    <t xml:space="preserve">Taxa</t>
  </si>
  <si>
    <t xml:space="preserve">Valor de cada pagamento (Julho, Setembro e 15 de Dezembro)</t>
  </si>
  <si>
    <t xml:space="preserve">PAC2017 - Pagamento Adicional por conta 2017</t>
  </si>
  <si>
    <t xml:space="preserve">Lucro tributável</t>
  </si>
  <si>
    <t xml:space="preserve">Fase até 1.500.000,00€ ("isenta")</t>
  </si>
  <si>
    <t xml:space="preserve">Fase até 7.500.000,00 (2,5%)</t>
  </si>
  <si>
    <t xml:space="preserve">Fase até 35.000.000,00€ (4,5%)</t>
  </si>
  <si>
    <t xml:space="preserve">Fase superior a 35.000.000,00€ (6,5%)</t>
  </si>
  <si>
    <t xml:space="preserve">Total:</t>
  </si>
  <si>
    <t xml:space="preserve">IRC2017 por prazo de pagamento</t>
  </si>
  <si>
    <t xml:space="preserve">31 de Marco (PEC2017)</t>
  </si>
  <si>
    <t xml:space="preserve">31 de Maio (Guia de Pagamento de IRC 2016)</t>
  </si>
  <si>
    <t xml:space="preserve">31 de Julho (PC2017 + PAC2017)</t>
  </si>
  <si>
    <t xml:space="preserve">30 de Setembro (PC2017 + PAC2017)</t>
  </si>
  <si>
    <t xml:space="preserve">31 de Outubro (PEC2017)</t>
  </si>
  <si>
    <t xml:space="preserve">15 de Dezembro (PC2017 + PAC2017)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</si>
</sst>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#,##0.00"/>
    <numFmt numFmtId="167" formatCode="0%"/>
    <numFmt numFmtId="168" formatCode="0"/>
    <numFmt numFmtId="169" formatCode="0.0%"/>
    <numFmt numFmtId="170" formatCode="0.00"/>
    <numFmt numFmtId="171" formatCode="0.00%"/>
    <numFmt numFmtId="172" formatCode="#,##0"/>
  </numFmts>
  <fonts count="20">
    <font>
      <sz val="8"/>
      <name val="Tahom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  <font>
      <b val="true"/>
      <u val="single"/>
      <sz val="16"/>
      <name val="Courier New"/>
      <family val="3"/>
      <charset val="1"/>
    </font>
    <font>
      <b val="true"/>
      <sz val="12"/>
      <name val="Courier New"/>
      <family val="3"/>
      <charset val="1"/>
    </font>
    <font>
      <b val="true"/>
      <u val="single"/>
      <sz val="7"/>
      <name val="Courier New"/>
      <family val="3"/>
      <charset val="1"/>
    </font>
    <font>
      <sz val="7"/>
      <name val="Courier New"/>
      <family val="3"/>
      <charset val="1"/>
    </font>
    <font>
      <b val="true"/>
      <sz val="7"/>
      <color rgb="FFFFFFFF"/>
      <name val="Courier New"/>
      <family val="3"/>
      <charset val="1"/>
    </font>
    <font>
      <b val="true"/>
      <sz val="7"/>
      <name val="Courier New"/>
      <family val="3"/>
      <charset val="1"/>
    </font>
    <font>
      <b val="true"/>
      <sz val="8"/>
      <name val="Courier New"/>
      <family val="3"/>
      <charset val="1"/>
    </font>
    <font>
      <sz val="7"/>
      <color rgb="FF376092"/>
      <name val="Courier New"/>
      <family val="3"/>
      <charset val="1"/>
    </font>
    <font>
      <b val="true"/>
      <sz val="7"/>
      <color rgb="FF376092"/>
      <name val="Courier New"/>
      <family val="3"/>
      <charset val="1"/>
    </font>
    <font>
      <sz val="7"/>
      <color rgb="FF000000"/>
      <name val="Courier New"/>
      <family val="3"/>
      <charset val="1"/>
    </font>
    <font>
      <sz val="6"/>
      <name val="Courier New"/>
      <family val="3"/>
      <charset val="1"/>
    </font>
    <font>
      <b val="true"/>
      <sz val="7"/>
      <color rgb="FF1F497D"/>
      <name val="Courier New"/>
      <family val="3"/>
      <charset val="1"/>
    </font>
    <font>
      <sz val="7"/>
      <color rgb="FF1F497D"/>
      <name val="Courier New"/>
      <family val="3"/>
      <charset val="1"/>
    </font>
    <font>
      <b val="true"/>
      <sz val="7"/>
      <color rgb="FF1F497D"/>
      <name val="Courier New"/>
      <family val="3"/>
    </font>
    <font>
      <b val="true"/>
      <sz val="7"/>
      <color rgb="FF254061"/>
      <name val="Courier New"/>
      <family val="3"/>
      <charset val="1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BFBFBF"/>
        <bgColor rgb="FFD9D9D9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BFBFBF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 style="thin"/>
      <diagonal/>
    </border>
    <border diagonalUp="false" diagonalDown="false">
      <left style="hair">
        <color rgb="FFBFBFBF"/>
      </left>
      <right style="hair">
        <color rgb="FFBFBFBF"/>
      </right>
      <top/>
      <bottom style="hair">
        <color rgb="FFBFBFBF"/>
      </bottom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/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 style="hair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dotted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5"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fals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false" hidden="false"/>
    </xf>
    <xf numFmtId="164" fontId="4" fillId="0" borderId="0" xfId="0" applyFont="true" applyBorder="false" applyAlignment="true" applyProtection="false">
      <alignment horizontal="right" vertical="top" textRotation="0" wrapText="true" indent="0" shrinkToFit="false"/>
      <protection locked="fals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false" hidden="false"/>
    </xf>
    <xf numFmtId="165" fontId="5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0" xfId="0" applyFont="true" applyBorder="false" applyAlignment="false" applyProtection="false">
      <alignment horizontal="general" vertical="top" textRotation="0" wrapText="true" indent="0" shrinkToFit="false"/>
      <protection locked="false" hidden="false"/>
    </xf>
    <xf numFmtId="164" fontId="9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3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3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2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2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false" hidden="false"/>
    </xf>
    <xf numFmtId="164" fontId="8" fillId="0" borderId="1" xfId="0" applyFont="true" applyBorder="true" applyAlignment="true" applyProtection="false">
      <alignment horizontal="right" vertical="top" textRotation="0" wrapText="true" indent="0" shrinkToFit="false"/>
      <protection locked="false" hidden="false"/>
    </xf>
    <xf numFmtId="164" fontId="8" fillId="0" borderId="1" xfId="0" applyFont="true" applyBorder="true" applyAlignment="true" applyProtection="false">
      <alignment horizontal="left" vertical="top" textRotation="0" wrapText="true" indent="0" shrinkToFit="false"/>
      <protection locked="fals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fals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false" hidden="false"/>
    </xf>
    <xf numFmtId="164" fontId="15" fillId="0" borderId="0" xfId="0" applyFont="true" applyBorder="false" applyAlignment="true" applyProtection="false">
      <alignment horizontal="left" vertical="top" textRotation="0" wrapText="true" indent="0" shrinkToFit="false"/>
      <protection locked="false" hidden="false"/>
    </xf>
    <xf numFmtId="166" fontId="8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7" fontId="1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3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12" fillId="0" borderId="2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8" fillId="3" borderId="2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13" fillId="0" borderId="3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false" hidden="false"/>
    </xf>
    <xf numFmtId="164" fontId="4" fillId="0" borderId="0" xfId="0" applyFont="true" applyBorder="false" applyAlignment="true" applyProtection="false">
      <alignment horizontal="right" vertical="center" textRotation="0" wrapText="true" indent="0" shrinkToFit="false"/>
      <protection locked="fals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fals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false" hidden="false"/>
    </xf>
    <xf numFmtId="165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8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8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7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10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0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8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5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8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8" fillId="0" borderId="7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8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0" fillId="0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6" fillId="0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6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9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false" hidden="false"/>
    </xf>
    <xf numFmtId="164" fontId="8" fillId="0" borderId="0" xfId="0" applyFont="true" applyBorder="false" applyAlignment="true" applyProtection="false">
      <alignment horizontal="right" vertical="center" textRotation="0" wrapText="true" indent="0" shrinkToFit="false"/>
      <protection locked="false" hidden="false"/>
    </xf>
    <xf numFmtId="166" fontId="12" fillId="0" borderId="7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1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8" fillId="0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7" fillId="0" borderId="7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9" fontId="17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7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9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7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8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0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0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8" fontId="8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0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9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8" fontId="8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6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6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0" fontId="8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6" fontId="17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10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9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4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0" fillId="0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5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9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false" hidden="false"/>
    </xf>
    <xf numFmtId="166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6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72" fontId="17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false" hidden="false"/>
    </xf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false" hidden="false"/>
    </xf>
    <xf numFmtId="166" fontId="12" fillId="0" borderId="0" xfId="0" applyFont="true" applyBorder="false" applyAlignment="true" applyProtection="false">
      <alignment horizontal="right" vertical="center" textRotation="0" wrapText="true" indent="0" shrinkToFit="false"/>
      <protection locked="false" hidden="false"/>
    </xf>
    <xf numFmtId="166" fontId="8" fillId="0" borderId="0" xfId="0" applyFont="true" applyBorder="false" applyAlignment="true" applyProtection="false">
      <alignment horizontal="right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false" hidden="false"/>
    </xf>
    <xf numFmtId="166" fontId="8" fillId="0" borderId="0" xfId="0" applyFont="true" applyBorder="false" applyAlignment="true" applyProtection="fals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fals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false" hidden="false"/>
    </xf>
    <xf numFmtId="170" fontId="8" fillId="0" borderId="0" xfId="0" applyFont="true" applyBorder="false" applyAlignment="true" applyProtection="false">
      <alignment horizontal="right" vertical="center" textRotation="0" wrapText="true" indent="0" shrinkToFit="false"/>
      <protection locked="false" hidden="false"/>
    </xf>
    <xf numFmtId="164" fontId="8" fillId="0" borderId="7" xfId="0" applyFont="true" applyBorder="true" applyAlignment="true" applyProtection="false">
      <alignment horizontal="left" vertical="center" textRotation="0" wrapText="false" indent="0" shrinkToFit="false"/>
      <protection locked="false" hidden="false"/>
    </xf>
    <xf numFmtId="164" fontId="8" fillId="0" borderId="7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70" fontId="8" fillId="0" borderId="7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12" fillId="0" borderId="0" xfId="0" applyFont="true" applyBorder="false" applyAlignment="true" applyProtection="false">
      <alignment horizontal="general" vertical="center" textRotation="0" wrapText="true" indent="0" shrinkToFit="false"/>
      <protection locked="false" hidden="false"/>
    </xf>
    <xf numFmtId="164" fontId="8" fillId="0" borderId="7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8" fillId="0" borderId="7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8" fontId="1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general" vertical="center" textRotation="0" wrapText="tru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25406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45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40" zoomScaleNormal="100" zoomScalePageLayoutView="140" workbookViewId="0">
      <selection pane="topLeft" activeCell="A5" activeCellId="0" sqref="A5"/>
    </sheetView>
  </sheetViews>
  <sheetFormatPr defaultRowHeight="12.8"/>
  <cols>
    <col collapsed="false" hidden="false" max="2" min="1" style="1" width="17.640522875817"/>
    <col collapsed="false" hidden="false" max="3" min="3" style="2" width="21.4444444444444"/>
    <col collapsed="false" hidden="false" max="6" min="4" style="3" width="21.4444444444444"/>
    <col collapsed="false" hidden="false" max="7" min="7" style="2" width="21.4444444444444"/>
    <col collapsed="false" hidden="false" max="8" min="8" style="3" width="21.4444444444444"/>
    <col collapsed="false" hidden="false" max="1025" min="9" style="3" width="12.6209150326797"/>
  </cols>
  <sheetData>
    <row r="1" s="5" customFormat="true" ht="19.7" hidden="false" customHeight="false" outlineLevel="0" collapsed="false">
      <c r="A1" s="4" t="s">
        <v>0</v>
      </c>
      <c r="B1" s="4"/>
      <c r="C1" s="4"/>
      <c r="D1" s="4"/>
      <c r="E1" s="4"/>
      <c r="F1" s="4"/>
      <c r="G1" s="4"/>
      <c r="H1" s="4"/>
    </row>
    <row r="2" customFormat="false" ht="15" hidden="false" customHeight="false" outlineLevel="0" collapsed="false">
      <c r="A2" s="6" t="s">
        <v>1</v>
      </c>
      <c r="B2" s="6"/>
      <c r="C2" s="6"/>
      <c r="D2" s="6"/>
      <c r="E2" s="6"/>
      <c r="F2" s="6"/>
      <c r="G2" s="6"/>
      <c r="H2" s="6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2.8" hidden="false" customHeight="false" outlineLevel="0" collapsed="false">
      <c r="A3" s="7"/>
      <c r="B3" s="7"/>
      <c r="C3" s="7"/>
      <c r="D3" s="7"/>
      <c r="E3" s="7"/>
      <c r="F3" s="7"/>
      <c r="G3" s="7"/>
      <c r="H3" s="8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1.9" hidden="false" customHeight="true" outlineLevel="0" collapsed="false">
      <c r="A4" s="9" t="s">
        <v>2</v>
      </c>
      <c r="B4" s="9"/>
      <c r="C4" s="9"/>
      <c r="D4" s="9"/>
      <c r="E4" s="9"/>
      <c r="F4" s="9"/>
      <c r="G4" s="9"/>
      <c r="H4" s="9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1.9" hidden="false" customHeight="true" outlineLevel="0" collapsed="false">
      <c r="A5" s="10"/>
      <c r="B5" s="11"/>
      <c r="C5" s="11"/>
      <c r="D5" s="11"/>
      <c r="E5" s="11"/>
      <c r="F5" s="11"/>
      <c r="G5" s="11"/>
      <c r="H5" s="11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13" customFormat="true" ht="10.5" hidden="false" customHeight="true" outlineLevel="0" collapsed="false">
      <c r="A6" s="12" t="s">
        <v>3</v>
      </c>
      <c r="B6" s="12"/>
      <c r="C6" s="12" t="s">
        <v>4</v>
      </c>
      <c r="D6" s="12"/>
      <c r="E6" s="12"/>
      <c r="F6" s="12"/>
      <c r="G6" s="12"/>
      <c r="H6" s="12"/>
    </row>
    <row r="7" s="5" customFormat="true" ht="18.75" hidden="false" customHeight="true" outlineLevel="0" collapsed="false">
      <c r="A7" s="12" t="s">
        <v>5</v>
      </c>
      <c r="B7" s="12" t="s">
        <v>6</v>
      </c>
      <c r="C7" s="12" t="s">
        <v>5</v>
      </c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</row>
    <row r="8" customFormat="false" ht="12.8" hidden="false" customHeight="false" outlineLevel="0" collapsed="false">
      <c r="A8" s="14" t="n">
        <v>2012</v>
      </c>
      <c r="B8" s="14" t="n">
        <v>2016</v>
      </c>
      <c r="C8" s="15" t="n">
        <v>0</v>
      </c>
      <c r="D8" s="15" t="n">
        <v>0</v>
      </c>
      <c r="E8" s="16" t="n">
        <f aca="false">C8-D8</f>
        <v>0</v>
      </c>
      <c r="F8" s="16" t="n">
        <f aca="false">IF(E8&lt;F15,E8,F15)</f>
        <v>0</v>
      </c>
      <c r="G8" s="16" t="n">
        <f aca="false">C8-D8-F8</f>
        <v>0</v>
      </c>
      <c r="H8" s="16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2.8" hidden="false" customHeight="false" outlineLevel="0" collapsed="false">
      <c r="A9" s="14" t="n">
        <v>2013</v>
      </c>
      <c r="B9" s="14" t="n">
        <v>2017</v>
      </c>
      <c r="C9" s="15" t="n">
        <v>0</v>
      </c>
      <c r="D9" s="15" t="n">
        <v>0</v>
      </c>
      <c r="E9" s="16" t="n">
        <f aca="false">C9-D9</f>
        <v>0</v>
      </c>
      <c r="F9" s="16" t="n">
        <f aca="false">IF((E9+E8-F8)&lt;(F15-F8),(E9+E8-F8),(F15-F8))</f>
        <v>0</v>
      </c>
      <c r="G9" s="16"/>
      <c r="H9" s="16" t="n">
        <f aca="false">C9-D9-F9-G9</f>
        <v>0</v>
      </c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2.8" hidden="false" customHeight="false" outlineLevel="0" collapsed="false">
      <c r="A10" s="14" t="n">
        <v>2014</v>
      </c>
      <c r="B10" s="14" t="n">
        <v>2020</v>
      </c>
      <c r="C10" s="15" t="n">
        <v>0</v>
      </c>
      <c r="D10" s="15" t="n">
        <v>0</v>
      </c>
      <c r="E10" s="16" t="n">
        <f aca="false">C10-D10</f>
        <v>0</v>
      </c>
      <c r="F10" s="16" t="n">
        <f aca="false">IF((E9+E8+E10-F9-F8)&lt;(F15-F8-F9),(E9+E8+E10-F8-F9),(F15-F8-F9))</f>
        <v>0</v>
      </c>
      <c r="G10" s="16"/>
      <c r="H10" s="16" t="n">
        <f aca="false">C10-D10-F10-G10</f>
        <v>0</v>
      </c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2.8" hidden="false" customHeight="false" outlineLevel="0" collapsed="false">
      <c r="A11" s="14" t="n">
        <v>2015</v>
      </c>
      <c r="B11" s="14" t="n">
        <v>2021</v>
      </c>
      <c r="C11" s="15" t="n">
        <v>0</v>
      </c>
      <c r="D11" s="15" t="n">
        <v>0</v>
      </c>
      <c r="E11" s="16" t="n">
        <f aca="false">C11-D11</f>
        <v>0</v>
      </c>
      <c r="F11" s="16" t="n">
        <f aca="false">IF((E9+E8+E10+E11-F9-F8-F10)&lt;(F15-F8-F9-F10),(E9+E8+E10+E11-F8-F9-F10),(F15-F8-F9-F10))</f>
        <v>0</v>
      </c>
      <c r="G11" s="16"/>
      <c r="H11" s="16" t="n">
        <f aca="false">C11-D11-F11-G11</f>
        <v>0</v>
      </c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2.8" hidden="false" customHeight="false" outlineLevel="0" collapsed="false">
      <c r="A12" s="14" t="n">
        <v>2016</v>
      </c>
      <c r="B12" s="14" t="n">
        <v>2022</v>
      </c>
      <c r="C12" s="17" t="n">
        <v>0</v>
      </c>
      <c r="D12" s="17" t="n">
        <v>0</v>
      </c>
      <c r="E12" s="18" t="n">
        <f aca="false">C12-D12</f>
        <v>0</v>
      </c>
      <c r="F12" s="18" t="n">
        <f aca="false">IF((E9+E8+E10+E11+E12-F9-F8-F10-F11)&lt;(F15-F8-F9-F10-F11),(E9+E8+E10+E11+E12-F8-F9-F10-F11),(F15-F8-F9-F10-F11))</f>
        <v>0</v>
      </c>
      <c r="G12" s="18"/>
      <c r="H12" s="18" t="n">
        <f aca="false">C12-D12-F12-G12</f>
        <v>0</v>
      </c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22" customFormat="true" ht="12.8" hidden="false" customHeight="false" outlineLevel="0" collapsed="false">
      <c r="A13" s="19"/>
      <c r="B13" s="20" t="s">
        <v>12</v>
      </c>
      <c r="C13" s="21" t="n">
        <f aca="false">SUM(C8:C12)</f>
        <v>0</v>
      </c>
      <c r="D13" s="21" t="n">
        <f aca="false">SUM(D8:D12)</f>
        <v>0</v>
      </c>
      <c r="E13" s="21" t="n">
        <f aca="false">SUM(E8:E12)</f>
        <v>0</v>
      </c>
      <c r="F13" s="21" t="n">
        <f aca="false">SUM(F8:F12)</f>
        <v>0</v>
      </c>
      <c r="G13" s="21" t="n">
        <f aca="false">SUM(G8:G12)</f>
        <v>0</v>
      </c>
      <c r="H13" s="21" t="n">
        <f aca="false">SUM(H8:H12)</f>
        <v>0</v>
      </c>
    </row>
    <row r="14" s="5" customFormat="true" ht="12.8" hidden="false" customHeight="false" outlineLevel="0" collapsed="false">
      <c r="A14" s="19"/>
      <c r="B14" s="20"/>
      <c r="C14" s="23"/>
      <c r="D14" s="23"/>
      <c r="E14" s="23"/>
      <c r="F14" s="23"/>
      <c r="G14" s="23"/>
      <c r="H14" s="23"/>
    </row>
    <row r="15" customFormat="false" ht="12.8" hidden="false" customHeight="false" outlineLevel="0" collapsed="false">
      <c r="A15" s="19"/>
      <c r="B15" s="20"/>
      <c r="C15" s="23"/>
      <c r="D15" s="23"/>
      <c r="E15" s="24" t="s">
        <v>13</v>
      </c>
      <c r="F15" s="23" t="n">
        <f aca="false">B!F113-B!F115-B!F116-B!F117</f>
        <v>0</v>
      </c>
      <c r="G15" s="23"/>
      <c r="H15" s="23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2.75" hidden="false" customHeight="true" outlineLevel="0" collapsed="false">
      <c r="A16" s="8"/>
      <c r="B16" s="8"/>
      <c r="C16" s="8"/>
      <c r="D16" s="8"/>
      <c r="E16" s="8"/>
      <c r="F16" s="8"/>
      <c r="G16" s="8"/>
      <c r="H16" s="8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1.9" hidden="false" customHeight="true" outlineLevel="0" collapsed="false">
      <c r="A17" s="9" t="s">
        <v>14</v>
      </c>
      <c r="B17" s="9"/>
      <c r="C17" s="9"/>
      <c r="D17" s="9"/>
      <c r="E17" s="9"/>
      <c r="F17" s="9"/>
      <c r="G17" s="9"/>
      <c r="H17" s="9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s="25" customFormat="true" ht="10.5" hidden="false" customHeight="true" outlineLevel="0" collapsed="false">
      <c r="A18" s="12" t="s">
        <v>3</v>
      </c>
      <c r="B18" s="12"/>
      <c r="C18" s="12" t="s">
        <v>4</v>
      </c>
      <c r="D18" s="12"/>
      <c r="E18" s="12"/>
      <c r="F18" s="12"/>
      <c r="G18" s="12"/>
      <c r="H18" s="12"/>
    </row>
    <row r="19" s="5" customFormat="true" ht="18.2" hidden="false" customHeight="false" outlineLevel="0" collapsed="false">
      <c r="A19" s="12" t="s">
        <v>15</v>
      </c>
      <c r="B19" s="12" t="s">
        <v>16</v>
      </c>
      <c r="C19" s="12" t="s">
        <v>17</v>
      </c>
      <c r="D19" s="12" t="s">
        <v>7</v>
      </c>
      <c r="E19" s="12" t="s">
        <v>8</v>
      </c>
      <c r="F19" s="12" t="s">
        <v>9</v>
      </c>
      <c r="G19" s="12" t="s">
        <v>10</v>
      </c>
      <c r="H19" s="12" t="s">
        <v>11</v>
      </c>
    </row>
    <row r="20" s="29" customFormat="true" ht="12.2" hidden="false" customHeight="true" outlineLevel="0" collapsed="false">
      <c r="A20" s="26" t="n">
        <v>2012</v>
      </c>
      <c r="B20" s="26" t="n">
        <v>2017</v>
      </c>
      <c r="C20" s="27" t="n">
        <v>0</v>
      </c>
      <c r="D20" s="27" t="n">
        <v>0</v>
      </c>
      <c r="E20" s="28" t="n">
        <f aca="false">C20-D20</f>
        <v>0</v>
      </c>
      <c r="F20" s="28" t="n">
        <f aca="false">IF(B!F57&lt;E20,B!F57,E20)</f>
        <v>0</v>
      </c>
      <c r="G20" s="28"/>
      <c r="H20" s="28" t="n">
        <f aca="false">F20-G20</f>
        <v>0</v>
      </c>
    </row>
    <row r="21" s="5" customFormat="true" ht="12.2" hidden="false" customHeight="true" outlineLevel="0" collapsed="false">
      <c r="A21" s="14" t="n">
        <v>2013</v>
      </c>
      <c r="B21" s="14" t="n">
        <v>2018</v>
      </c>
      <c r="C21" s="15" t="n">
        <v>0</v>
      </c>
      <c r="D21" s="15" t="n">
        <v>0</v>
      </c>
      <c r="E21" s="28" t="n">
        <f aca="false">C21-D21</f>
        <v>0</v>
      </c>
      <c r="F21" s="28" t="n">
        <f aca="false">IF(B!F57-F20=0,0,IF(E21&lt;B!F57-F20,E21,B!F57-F20))</f>
        <v>0</v>
      </c>
      <c r="G21" s="28"/>
      <c r="H21" s="28" t="n">
        <f aca="false">F21-G21</f>
        <v>0</v>
      </c>
    </row>
    <row r="22" customFormat="false" ht="12.2" hidden="false" customHeight="true" outlineLevel="0" collapsed="false">
      <c r="A22" s="14" t="n">
        <v>2014</v>
      </c>
      <c r="B22" s="14" t="n">
        <v>2026</v>
      </c>
      <c r="C22" s="15" t="n">
        <v>0</v>
      </c>
      <c r="D22" s="15" t="n">
        <v>0</v>
      </c>
      <c r="E22" s="28" t="n">
        <f aca="false">C22-D22</f>
        <v>0</v>
      </c>
      <c r="F22" s="28" t="n">
        <f aca="false">IF(B!F57-F20-F21=0,0,IF(E22&lt;B!F57-F20-F21,E22,B!F57-F20-F21))</f>
        <v>0</v>
      </c>
      <c r="G22" s="16"/>
      <c r="H22" s="28" t="n">
        <f aca="false">F22-G22</f>
        <v>0</v>
      </c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2.2" hidden="false" customHeight="true" outlineLevel="0" collapsed="false">
      <c r="A23" s="14" t="n">
        <v>2015</v>
      </c>
      <c r="B23" s="14" t="n">
        <v>2027</v>
      </c>
      <c r="C23" s="15" t="n">
        <v>0</v>
      </c>
      <c r="D23" s="15" t="n">
        <v>0</v>
      </c>
      <c r="E23" s="28" t="n">
        <f aca="false">C23-D23</f>
        <v>0</v>
      </c>
      <c r="F23" s="28" t="n">
        <f aca="false">IF(B!F57-F20-F21-F22=0,0,IF(E23&lt;B!F57-F20-F21-F22,E23,B!F57-F20-F21-F22))</f>
        <v>0</v>
      </c>
      <c r="G23" s="16"/>
      <c r="H23" s="28" t="n">
        <f aca="false">F23-G23</f>
        <v>0</v>
      </c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2.2" hidden="false" customHeight="true" outlineLevel="0" collapsed="false">
      <c r="A24" s="14" t="s">
        <v>18</v>
      </c>
      <c r="B24" s="14" t="n">
        <v>2028</v>
      </c>
      <c r="C24" s="30" t="n">
        <f aca="false">IF(B!F3="sim",-B!F52,0)</f>
        <v>-0</v>
      </c>
      <c r="D24" s="30"/>
      <c r="E24" s="28"/>
      <c r="F24" s="28"/>
      <c r="G24" s="31"/>
      <c r="H24" s="28" t="n">
        <f aca="false">F24-G24</f>
        <v>0</v>
      </c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2.2" hidden="false" customHeight="true" outlineLevel="0" collapsed="false">
      <c r="A25" s="14" t="s">
        <v>19</v>
      </c>
      <c r="B25" s="14" t="n">
        <v>2021</v>
      </c>
      <c r="C25" s="32" t="n">
        <f aca="false">IF(B!F3="não",-B!F52,0)</f>
        <v>0</v>
      </c>
      <c r="D25" s="17"/>
      <c r="E25" s="33"/>
      <c r="F25" s="33"/>
      <c r="G25" s="18"/>
      <c r="H25" s="33" t="n">
        <f aca="false">F25-G25</f>
        <v>0</v>
      </c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s="22" customFormat="true" ht="12.2" hidden="false" customHeight="true" outlineLevel="0" collapsed="false">
      <c r="A26" s="19"/>
      <c r="B26" s="20" t="s">
        <v>12</v>
      </c>
      <c r="C26" s="21" t="n">
        <f aca="false">SUM(C20:C25)</f>
        <v>0</v>
      </c>
      <c r="D26" s="21" t="n">
        <f aca="false">SUM(D20:D25)</f>
        <v>0</v>
      </c>
      <c r="E26" s="21" t="n">
        <f aca="false">SUM(E20:E25)</f>
        <v>0</v>
      </c>
      <c r="F26" s="21" t="n">
        <f aca="false">SUM(F20:F25)</f>
        <v>0</v>
      </c>
      <c r="G26" s="21" t="n">
        <f aca="false">SUM(G20:G25)</f>
        <v>0</v>
      </c>
      <c r="H26" s="21" t="n">
        <f aca="false">SUM(H20:H25)</f>
        <v>0</v>
      </c>
    </row>
    <row r="27" s="5" customFormat="true" ht="12.75" hidden="false" customHeight="true" outlineLevel="0" collapsed="false">
      <c r="A27" s="8"/>
      <c r="B27" s="8"/>
      <c r="C27" s="8"/>
      <c r="D27" s="8"/>
      <c r="E27" s="8"/>
      <c r="F27" s="8"/>
      <c r="G27" s="8"/>
      <c r="H27" s="8"/>
    </row>
    <row r="28" customFormat="false" ht="12.8" hidden="false" customHeight="false" outlineLevel="0" collapsed="false">
      <c r="A28" s="34" t="s">
        <v>20</v>
      </c>
      <c r="B28" s="34"/>
      <c r="C28" s="34"/>
      <c r="D28" s="34"/>
      <c r="E28" s="34"/>
      <c r="F28" s="34"/>
      <c r="G28" s="34"/>
      <c r="H28" s="34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0.5" hidden="false" customHeight="true" outlineLevel="0" collapsed="false">
      <c r="A29" s="12" t="s">
        <v>3</v>
      </c>
      <c r="B29" s="12"/>
      <c r="C29" s="12" t="s">
        <v>4</v>
      </c>
      <c r="D29" s="12"/>
      <c r="E29" s="12"/>
      <c r="F29" s="12"/>
      <c r="G29" s="12"/>
      <c r="H29" s="12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9.25" hidden="false" customHeight="false" outlineLevel="0" collapsed="false">
      <c r="A30" s="12" t="s">
        <v>21</v>
      </c>
      <c r="B30" s="12" t="s">
        <v>22</v>
      </c>
      <c r="C30" s="12" t="s">
        <v>23</v>
      </c>
      <c r="D30" s="12" t="s">
        <v>24</v>
      </c>
      <c r="E30" s="12" t="s">
        <v>25</v>
      </c>
      <c r="F30" s="12" t="s">
        <v>26</v>
      </c>
      <c r="G30" s="12" t="s">
        <v>27</v>
      </c>
      <c r="H30" s="12" t="s">
        <v>28</v>
      </c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2.8" hidden="false" customHeight="false" outlineLevel="0" collapsed="false">
      <c r="A31" s="26" t="n">
        <v>2014</v>
      </c>
      <c r="B31" s="26" t="s">
        <v>29</v>
      </c>
      <c r="C31" s="27" t="n">
        <v>0</v>
      </c>
      <c r="D31" s="27" t="n">
        <v>0.001</v>
      </c>
      <c r="E31" s="27" t="n">
        <v>0</v>
      </c>
      <c r="F31" s="27" t="n">
        <v>0</v>
      </c>
      <c r="G31" s="28" t="n">
        <f aca="false">((D31-E31-F31)/D31)*C31</f>
        <v>0</v>
      </c>
      <c r="H31" s="28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2.8" hidden="false" customHeight="false" outlineLevel="0" collapsed="false">
      <c r="A32" s="14" t="n">
        <v>2015</v>
      </c>
      <c r="B32" s="14" t="s">
        <v>30</v>
      </c>
      <c r="C32" s="15" t="n">
        <v>0</v>
      </c>
      <c r="D32" s="15" t="n">
        <v>0</v>
      </c>
      <c r="E32" s="15" t="n">
        <v>0</v>
      </c>
      <c r="F32" s="27" t="n">
        <v>0</v>
      </c>
      <c r="G32" s="16"/>
      <c r="H32" s="28" t="n">
        <f aca="false">D32-E32-F32</f>
        <v>0</v>
      </c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2.8" hidden="false" customHeight="false" outlineLevel="0" collapsed="false">
      <c r="A33" s="14" t="n">
        <v>2016</v>
      </c>
      <c r="B33" s="14" t="s">
        <v>31</v>
      </c>
      <c r="C33" s="17" t="n">
        <v>0</v>
      </c>
      <c r="D33" s="17" t="n">
        <v>0</v>
      </c>
      <c r="E33" s="17" t="n">
        <v>0</v>
      </c>
      <c r="F33" s="35" t="n">
        <v>0</v>
      </c>
      <c r="G33" s="18"/>
      <c r="H33" s="36" t="n">
        <f aca="false">D33-E33-F33</f>
        <v>0</v>
      </c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s="22" customFormat="true" ht="12.8" hidden="false" customHeight="false" outlineLevel="0" collapsed="false">
      <c r="A34" s="19"/>
      <c r="B34" s="20" t="s">
        <v>12</v>
      </c>
      <c r="C34" s="21" t="n">
        <f aca="false">SUM(C31:C33)</f>
        <v>0</v>
      </c>
      <c r="D34" s="21" t="n">
        <f aca="false">SUM(D31:D33)</f>
        <v>0.001</v>
      </c>
      <c r="E34" s="21" t="n">
        <f aca="false">SUM(E31:E33)</f>
        <v>0</v>
      </c>
      <c r="F34" s="21" t="n">
        <f aca="false">SUM(F31:F33)</f>
        <v>0</v>
      </c>
      <c r="G34" s="21" t="n">
        <f aca="false">SUM(G31:G33)</f>
        <v>0</v>
      </c>
      <c r="H34" s="21" t="n">
        <f aca="false">SUM(H31:H33)</f>
        <v>0</v>
      </c>
    </row>
    <row r="35" s="5" customFormat="true" ht="12.8" hidden="false" customHeight="false" outlineLevel="0" collapsed="false">
      <c r="A35" s="14"/>
      <c r="B35" s="14"/>
      <c r="C35" s="37"/>
      <c r="D35" s="38"/>
      <c r="E35" s="38"/>
      <c r="F35" s="37" t="s">
        <v>32</v>
      </c>
      <c r="G35" s="24" t="n">
        <f aca="false">G34*1.15</f>
        <v>0</v>
      </c>
      <c r="H35" s="38"/>
    </row>
    <row r="36" customFormat="false" ht="12.8" hidden="false" customHeight="false" outlineLevel="0" collapsed="false">
      <c r="A36" s="8"/>
      <c r="B36" s="8"/>
      <c r="C36" s="8"/>
      <c r="D36" s="8"/>
      <c r="E36" s="8"/>
      <c r="F36" s="8"/>
      <c r="G36" s="8"/>
      <c r="H36" s="8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2.8" hidden="false" customHeight="false" outlineLevel="0" collapsed="false">
      <c r="A37" s="34" t="s">
        <v>33</v>
      </c>
      <c r="B37" s="34"/>
      <c r="C37" s="34"/>
      <c r="D37" s="34"/>
      <c r="E37" s="34"/>
      <c r="F37" s="34"/>
      <c r="G37" s="34"/>
      <c r="H37" s="34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2.8" hidden="false" customHeight="false" outlineLevel="0" collapsed="false">
      <c r="A38" s="39"/>
      <c r="B38" s="39"/>
      <c r="C38" s="40"/>
      <c r="D38" s="41"/>
      <c r="E38" s="41"/>
      <c r="F38" s="41"/>
      <c r="G38" s="40"/>
      <c r="H38" s="41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0.5" hidden="false" customHeight="true" outlineLevel="0" collapsed="false">
      <c r="A39" s="42" t="s">
        <v>34</v>
      </c>
      <c r="B39" s="42"/>
      <c r="C39" s="42" t="s">
        <v>35</v>
      </c>
      <c r="D39" s="42"/>
      <c r="E39" s="42" t="s">
        <v>36</v>
      </c>
      <c r="F39" s="42" t="s">
        <v>37</v>
      </c>
      <c r="G39" s="42"/>
      <c r="H39" s="42" t="s">
        <v>38</v>
      </c>
      <c r="I39" s="43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2.8" hidden="false" customHeight="false" outlineLevel="0" collapsed="false">
      <c r="A40" s="42" t="s">
        <v>3</v>
      </c>
      <c r="B40" s="42" t="s">
        <v>39</v>
      </c>
      <c r="C40" s="42" t="n">
        <v>2015</v>
      </c>
      <c r="D40" s="42" t="n">
        <v>2016</v>
      </c>
      <c r="E40" s="42"/>
      <c r="F40" s="42" t="s">
        <v>40</v>
      </c>
      <c r="G40" s="42" t="s">
        <v>41</v>
      </c>
      <c r="H40" s="42"/>
      <c r="I40" s="43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s="46" customFormat="true" ht="12.8" hidden="false" customHeight="false" outlineLevel="0" collapsed="false">
      <c r="A41" s="44"/>
      <c r="B41" s="44" t="s">
        <v>42</v>
      </c>
      <c r="C41" s="44" t="s">
        <v>43</v>
      </c>
      <c r="D41" s="44" t="s">
        <v>44</v>
      </c>
      <c r="E41" s="44" t="s">
        <v>45</v>
      </c>
      <c r="F41" s="44" t="s">
        <v>46</v>
      </c>
      <c r="G41" s="44" t="s">
        <v>47</v>
      </c>
      <c r="H41" s="44" t="s">
        <v>48</v>
      </c>
      <c r="I41" s="45"/>
    </row>
    <row r="42" customFormat="false" ht="12.8" hidden="false" customHeight="false" outlineLevel="0" collapsed="false">
      <c r="A42" s="44" t="n">
        <v>2014</v>
      </c>
      <c r="B42" s="47" t="n">
        <v>0</v>
      </c>
      <c r="C42" s="47" t="n">
        <v>0</v>
      </c>
      <c r="D42" s="47" t="n">
        <v>0</v>
      </c>
      <c r="E42" s="16" t="n">
        <f aca="false">IF((C42+D42)*0.1&gt;B42,B42,(C42+D42)*0.1)</f>
        <v>0</v>
      </c>
      <c r="F42" s="16" t="n">
        <f aca="false">B42-E42</f>
        <v>0</v>
      </c>
      <c r="G42" s="48"/>
      <c r="H42" s="16" t="n">
        <f aca="false">F42*1.15</f>
        <v>0</v>
      </c>
      <c r="I42" s="43"/>
    </row>
    <row r="43" customFormat="false" ht="12.8" hidden="false" customHeight="false" outlineLevel="0" collapsed="false">
      <c r="A43" s="44" t="n">
        <v>2015</v>
      </c>
      <c r="B43" s="47" t="n">
        <v>0</v>
      </c>
      <c r="C43" s="49"/>
      <c r="D43" s="47" t="n">
        <v>0</v>
      </c>
      <c r="E43" s="16" t="n">
        <f aca="false">IF((C43+D43)*0.1&gt;B43,B43,(C43+D43)*0.1)</f>
        <v>0</v>
      </c>
      <c r="F43" s="16"/>
      <c r="G43" s="16" t="n">
        <f aca="false">B43-E43</f>
        <v>0</v>
      </c>
      <c r="H43" s="16"/>
      <c r="I43" s="43"/>
    </row>
    <row r="44" customFormat="false" ht="12.8" hidden="false" customHeight="false" outlineLevel="0" collapsed="false">
      <c r="A44" s="44" t="n">
        <v>2016</v>
      </c>
      <c r="B44" s="50" t="n">
        <f aca="false">B!E118</f>
        <v>0</v>
      </c>
      <c r="C44" s="51"/>
      <c r="D44" s="51"/>
      <c r="E44" s="18" t="n">
        <f aca="false">IF((C44+D44)*0.1&gt;B44,B44,(C44+D44)*0.1)</f>
        <v>0</v>
      </c>
      <c r="F44" s="18"/>
      <c r="G44" s="18" t="n">
        <f aca="false">B44-E44</f>
        <v>0</v>
      </c>
      <c r="H44" s="18"/>
      <c r="I44" s="43"/>
    </row>
    <row r="45" customFormat="false" ht="12.8" hidden="false" customHeight="false" outlineLevel="0" collapsed="false">
      <c r="A45" s="44"/>
      <c r="B45" s="52" t="n">
        <f aca="false">SUM(B42:B44)</f>
        <v>0</v>
      </c>
      <c r="C45" s="52" t="n">
        <f aca="false">SUM(C42:C44)</f>
        <v>0</v>
      </c>
      <c r="D45" s="52" t="n">
        <f aca="false">SUM(D42:D44)</f>
        <v>0</v>
      </c>
      <c r="E45" s="52" t="n">
        <f aca="false">SUM(E42:E44)</f>
        <v>0</v>
      </c>
      <c r="F45" s="52" t="n">
        <f aca="false">SUM(F42:F44)</f>
        <v>0</v>
      </c>
      <c r="G45" s="52" t="n">
        <f aca="false">SUM(G42:G44)</f>
        <v>0</v>
      </c>
      <c r="H45" s="52" t="n">
        <f aca="false">SUM(H42:H44)</f>
        <v>0</v>
      </c>
    </row>
  </sheetData>
  <mergeCells count="17">
    <mergeCell ref="A1:H1"/>
    <mergeCell ref="A2:H2"/>
    <mergeCell ref="A4:H4"/>
    <mergeCell ref="A6:B6"/>
    <mergeCell ref="C6:H6"/>
    <mergeCell ref="A17:H17"/>
    <mergeCell ref="A18:B18"/>
    <mergeCell ref="C18:H18"/>
    <mergeCell ref="A28:H28"/>
    <mergeCell ref="A29:B29"/>
    <mergeCell ref="C29:H29"/>
    <mergeCell ref="A37:H37"/>
    <mergeCell ref="A39:B39"/>
    <mergeCell ref="C39:D39"/>
    <mergeCell ref="E39:E40"/>
    <mergeCell ref="F39:G39"/>
    <mergeCell ref="H39:H40"/>
  </mergeCells>
  <printOptions headings="false" gridLines="false" gridLinesSet="true" horizontalCentered="true" verticalCentered="false"/>
  <pageMargins left="0.39375" right="0.39375" top="0.393055555555556" bottom="0.393055555555556" header="0.196527777777778" footer="0.196527777777778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&amp;R&amp;"Verdana,Normal"&amp;7&amp;D &amp;T</oddHeader>
    <oddFooter>&amp;L&amp;"Verdana,Normal"&amp;6&amp;Z&amp;F&amp;R&amp;"Verdana,Normal"&amp;6Páginas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215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140" zoomScaleNormal="100" zoomScalePageLayoutView="140" workbookViewId="0">
      <selection pane="topLeft" activeCell="B70" activeCellId="0" sqref="B70"/>
    </sheetView>
  </sheetViews>
  <sheetFormatPr defaultRowHeight="12.75"/>
  <cols>
    <col collapsed="false" hidden="false" max="1" min="1" style="53" width="32.6862745098039"/>
    <col collapsed="false" hidden="false" max="2" min="2" style="53" width="20.4052287581699"/>
    <col collapsed="false" hidden="false" max="3" min="3" style="53" width="24.5555555555556"/>
    <col collapsed="false" hidden="false" max="4" min="4" style="54" width="21.6143790849673"/>
    <col collapsed="false" hidden="false" max="5" min="5" style="53" width="21.6143790849673"/>
    <col collapsed="false" hidden="false" max="6" min="6" style="54" width="17.9869281045752"/>
    <col collapsed="false" hidden="true" max="7" min="7" style="53" width="0"/>
    <col collapsed="false" hidden="false" max="8" min="8" style="55" width="10.3790849673203"/>
    <col collapsed="false" hidden="false" max="1025" min="9" style="53" width="14.6993464052288"/>
  </cols>
  <sheetData>
    <row r="1" s="56" customFormat="true" ht="12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</row>
    <row r="2" s="56" customFormat="true" ht="12.75" hidden="false" customHeight="true" outlineLevel="0" collapsed="false">
      <c r="A2" s="57" t="s">
        <v>49</v>
      </c>
      <c r="B2" s="57"/>
      <c r="C2" s="57"/>
      <c r="D2" s="57"/>
      <c r="E2" s="57"/>
      <c r="F2" s="57"/>
      <c r="G2" s="57"/>
      <c r="H2" s="57"/>
    </row>
    <row r="3" s="56" customFormat="true" ht="12.75" hidden="false" customHeight="true" outlineLevel="0" collapsed="false">
      <c r="A3" s="58" t="s">
        <v>50</v>
      </c>
      <c r="B3" s="57"/>
      <c r="C3" s="57"/>
      <c r="D3" s="57"/>
      <c r="E3" s="57"/>
      <c r="F3" s="59" t="s">
        <v>51</v>
      </c>
      <c r="G3" s="57"/>
      <c r="H3" s="57"/>
    </row>
    <row r="4" s="56" customFormat="true" ht="12.75" hidden="false" customHeight="true" outlineLevel="0" collapsed="false">
      <c r="A4" s="57"/>
      <c r="B4" s="57"/>
      <c r="C4" s="57"/>
      <c r="D4" s="57"/>
      <c r="E4" s="57"/>
      <c r="F4" s="57"/>
      <c r="G4" s="57"/>
      <c r="H4" s="57"/>
    </row>
    <row r="5" s="56" customFormat="true" ht="12.75" hidden="false" customHeight="true" outlineLevel="0" collapsed="false">
      <c r="A5" s="60" t="s">
        <v>52</v>
      </c>
      <c r="B5" s="60"/>
      <c r="C5" s="60"/>
      <c r="D5" s="60"/>
      <c r="E5" s="60"/>
      <c r="F5" s="60"/>
      <c r="G5" s="60"/>
      <c r="H5" s="60"/>
    </row>
    <row r="6" s="56" customFormat="true" ht="12.75" hidden="false" customHeight="true" outlineLevel="0" collapsed="false">
      <c r="A6" s="57"/>
      <c r="B6" s="57"/>
      <c r="C6" s="57"/>
      <c r="D6" s="57"/>
      <c r="E6" s="57"/>
      <c r="F6" s="57"/>
      <c r="G6" s="57"/>
      <c r="H6" s="57"/>
    </row>
    <row r="7" s="56" customFormat="true" ht="12.75" hidden="false" customHeight="true" outlineLevel="0" collapsed="false">
      <c r="A7" s="61" t="s">
        <v>53</v>
      </c>
      <c r="B7" s="59"/>
      <c r="C7" s="59"/>
      <c r="D7" s="59"/>
      <c r="E7" s="59"/>
      <c r="F7" s="62" t="n">
        <v>0</v>
      </c>
      <c r="G7" s="59"/>
      <c r="H7" s="59"/>
    </row>
    <row r="8" s="56" customFormat="true" ht="12.75" hidden="false" customHeight="true" outlineLevel="0" collapsed="false">
      <c r="A8" s="63" t="s">
        <v>54</v>
      </c>
      <c r="B8" s="64"/>
      <c r="C8" s="64"/>
      <c r="D8" s="64"/>
      <c r="E8" s="64"/>
      <c r="F8" s="65" t="n">
        <v>0</v>
      </c>
      <c r="G8" s="59"/>
      <c r="H8" s="59"/>
    </row>
    <row r="9" s="56" customFormat="true" ht="12.75" hidden="false" customHeight="true" outlineLevel="0" collapsed="false">
      <c r="A9" s="59"/>
      <c r="B9" s="59"/>
      <c r="C9" s="59"/>
      <c r="D9" s="59"/>
      <c r="E9" s="66" t="s">
        <v>55</v>
      </c>
      <c r="F9" s="67" t="n">
        <f aca="false">F8-F7</f>
        <v>0</v>
      </c>
      <c r="G9" s="59"/>
      <c r="H9" s="59"/>
    </row>
    <row r="10" s="56" customFormat="true" ht="12.75" hidden="false" customHeight="true" outlineLevel="0" collapsed="false">
      <c r="A10" s="0"/>
      <c r="B10" s="0"/>
      <c r="C10" s="0"/>
      <c r="D10" s="0"/>
      <c r="E10" s="0"/>
      <c r="F10" s="0"/>
      <c r="G10" s="0"/>
      <c r="H10" s="0"/>
    </row>
    <row r="11" s="56" customFormat="true" ht="12.75" hidden="false" customHeight="true" outlineLevel="0" collapsed="false">
      <c r="A11" s="60" t="s">
        <v>56</v>
      </c>
      <c r="B11" s="60"/>
      <c r="C11" s="60"/>
      <c r="D11" s="60"/>
      <c r="E11" s="60"/>
      <c r="F11" s="60"/>
      <c r="G11" s="60"/>
      <c r="H11" s="60"/>
    </row>
    <row r="12" s="56" customFormat="true" ht="12.75" hidden="false" customHeight="true" outlineLevel="0" collapsed="false">
      <c r="A12" s="58"/>
      <c r="B12" s="61"/>
      <c r="C12" s="61"/>
      <c r="D12" s="68"/>
      <c r="E12" s="69"/>
      <c r="F12" s="68"/>
      <c r="G12" s="0"/>
      <c r="H12" s="0"/>
    </row>
    <row r="13" s="56" customFormat="true" ht="12.75" hidden="false" customHeight="true" outlineLevel="0" collapsed="false">
      <c r="A13" s="61" t="s">
        <v>52</v>
      </c>
      <c r="B13" s="58"/>
      <c r="C13" s="58"/>
      <c r="D13" s="70"/>
      <c r="E13" s="71"/>
      <c r="F13" s="72" t="n">
        <f aca="false">F9</f>
        <v>0</v>
      </c>
      <c r="G13" s="0"/>
      <c r="H13" s="0"/>
    </row>
    <row r="14" s="56" customFormat="true" ht="12.75" hidden="false" customHeight="true" outlineLevel="0" collapsed="false">
      <c r="A14" s="73"/>
      <c r="B14" s="58"/>
      <c r="C14" s="58"/>
      <c r="D14" s="70"/>
      <c r="E14" s="71"/>
      <c r="F14" s="74"/>
      <c r="G14" s="0"/>
      <c r="H14" s="0"/>
    </row>
    <row r="15" s="56" customFormat="true" ht="12.75" hidden="false" customHeight="true" outlineLevel="0" collapsed="false">
      <c r="A15" s="61" t="s">
        <v>57</v>
      </c>
      <c r="B15" s="75"/>
      <c r="C15" s="76"/>
      <c r="D15" s="77"/>
      <c r="E15" s="62" t="n">
        <v>0</v>
      </c>
      <c r="F15" s="78"/>
      <c r="H15" s="79" t="n">
        <v>702</v>
      </c>
    </row>
    <row r="16" s="56" customFormat="true" ht="12.75" hidden="false" customHeight="true" outlineLevel="0" collapsed="false">
      <c r="A16" s="63" t="s">
        <v>58</v>
      </c>
      <c r="B16" s="80"/>
      <c r="C16" s="81"/>
      <c r="D16" s="82"/>
      <c r="E16" s="65" t="n">
        <v>0</v>
      </c>
      <c r="F16" s="83"/>
      <c r="H16" s="79" t="n">
        <v>704</v>
      </c>
    </row>
    <row r="17" s="56" customFormat="true" ht="12.75" hidden="false" customHeight="true" outlineLevel="0" collapsed="false">
      <c r="A17" s="59"/>
      <c r="B17" s="61"/>
      <c r="C17" s="0"/>
      <c r="D17" s="66" t="s">
        <v>59</v>
      </c>
      <c r="E17" s="72" t="n">
        <f aca="false">E15-E16</f>
        <v>0</v>
      </c>
      <c r="F17" s="72" t="n">
        <f aca="false">E17</f>
        <v>0</v>
      </c>
      <c r="H17" s="84" t="n">
        <v>708</v>
      </c>
    </row>
    <row r="18" s="56" customFormat="true" ht="12.75" hidden="false" customHeight="true" outlineLevel="0" collapsed="false">
      <c r="A18" s="59"/>
      <c r="B18" s="61"/>
      <c r="C18" s="61"/>
      <c r="D18" s="68"/>
      <c r="E18" s="85"/>
      <c r="F18" s="86"/>
    </row>
    <row r="19" s="56" customFormat="true" ht="12.75" hidden="false" customHeight="true" outlineLevel="0" collapsed="false">
      <c r="A19" s="61" t="s">
        <v>60</v>
      </c>
      <c r="B19" s="61"/>
      <c r="C19" s="61"/>
      <c r="D19" s="68"/>
      <c r="E19" s="87" t="n">
        <v>0</v>
      </c>
      <c r="F19" s="78"/>
      <c r="H19" s="84" t="n">
        <v>709</v>
      </c>
    </row>
    <row r="20" s="56" customFormat="true" ht="12.75" hidden="false" customHeight="true" outlineLevel="0" collapsed="false">
      <c r="A20" s="88" t="s">
        <v>61</v>
      </c>
      <c r="B20" s="75"/>
      <c r="C20" s="88"/>
      <c r="D20" s="77"/>
      <c r="E20" s="87" t="n">
        <v>0</v>
      </c>
      <c r="F20" s="78"/>
      <c r="H20" s="84" t="n">
        <v>710</v>
      </c>
    </row>
    <row r="21" s="56" customFormat="true" ht="12.75" hidden="false" customHeight="true" outlineLevel="0" collapsed="false">
      <c r="A21" s="88" t="s">
        <v>62</v>
      </c>
      <c r="B21" s="75"/>
      <c r="C21" s="88"/>
      <c r="D21" s="77"/>
      <c r="E21" s="87" t="n">
        <v>0</v>
      </c>
      <c r="F21" s="78"/>
      <c r="H21" s="84" t="n">
        <v>712</v>
      </c>
    </row>
    <row r="22" s="56" customFormat="true" ht="12.75" hidden="false" customHeight="true" outlineLevel="0" collapsed="false">
      <c r="A22" s="88" t="s">
        <v>63</v>
      </c>
      <c r="B22" s="75"/>
      <c r="C22" s="88"/>
      <c r="D22" s="77"/>
      <c r="E22" s="87" t="n">
        <v>0</v>
      </c>
      <c r="F22" s="78"/>
      <c r="H22" s="84" t="n">
        <v>713</v>
      </c>
    </row>
    <row r="23" s="56" customFormat="true" ht="12.75" hidden="false" customHeight="true" outlineLevel="0" collapsed="false">
      <c r="A23" s="88" t="s">
        <v>64</v>
      </c>
      <c r="B23" s="75"/>
      <c r="C23" s="88"/>
      <c r="D23" s="77"/>
      <c r="E23" s="87" t="n">
        <v>0</v>
      </c>
      <c r="F23" s="78"/>
      <c r="H23" s="84" t="n">
        <v>716</v>
      </c>
    </row>
    <row r="24" s="56" customFormat="true" ht="12.75" hidden="false" customHeight="true" outlineLevel="0" collapsed="false">
      <c r="A24" s="88" t="s">
        <v>65</v>
      </c>
      <c r="B24" s="75"/>
      <c r="C24" s="88"/>
      <c r="D24" s="77"/>
      <c r="E24" s="62" t="n">
        <v>0</v>
      </c>
      <c r="F24" s="78"/>
      <c r="H24" s="84" t="n">
        <v>719</v>
      </c>
    </row>
    <row r="25" s="56" customFormat="true" ht="12.75" hidden="false" customHeight="true" outlineLevel="0" collapsed="false">
      <c r="A25" s="88" t="s">
        <v>66</v>
      </c>
      <c r="B25" s="75"/>
      <c r="C25" s="88"/>
      <c r="D25" s="77"/>
      <c r="E25" s="62" t="n">
        <v>0</v>
      </c>
      <c r="F25" s="78"/>
      <c r="H25" s="84" t="n">
        <v>725</v>
      </c>
    </row>
    <row r="26" s="56" customFormat="true" ht="12.75" hidden="false" customHeight="true" outlineLevel="0" collapsed="false">
      <c r="A26" s="61" t="s">
        <v>67</v>
      </c>
      <c r="B26" s="75"/>
      <c r="C26" s="61"/>
      <c r="D26" s="77"/>
      <c r="E26" s="62" t="n">
        <v>0</v>
      </c>
      <c r="F26" s="78"/>
      <c r="H26" s="84" t="n">
        <v>728</v>
      </c>
    </row>
    <row r="27" s="56" customFormat="true" ht="12.75" hidden="false" customHeight="true" outlineLevel="0" collapsed="false">
      <c r="A27" s="61" t="s">
        <v>68</v>
      </c>
      <c r="B27" s="75"/>
      <c r="C27" s="61"/>
      <c r="D27" s="77"/>
      <c r="E27" s="62" t="n">
        <v>0</v>
      </c>
      <c r="F27" s="78"/>
      <c r="H27" s="84" t="n">
        <v>732</v>
      </c>
    </row>
    <row r="28" s="56" customFormat="true" ht="12.75" hidden="false" customHeight="true" outlineLevel="0" collapsed="false">
      <c r="A28" s="61" t="s">
        <v>69</v>
      </c>
      <c r="B28" s="75"/>
      <c r="C28" s="61"/>
      <c r="D28" s="77"/>
      <c r="E28" s="62" t="n">
        <v>0</v>
      </c>
      <c r="F28" s="78"/>
      <c r="H28" s="84" t="n">
        <v>736</v>
      </c>
    </row>
    <row r="29" s="56" customFormat="true" ht="12.75" hidden="false" customHeight="true" outlineLevel="0" collapsed="false">
      <c r="A29" s="88" t="s">
        <v>70</v>
      </c>
      <c r="B29" s="75"/>
      <c r="C29" s="88"/>
      <c r="D29" s="77"/>
      <c r="E29" s="87" t="n">
        <v>0</v>
      </c>
      <c r="F29" s="78"/>
      <c r="H29" s="84" t="n">
        <v>739</v>
      </c>
    </row>
    <row r="30" s="56" customFormat="true" ht="12.75" hidden="false" customHeight="true" outlineLevel="0" collapsed="false">
      <c r="A30" s="61" t="s">
        <v>71</v>
      </c>
      <c r="B30" s="75"/>
      <c r="C30" s="61"/>
      <c r="D30" s="77"/>
      <c r="E30" s="62" t="n">
        <v>0</v>
      </c>
      <c r="F30" s="78"/>
      <c r="H30" s="84" t="n">
        <v>740</v>
      </c>
    </row>
    <row r="31" s="56" customFormat="true" ht="12.75" hidden="false" customHeight="true" outlineLevel="0" collapsed="false">
      <c r="A31" s="75" t="s">
        <v>72</v>
      </c>
      <c r="B31" s="75"/>
      <c r="C31" s="89"/>
      <c r="D31" s="90"/>
      <c r="E31" s="91" t="n">
        <f aca="false">A!G35</f>
        <v>0</v>
      </c>
      <c r="F31" s="77"/>
      <c r="H31" s="84" t="n">
        <v>741</v>
      </c>
    </row>
    <row r="32" s="56" customFormat="true" ht="12.75" hidden="false" customHeight="true" outlineLevel="0" collapsed="false">
      <c r="A32" s="75" t="s">
        <v>73</v>
      </c>
      <c r="B32" s="75"/>
      <c r="C32" s="92"/>
      <c r="D32" s="89"/>
      <c r="E32" s="86" t="n">
        <v>0</v>
      </c>
      <c r="F32" s="77"/>
      <c r="H32" s="84" t="n">
        <v>748</v>
      </c>
    </row>
    <row r="33" s="56" customFormat="true" ht="12.75" hidden="false" customHeight="true" outlineLevel="0" collapsed="false">
      <c r="A33" s="93" t="s">
        <v>74</v>
      </c>
      <c r="B33" s="94"/>
      <c r="C33" s="94"/>
      <c r="D33" s="95"/>
      <c r="E33" s="62" t="n">
        <v>0</v>
      </c>
      <c r="F33" s="78"/>
      <c r="H33" s="84" t="n">
        <v>750</v>
      </c>
    </row>
    <row r="34" s="56" customFormat="true" ht="12.75" hidden="false" customHeight="true" outlineLevel="0" collapsed="false">
      <c r="A34" s="93" t="s">
        <v>75</v>
      </c>
      <c r="B34" s="94"/>
      <c r="C34" s="94"/>
      <c r="D34" s="95"/>
      <c r="E34" s="62" t="n">
        <v>0</v>
      </c>
      <c r="F34" s="78"/>
      <c r="H34" s="84" t="n">
        <v>751</v>
      </c>
    </row>
    <row r="35" s="56" customFormat="true" ht="12.75" hidden="false" customHeight="true" outlineLevel="0" collapsed="false">
      <c r="A35" s="93" t="s">
        <v>76</v>
      </c>
      <c r="B35" s="94"/>
      <c r="C35" s="94"/>
      <c r="D35" s="95"/>
      <c r="E35" s="62" t="n">
        <v>0</v>
      </c>
      <c r="F35" s="78"/>
      <c r="H35" s="84"/>
    </row>
    <row r="36" s="56" customFormat="true" ht="12.75" hidden="false" customHeight="true" outlineLevel="0" collapsed="false">
      <c r="A36" s="93"/>
      <c r="B36" s="94"/>
      <c r="C36" s="94"/>
      <c r="D36" s="95"/>
      <c r="E36" s="62" t="n">
        <v>0</v>
      </c>
      <c r="F36" s="78"/>
      <c r="H36" s="84"/>
    </row>
    <row r="37" s="56" customFormat="true" ht="12.75" hidden="false" customHeight="true" outlineLevel="0" collapsed="false">
      <c r="A37" s="94"/>
      <c r="B37" s="94"/>
      <c r="C37" s="96"/>
      <c r="D37" s="95"/>
      <c r="E37" s="62" t="n">
        <v>0</v>
      </c>
      <c r="F37" s="78"/>
      <c r="H37" s="84"/>
    </row>
    <row r="38" s="56" customFormat="true" ht="12.75" hidden="false" customHeight="true" outlineLevel="0" collapsed="false">
      <c r="A38" s="97"/>
      <c r="B38" s="98"/>
      <c r="C38" s="0"/>
      <c r="D38" s="99" t="s">
        <v>77</v>
      </c>
      <c r="E38" s="100" t="n">
        <f aca="false">SUM(E19:E37)</f>
        <v>0</v>
      </c>
      <c r="F38" s="101" t="n">
        <f aca="false">E38</f>
        <v>0</v>
      </c>
      <c r="H38" s="84" t="n">
        <v>753</v>
      </c>
    </row>
    <row r="39" s="56" customFormat="true" ht="12.75" hidden="false" customHeight="true" outlineLevel="0" collapsed="false">
      <c r="A39" s="84"/>
      <c r="B39" s="61"/>
      <c r="C39" s="61"/>
      <c r="D39" s="102"/>
      <c r="E39" s="86"/>
      <c r="F39" s="78"/>
    </row>
    <row r="40" s="56" customFormat="true" ht="12.75" hidden="false" customHeight="true" outlineLevel="0" collapsed="false">
      <c r="A40" s="103" t="s">
        <v>78</v>
      </c>
      <c r="B40" s="61"/>
      <c r="C40" s="61"/>
      <c r="D40" s="102"/>
      <c r="E40" s="62" t="n">
        <v>0</v>
      </c>
      <c r="F40" s="75"/>
      <c r="H40" s="84" t="n">
        <v>755</v>
      </c>
    </row>
    <row r="41" s="56" customFormat="true" ht="12.75" hidden="false" customHeight="true" outlineLevel="0" collapsed="false">
      <c r="A41" s="103" t="s">
        <v>79</v>
      </c>
      <c r="B41" s="61"/>
      <c r="C41" s="61"/>
      <c r="D41" s="102"/>
      <c r="E41" s="62" t="n">
        <v>0</v>
      </c>
      <c r="F41" s="75"/>
      <c r="H41" s="84" t="n">
        <v>756</v>
      </c>
    </row>
    <row r="42" s="56" customFormat="true" ht="12.75" hidden="false" customHeight="true" outlineLevel="0" collapsed="false">
      <c r="A42" s="61" t="s">
        <v>80</v>
      </c>
      <c r="B42" s="61"/>
      <c r="C42" s="68"/>
      <c r="D42" s="77"/>
      <c r="E42" s="62" t="n">
        <v>0</v>
      </c>
      <c r="F42" s="75"/>
      <c r="H42" s="84" t="n">
        <v>765</v>
      </c>
    </row>
    <row r="43" s="56" customFormat="true" ht="12.75" hidden="false" customHeight="true" outlineLevel="0" collapsed="false">
      <c r="A43" s="61" t="s">
        <v>66</v>
      </c>
      <c r="B43" s="61"/>
      <c r="C43" s="68"/>
      <c r="D43" s="77"/>
      <c r="E43" s="62" t="n">
        <v>0</v>
      </c>
      <c r="F43" s="75"/>
      <c r="H43" s="84" t="n">
        <v>766</v>
      </c>
    </row>
    <row r="44" s="56" customFormat="true" ht="12.75" hidden="false" customHeight="true" outlineLevel="0" collapsed="false">
      <c r="A44" s="61" t="s">
        <v>81</v>
      </c>
      <c r="B44" s="61"/>
      <c r="C44" s="68"/>
      <c r="D44" s="77"/>
      <c r="E44" s="62" t="n">
        <v>0</v>
      </c>
      <c r="F44" s="75"/>
      <c r="H44" s="84" t="n">
        <v>767</v>
      </c>
    </row>
    <row r="45" s="56" customFormat="true" ht="12.75" hidden="false" customHeight="true" outlineLevel="0" collapsed="false">
      <c r="A45" s="61" t="s">
        <v>82</v>
      </c>
      <c r="B45" s="61"/>
      <c r="C45" s="68"/>
      <c r="D45" s="77"/>
      <c r="E45" s="62" t="n">
        <v>0</v>
      </c>
      <c r="F45" s="75"/>
      <c r="H45" s="84" t="n">
        <v>769</v>
      </c>
    </row>
    <row r="46" s="56" customFormat="true" ht="12.75" hidden="false" customHeight="true" outlineLevel="0" collapsed="false">
      <c r="A46" s="61" t="s">
        <v>83</v>
      </c>
      <c r="B46" s="61"/>
      <c r="C46" s="104"/>
      <c r="D46" s="77"/>
      <c r="E46" s="62" t="n">
        <v>0</v>
      </c>
      <c r="F46" s="75"/>
      <c r="H46" s="84" t="n">
        <v>774</v>
      </c>
    </row>
    <row r="47" s="56" customFormat="true" ht="12.75" hidden="false" customHeight="true" outlineLevel="0" collapsed="false">
      <c r="A47" s="94"/>
      <c r="B47" s="94"/>
      <c r="C47" s="105"/>
      <c r="D47" s="95"/>
      <c r="E47" s="62" t="n">
        <v>0</v>
      </c>
      <c r="F47" s="75"/>
      <c r="H47" s="84"/>
    </row>
    <row r="48" s="56" customFormat="true" ht="12.75" hidden="false" customHeight="true" outlineLevel="0" collapsed="false">
      <c r="A48" s="94"/>
      <c r="B48" s="94"/>
      <c r="C48" s="105"/>
      <c r="D48" s="95"/>
      <c r="E48" s="62" t="n">
        <v>0</v>
      </c>
      <c r="F48" s="75"/>
      <c r="H48" s="84"/>
    </row>
    <row r="49" s="56" customFormat="true" ht="12.75" hidden="false" customHeight="true" outlineLevel="0" collapsed="false">
      <c r="A49" s="94"/>
      <c r="B49" s="94"/>
      <c r="C49" s="106"/>
      <c r="D49" s="95"/>
      <c r="E49" s="62" t="n">
        <v>0</v>
      </c>
      <c r="F49" s="69"/>
      <c r="H49" s="84"/>
    </row>
    <row r="50" s="56" customFormat="true" ht="12.75" hidden="false" customHeight="true" outlineLevel="0" collapsed="false">
      <c r="A50" s="97"/>
      <c r="B50" s="98"/>
      <c r="C50" s="0"/>
      <c r="D50" s="99" t="s">
        <v>84</v>
      </c>
      <c r="E50" s="107" t="n">
        <f aca="false">SUM(E40:E49)</f>
        <v>0</v>
      </c>
      <c r="F50" s="108" t="n">
        <f aca="false">E50</f>
        <v>0</v>
      </c>
      <c r="H50" s="84" t="n">
        <v>776</v>
      </c>
    </row>
    <row r="51" s="56" customFormat="true" ht="12.75" hidden="false" customHeight="true" outlineLevel="0" collapsed="false">
      <c r="A51" s="109"/>
      <c r="B51" s="63"/>
      <c r="C51" s="110"/>
      <c r="D51" s="111"/>
      <c r="E51" s="112"/>
      <c r="F51" s="111"/>
      <c r="H51" s="84"/>
    </row>
    <row r="52" s="56" customFormat="true" ht="12.75" hidden="false" customHeight="true" outlineLevel="0" collapsed="false">
      <c r="A52" s="84"/>
      <c r="B52" s="61"/>
      <c r="C52" s="102"/>
      <c r="D52" s="113"/>
      <c r="E52" s="114" t="s">
        <v>85</v>
      </c>
      <c r="F52" s="101" t="n">
        <f aca="false">IF(F13+F17+F38-F50&lt;0,F13+F17+F38-F50,0)</f>
        <v>0</v>
      </c>
      <c r="H52" s="59" t="s">
        <v>86</v>
      </c>
    </row>
    <row r="53" s="56" customFormat="true" ht="12.75" hidden="false" customHeight="true" outlineLevel="0" collapsed="false">
      <c r="A53" s="58"/>
      <c r="B53" s="58"/>
      <c r="C53" s="58"/>
      <c r="D53" s="115"/>
      <c r="E53" s="114" t="s">
        <v>87</v>
      </c>
      <c r="F53" s="101" t="n">
        <f aca="false">IF(F13+F17+F38-F50&gt;0,F13+F17+F38-F50,0)</f>
        <v>0</v>
      </c>
      <c r="H53" s="59" t="s">
        <v>88</v>
      </c>
    </row>
    <row r="54" s="56" customFormat="true" ht="12.75" hidden="false" customHeight="true" outlineLevel="0" collapsed="false">
      <c r="A54" s="58"/>
      <c r="B54" s="58"/>
      <c r="C54" s="58"/>
      <c r="D54" s="115"/>
      <c r="E54" s="114"/>
      <c r="F54" s="114"/>
      <c r="G54" s="0"/>
      <c r="H54" s="0"/>
    </row>
    <row r="55" customFormat="false" ht="12.75" hidden="false" customHeight="true" outlineLevel="0" collapsed="false">
      <c r="A55" s="116" t="s">
        <v>89</v>
      </c>
      <c r="B55" s="116"/>
      <c r="C55" s="116"/>
      <c r="D55" s="116"/>
      <c r="E55" s="116"/>
      <c r="F55" s="116"/>
      <c r="G55" s="116"/>
      <c r="H55" s="116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</row>
    <row r="56" customFormat="false" ht="12.75" hidden="false" customHeight="true" outlineLevel="0" collapsed="false">
      <c r="A56" s="117"/>
      <c r="B56" s="75"/>
      <c r="C56" s="75"/>
      <c r="D56" s="75"/>
      <c r="E56" s="75"/>
      <c r="F56" s="75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</row>
    <row r="57" customFormat="false" ht="12.75" hidden="false" customHeight="true" outlineLevel="0" collapsed="false">
      <c r="A57" s="117"/>
      <c r="B57" s="75"/>
      <c r="C57" s="118" t="s">
        <v>90</v>
      </c>
      <c r="D57" s="119" t="n">
        <f aca="false">F53</f>
        <v>0</v>
      </c>
      <c r="E57" s="120" t="n">
        <v>0.7</v>
      </c>
      <c r="F57" s="119" t="n">
        <f aca="false">D57*E57</f>
        <v>0</v>
      </c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customFormat="false" ht="12.75" hidden="false" customHeight="true" outlineLevel="0" collapsed="false">
      <c r="A58" s="0"/>
      <c r="B58" s="0"/>
      <c r="C58" s="121" t="s">
        <v>91</v>
      </c>
      <c r="D58" s="122"/>
      <c r="E58" s="122"/>
      <c r="F58" s="123" t="n">
        <f aca="false">A!F26</f>
        <v>0</v>
      </c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s="75" customFormat="true" ht="12.75" hidden="false" customHeight="true" outlineLevel="0" collapsed="false">
      <c r="C59" s="115" t="s">
        <v>92</v>
      </c>
      <c r="D59" s="115"/>
      <c r="E59" s="115"/>
      <c r="F59" s="124" t="n">
        <f aca="false">IF(F58&lt;F57,F57,F58)</f>
        <v>0</v>
      </c>
    </row>
    <row r="60" s="56" customFormat="true" ht="12.75" hidden="false" customHeight="true" outlineLevel="0" collapsed="false">
      <c r="A60" s="75"/>
      <c r="B60" s="75"/>
      <c r="C60" s="118"/>
      <c r="D60" s="118"/>
      <c r="E60" s="118"/>
      <c r="F60" s="119"/>
    </row>
    <row r="61" s="56" customFormat="true" ht="12.75" hidden="false" customHeight="true" outlineLevel="0" collapsed="false">
      <c r="A61" s="75"/>
      <c r="B61" s="75"/>
      <c r="C61" s="118"/>
      <c r="D61" s="118"/>
      <c r="E61" s="118" t="s">
        <v>87</v>
      </c>
      <c r="F61" s="119" t="n">
        <f aca="false">F53</f>
        <v>0</v>
      </c>
    </row>
    <row r="62" s="56" customFormat="true" ht="12.75" hidden="false" customHeight="true" outlineLevel="0" collapsed="false">
      <c r="A62" s="75"/>
      <c r="B62" s="75"/>
      <c r="C62" s="118"/>
      <c r="D62" s="118"/>
      <c r="E62" s="118" t="s">
        <v>92</v>
      </c>
      <c r="F62" s="125" t="n">
        <f aca="false">F59</f>
        <v>0</v>
      </c>
    </row>
    <row r="63" s="56" customFormat="true" ht="12.75" hidden="false" customHeight="true" outlineLevel="0" collapsed="false">
      <c r="A63" s="75"/>
      <c r="B63" s="75"/>
      <c r="C63" s="118"/>
      <c r="D63" s="118"/>
      <c r="E63" s="115" t="s">
        <v>93</v>
      </c>
      <c r="F63" s="124" t="n">
        <f aca="false">F61+F62</f>
        <v>0</v>
      </c>
    </row>
    <row r="64" s="56" customFormat="true" ht="12.75" hidden="false" customHeight="true" outlineLevel="0" collapsed="false">
      <c r="A64" s="58"/>
      <c r="B64" s="58"/>
      <c r="C64" s="58"/>
      <c r="D64" s="70"/>
      <c r="E64" s="74"/>
      <c r="F64" s="74"/>
      <c r="G64" s="77"/>
      <c r="H64" s="79"/>
    </row>
    <row r="65" s="56" customFormat="true" ht="12.75" hidden="false" customHeight="true" outlineLevel="0" collapsed="false">
      <c r="A65" s="116" t="s">
        <v>94</v>
      </c>
      <c r="B65" s="116"/>
      <c r="C65" s="116"/>
      <c r="D65" s="116"/>
      <c r="E65" s="116"/>
      <c r="F65" s="116"/>
      <c r="G65" s="116"/>
      <c r="H65" s="116"/>
    </row>
    <row r="66" s="56" customFormat="true" ht="12.75" hidden="false" customHeight="true" outlineLevel="0" collapsed="false">
      <c r="A66" s="104"/>
      <c r="B66" s="104"/>
      <c r="C66" s="104"/>
      <c r="D66" s="104"/>
      <c r="E66" s="104"/>
      <c r="F66" s="104"/>
      <c r="G66" s="104"/>
      <c r="H66" s="104"/>
    </row>
    <row r="67" s="56" customFormat="true" ht="12.75" hidden="false" customHeight="true" outlineLevel="0" collapsed="false">
      <c r="A67" s="126" t="s">
        <v>95</v>
      </c>
      <c r="B67" s="126"/>
      <c r="C67" s="126"/>
      <c r="D67" s="126"/>
      <c r="E67" s="126"/>
      <c r="F67" s="126"/>
      <c r="G67" s="126"/>
      <c r="H67" s="126"/>
    </row>
    <row r="68" s="56" customFormat="true" ht="19.25" hidden="false" customHeight="false" outlineLevel="0" collapsed="false">
      <c r="A68" s="127"/>
      <c r="B68" s="73"/>
      <c r="C68" s="73"/>
      <c r="D68" s="59" t="s">
        <v>96</v>
      </c>
      <c r="E68" s="128" t="s">
        <v>97</v>
      </c>
      <c r="F68" s="128" t="s">
        <v>98</v>
      </c>
      <c r="G68" s="75"/>
      <c r="H68" s="117"/>
    </row>
    <row r="69" s="56" customFormat="true" ht="12.75" hidden="false" customHeight="true" outlineLevel="0" collapsed="false">
      <c r="A69" s="129" t="n">
        <v>62421</v>
      </c>
      <c r="B69" s="88" t="s">
        <v>99</v>
      </c>
      <c r="C69" s="88"/>
      <c r="D69" s="87" t="n">
        <v>0</v>
      </c>
      <c r="E69" s="62" t="n">
        <v>0</v>
      </c>
      <c r="F69" s="62" t="n">
        <v>0</v>
      </c>
      <c r="G69" s="75"/>
      <c r="H69" s="117"/>
    </row>
    <row r="70" s="56" customFormat="true" ht="12.75" hidden="false" customHeight="true" outlineLevel="0" collapsed="false">
      <c r="A70" s="129" t="n">
        <v>62422</v>
      </c>
      <c r="B70" s="88" t="s">
        <v>100</v>
      </c>
      <c r="C70" s="88"/>
      <c r="D70" s="87" t="n">
        <v>0</v>
      </c>
      <c r="E70" s="62" t="n">
        <v>0</v>
      </c>
      <c r="F70" s="62" t="n">
        <v>0</v>
      </c>
      <c r="G70" s="75"/>
      <c r="H70" s="117"/>
    </row>
    <row r="71" s="56" customFormat="true" ht="12.75" hidden="false" customHeight="true" outlineLevel="0" collapsed="false">
      <c r="A71" s="129" t="n">
        <v>62423</v>
      </c>
      <c r="B71" s="88" t="s">
        <v>101</v>
      </c>
      <c r="C71" s="88"/>
      <c r="D71" s="87" t="n">
        <v>0</v>
      </c>
      <c r="E71" s="62" t="n">
        <v>0</v>
      </c>
      <c r="F71" s="62" t="n">
        <v>0</v>
      </c>
      <c r="G71" s="75"/>
      <c r="H71" s="117"/>
    </row>
    <row r="72" s="56" customFormat="true" ht="12.75" hidden="false" customHeight="true" outlineLevel="0" collapsed="false">
      <c r="A72" s="129" t="n">
        <v>6251</v>
      </c>
      <c r="B72" s="88" t="s">
        <v>102</v>
      </c>
      <c r="C72" s="88"/>
      <c r="D72" s="87" t="n">
        <v>0</v>
      </c>
      <c r="E72" s="62" t="n">
        <v>0</v>
      </c>
      <c r="F72" s="62" t="n">
        <v>0</v>
      </c>
      <c r="G72" s="75"/>
      <c r="H72" s="117"/>
    </row>
    <row r="73" s="56" customFormat="true" ht="12.75" hidden="false" customHeight="true" outlineLevel="0" collapsed="false">
      <c r="A73" s="129" t="n">
        <v>62613</v>
      </c>
      <c r="B73" s="88" t="s">
        <v>103</v>
      </c>
      <c r="C73" s="88"/>
      <c r="D73" s="87" t="n">
        <v>0</v>
      </c>
      <c r="E73" s="62" t="n">
        <v>0</v>
      </c>
      <c r="F73" s="62" t="n">
        <v>0</v>
      </c>
      <c r="G73" s="75"/>
      <c r="H73" s="117"/>
    </row>
    <row r="74" s="56" customFormat="true" ht="12.75" hidden="false" customHeight="true" outlineLevel="0" collapsed="false">
      <c r="A74" s="129" t="n">
        <v>62614</v>
      </c>
      <c r="B74" s="88" t="s">
        <v>104</v>
      </c>
      <c r="C74" s="88"/>
      <c r="D74" s="87" t="n">
        <v>0</v>
      </c>
      <c r="E74" s="62" t="n">
        <v>0</v>
      </c>
      <c r="F74" s="62" t="n">
        <v>0</v>
      </c>
      <c r="G74" s="75"/>
      <c r="H74" s="117"/>
    </row>
    <row r="75" s="56" customFormat="true" ht="12.75" hidden="false" customHeight="true" outlineLevel="0" collapsed="false">
      <c r="A75" s="129" t="n">
        <v>62634</v>
      </c>
      <c r="B75" s="88" t="s">
        <v>105</v>
      </c>
      <c r="C75" s="88"/>
      <c r="D75" s="87" t="n">
        <v>0</v>
      </c>
      <c r="E75" s="62" t="n">
        <v>0</v>
      </c>
      <c r="F75" s="62" t="n">
        <v>0</v>
      </c>
      <c r="G75" s="75"/>
      <c r="H75" s="117"/>
    </row>
    <row r="76" s="56" customFormat="true" ht="12.75" hidden="false" customHeight="true" outlineLevel="0" collapsed="false">
      <c r="A76" s="129" t="n">
        <v>622644</v>
      </c>
      <c r="B76" s="88" t="s">
        <v>106</v>
      </c>
      <c r="C76" s="88"/>
      <c r="D76" s="87" t="n">
        <v>0</v>
      </c>
      <c r="E76" s="62" t="n">
        <v>0</v>
      </c>
      <c r="F76" s="62" t="n">
        <v>0</v>
      </c>
      <c r="G76" s="75"/>
      <c r="H76" s="117"/>
    </row>
    <row r="77" s="56" customFormat="true" ht="12.75" hidden="false" customHeight="true" outlineLevel="0" collapsed="false">
      <c r="A77" s="129" t="n">
        <v>64242</v>
      </c>
      <c r="B77" s="88" t="s">
        <v>107</v>
      </c>
      <c r="C77" s="88"/>
      <c r="D77" s="87" t="n">
        <v>0</v>
      </c>
      <c r="E77" s="62" t="n">
        <v>0</v>
      </c>
      <c r="F77" s="62" t="n">
        <v>0</v>
      </c>
      <c r="G77" s="75"/>
      <c r="H77" s="117"/>
    </row>
    <row r="78" s="56" customFormat="true" ht="12.75" hidden="false" customHeight="true" outlineLevel="0" collapsed="false">
      <c r="A78" s="129" t="n">
        <v>69173</v>
      </c>
      <c r="B78" s="88" t="s">
        <v>108</v>
      </c>
      <c r="C78" s="88"/>
      <c r="D78" s="87" t="n">
        <v>0</v>
      </c>
      <c r="E78" s="62" t="n">
        <v>0</v>
      </c>
      <c r="F78" s="62" t="n">
        <v>0</v>
      </c>
      <c r="G78" s="75"/>
      <c r="H78" s="117"/>
    </row>
    <row r="79" s="56" customFormat="true" ht="12.75" hidden="false" customHeight="true" outlineLevel="0" collapsed="false">
      <c r="A79" s="129" t="n">
        <v>62272</v>
      </c>
      <c r="B79" s="88" t="s">
        <v>109</v>
      </c>
      <c r="C79" s="88"/>
      <c r="D79" s="87" t="n">
        <v>0</v>
      </c>
      <c r="E79" s="62" t="n">
        <v>0</v>
      </c>
      <c r="F79" s="62" t="n">
        <v>0</v>
      </c>
      <c r="G79" s="75"/>
      <c r="H79" s="117"/>
    </row>
    <row r="80" s="56" customFormat="true" ht="12.75" hidden="false" customHeight="true" outlineLevel="0" collapsed="false">
      <c r="A80" s="84" t="n">
        <v>681242</v>
      </c>
      <c r="B80" s="61" t="s">
        <v>110</v>
      </c>
      <c r="C80" s="61"/>
      <c r="D80" s="62" t="n">
        <v>0</v>
      </c>
      <c r="E80" s="62" t="n">
        <v>0</v>
      </c>
      <c r="F80" s="62" t="n">
        <v>0</v>
      </c>
      <c r="G80" s="75"/>
      <c r="H80" s="117"/>
    </row>
    <row r="81" s="56" customFormat="true" ht="12.75" hidden="false" customHeight="true" outlineLevel="0" collapsed="false">
      <c r="A81" s="130"/>
      <c r="B81" s="131"/>
      <c r="C81" s="99" t="s">
        <v>111</v>
      </c>
      <c r="D81" s="100" t="n">
        <f aca="false">SUM(D69:D80)</f>
        <v>0</v>
      </c>
      <c r="E81" s="100" t="n">
        <f aca="false">SUM(E69:E80)</f>
        <v>0</v>
      </c>
      <c r="F81" s="100" t="n">
        <f aca="false">SUM(F69:F80)</f>
        <v>0</v>
      </c>
      <c r="G81" s="75"/>
      <c r="H81" s="117"/>
    </row>
    <row r="82" s="56" customFormat="true" ht="12.75" hidden="false" customHeight="true" outlineLevel="0" collapsed="false">
      <c r="A82" s="80"/>
      <c r="B82" s="110"/>
      <c r="C82" s="110" t="s">
        <v>112</v>
      </c>
      <c r="D82" s="132" t="n">
        <f aca="false">IF(F52&lt;0,0.2,0.1)</f>
        <v>0.1</v>
      </c>
      <c r="E82" s="133" t="n">
        <f aca="false">IF(F52&lt;0,0.375,0.275)</f>
        <v>0.275</v>
      </c>
      <c r="F82" s="133" t="n">
        <f aca="false">IF(F52&lt;0,0.45,0.35)</f>
        <v>0.35</v>
      </c>
      <c r="G82" s="75"/>
      <c r="H82" s="117"/>
    </row>
    <row r="83" s="56" customFormat="true" ht="12.75" hidden="false" customHeight="true" outlineLevel="0" collapsed="false">
      <c r="A83" s="69"/>
      <c r="B83" s="102"/>
      <c r="C83" s="66" t="s">
        <v>113</v>
      </c>
      <c r="D83" s="74" t="n">
        <f aca="false">D81*D82</f>
        <v>0</v>
      </c>
      <c r="E83" s="74" t="n">
        <f aca="false">E81*E82</f>
        <v>0</v>
      </c>
      <c r="F83" s="74" t="n">
        <f aca="false">F81*F82</f>
        <v>0</v>
      </c>
      <c r="G83" s="75"/>
      <c r="H83" s="117"/>
    </row>
    <row r="84" s="56" customFormat="true" ht="12.75" hidden="false" customHeight="true" outlineLevel="0" collapsed="false">
      <c r="A84" s="69"/>
      <c r="B84" s="102"/>
      <c r="C84" s="102"/>
      <c r="D84" s="86"/>
      <c r="E84" s="134"/>
      <c r="F84" s="86"/>
      <c r="G84" s="75"/>
      <c r="H84" s="117"/>
    </row>
    <row r="85" s="56" customFormat="true" ht="12.75" hidden="false" customHeight="true" outlineLevel="0" collapsed="false">
      <c r="A85" s="104" t="s">
        <v>114</v>
      </c>
      <c r="B85" s="104"/>
      <c r="C85" s="104"/>
      <c r="D85" s="74" t="s">
        <v>115</v>
      </c>
      <c r="E85" s="135"/>
      <c r="F85" s="74" t="s">
        <v>116</v>
      </c>
      <c r="G85" s="75"/>
      <c r="H85" s="117"/>
    </row>
    <row r="86" s="56" customFormat="true" ht="12.75" hidden="false" customHeight="true" outlineLevel="0" collapsed="false">
      <c r="A86" s="69" t="s">
        <v>117</v>
      </c>
      <c r="B86" s="102"/>
      <c r="C86" s="102"/>
      <c r="D86" s="86" t="n">
        <f aca="false">D81+E81+F81</f>
        <v>0</v>
      </c>
      <c r="E86" s="134"/>
      <c r="F86" s="72" t="n">
        <f aca="false">D83+E83+F83</f>
        <v>0</v>
      </c>
      <c r="G86" s="75"/>
      <c r="H86" s="117"/>
    </row>
    <row r="87" s="56" customFormat="true" ht="12.75" hidden="false" customHeight="true" outlineLevel="0" collapsed="false">
      <c r="A87" s="69"/>
      <c r="B87" s="102"/>
      <c r="C87" s="102"/>
      <c r="D87" s="86"/>
      <c r="E87" s="134"/>
      <c r="F87" s="91"/>
      <c r="G87" s="75"/>
      <c r="H87" s="117"/>
    </row>
    <row r="88" customFormat="false" ht="12.75" hidden="false" customHeight="true" outlineLevel="0" collapsed="false">
      <c r="A88" s="127" t="s">
        <v>118</v>
      </c>
      <c r="B88" s="127"/>
      <c r="C88" s="0"/>
      <c r="D88" s="127"/>
      <c r="E88" s="136"/>
      <c r="F88" s="91"/>
      <c r="G88" s="56"/>
      <c r="H88" s="59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</row>
    <row r="89" customFormat="false" ht="12.75" hidden="false" customHeight="true" outlineLevel="0" collapsed="false">
      <c r="A89" s="84" t="n">
        <v>62662</v>
      </c>
      <c r="B89" s="61" t="s">
        <v>119</v>
      </c>
      <c r="C89" s="137"/>
      <c r="D89" s="62" t="n">
        <v>0</v>
      </c>
      <c r="E89" s="138" t="n">
        <f aca="false">IF(F51&lt;0,0.2,0.1)</f>
        <v>0.1</v>
      </c>
      <c r="F89" s="91" t="n">
        <f aca="false">D89*E89</f>
        <v>0</v>
      </c>
      <c r="G89" s="56"/>
      <c r="H89" s="59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</row>
    <row r="90" customFormat="false" ht="12.75" hidden="false" customHeight="true" outlineLevel="0" collapsed="false">
      <c r="A90" s="73"/>
      <c r="B90" s="127"/>
      <c r="C90" s="75"/>
      <c r="D90" s="127"/>
      <c r="E90" s="136"/>
      <c r="F90" s="127"/>
      <c r="G90" s="75"/>
      <c r="H90" s="59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</row>
    <row r="91" customFormat="false" ht="12.75" hidden="false" customHeight="true" outlineLevel="0" collapsed="false">
      <c r="A91" s="84" t="n">
        <v>62513</v>
      </c>
      <c r="B91" s="61" t="s">
        <v>120</v>
      </c>
      <c r="C91" s="0"/>
      <c r="D91" s="62" t="n">
        <v>0</v>
      </c>
      <c r="E91" s="139"/>
      <c r="F91" s="68"/>
      <c r="G91" s="56"/>
      <c r="H91" s="59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</row>
    <row r="92" customFormat="false" ht="12.75" hidden="false" customHeight="true" outlineLevel="0" collapsed="false">
      <c r="A92" s="84" t="n">
        <v>63109</v>
      </c>
      <c r="B92" s="61" t="s">
        <v>121</v>
      </c>
      <c r="C92" s="0"/>
      <c r="D92" s="62" t="n">
        <v>0</v>
      </c>
      <c r="E92" s="139"/>
      <c r="F92" s="68"/>
      <c r="G92" s="56"/>
      <c r="H92" s="59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</row>
    <row r="93" customFormat="false" ht="12.75" hidden="false" customHeight="true" outlineLevel="0" collapsed="false">
      <c r="A93" s="84" t="n">
        <v>63209</v>
      </c>
      <c r="B93" s="61" t="s">
        <v>122</v>
      </c>
      <c r="C93" s="82"/>
      <c r="D93" s="62" t="n">
        <v>0</v>
      </c>
      <c r="E93" s="139"/>
      <c r="F93" s="68"/>
      <c r="G93" s="56"/>
      <c r="H93" s="59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</row>
    <row r="94" customFormat="false" ht="12.75" hidden="false" customHeight="true" outlineLevel="0" collapsed="false">
      <c r="A94" s="140"/>
      <c r="B94" s="131"/>
      <c r="C94" s="118" t="s">
        <v>111</v>
      </c>
      <c r="D94" s="141" t="n">
        <f aca="false">SUM(D91:D93)</f>
        <v>0</v>
      </c>
      <c r="E94" s="142" t="n">
        <f aca="false">IF(F52&lt;0,0.15,0.05)</f>
        <v>0.05</v>
      </c>
      <c r="F94" s="91" t="n">
        <f aca="false">D94*E94</f>
        <v>0</v>
      </c>
      <c r="G94" s="56"/>
      <c r="H94" s="59" t="n">
        <v>415</v>
      </c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</row>
    <row r="95" customFormat="false" ht="12.75" hidden="false" customHeight="true" outlineLevel="0" collapsed="false">
      <c r="A95" s="79"/>
      <c r="B95" s="102"/>
      <c r="C95" s="102"/>
      <c r="D95" s="86"/>
      <c r="E95" s="134"/>
      <c r="F95" s="86"/>
      <c r="G95" s="56"/>
      <c r="H95" s="56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</row>
    <row r="96" customFormat="false" ht="12.75" hidden="false" customHeight="true" outlineLevel="0" collapsed="false">
      <c r="A96" s="79" t="n">
        <v>6341</v>
      </c>
      <c r="B96" s="61" t="s">
        <v>123</v>
      </c>
      <c r="C96" s="102"/>
      <c r="D96" s="62" t="n">
        <v>0</v>
      </c>
      <c r="E96" s="134"/>
      <c r="F96" s="86"/>
      <c r="G96" s="56"/>
      <c r="H96" s="56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</row>
    <row r="97" customFormat="false" ht="12.75" hidden="false" customHeight="true" outlineLevel="0" collapsed="false">
      <c r="A97" s="79" t="n">
        <v>6341</v>
      </c>
      <c r="B97" s="61" t="s">
        <v>124</v>
      </c>
      <c r="C97" s="102"/>
      <c r="D97" s="62" t="n">
        <v>0</v>
      </c>
      <c r="E97" s="134"/>
      <c r="F97" s="86"/>
      <c r="G97" s="56"/>
      <c r="H97" s="56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</row>
    <row r="98" customFormat="false" ht="12.75" hidden="false" customHeight="true" outlineLevel="0" collapsed="false">
      <c r="A98" s="143"/>
      <c r="B98" s="63" t="s">
        <v>125</v>
      </c>
      <c r="C98" s="110"/>
      <c r="D98" s="65" t="n">
        <v>0</v>
      </c>
      <c r="E98" s="134"/>
      <c r="F98" s="86"/>
      <c r="G98" s="56"/>
      <c r="H98" s="56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</row>
    <row r="99" customFormat="false" ht="12.75" hidden="false" customHeight="true" outlineLevel="0" collapsed="false">
      <c r="A99" s="79"/>
      <c r="B99" s="102"/>
      <c r="C99" s="118" t="s">
        <v>111</v>
      </c>
      <c r="D99" s="91" t="n">
        <f aca="false">SUM(D96:D98)</f>
        <v>0</v>
      </c>
      <c r="E99" s="142" t="n">
        <f aca="false">IF(F52&lt;0,0.45,0.35)</f>
        <v>0.35</v>
      </c>
      <c r="F99" s="91" t="n">
        <f aca="false">D99*E99</f>
        <v>0</v>
      </c>
      <c r="G99" s="77"/>
      <c r="H99" s="79" t="n">
        <v>422</v>
      </c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</row>
    <row r="100" customFormat="false" ht="12.75" hidden="false" customHeight="true" outlineLevel="0" collapsed="false">
      <c r="A100" s="68"/>
      <c r="B100" s="61"/>
      <c r="C100" s="61"/>
      <c r="D100" s="144"/>
      <c r="E100" s="134"/>
      <c r="F100" s="86"/>
      <c r="G100" s="56"/>
      <c r="H100" s="56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</row>
    <row r="101" customFormat="false" ht="12.75" hidden="false" customHeight="true" outlineLevel="0" collapsed="false">
      <c r="A101" s="130"/>
      <c r="B101" s="131"/>
      <c r="C101" s="131"/>
      <c r="D101" s="56"/>
      <c r="E101" s="99" t="s">
        <v>126</v>
      </c>
      <c r="F101" s="100" t="n">
        <f aca="false">SUM(F86:F99)</f>
        <v>0</v>
      </c>
      <c r="G101" s="56"/>
      <c r="H101" s="79" t="n">
        <v>365</v>
      </c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  <c r="IY101" s="0"/>
      <c r="IZ101" s="0"/>
      <c r="JA101" s="0"/>
      <c r="JB101" s="0"/>
      <c r="JC101" s="0"/>
      <c r="JD101" s="0"/>
      <c r="JE101" s="0"/>
      <c r="JF101" s="0"/>
      <c r="JG101" s="0"/>
      <c r="JH101" s="0"/>
      <c r="JI101" s="0"/>
      <c r="JJ101" s="0"/>
      <c r="JK101" s="0"/>
      <c r="JL101" s="0"/>
      <c r="JM101" s="0"/>
      <c r="JN101" s="0"/>
      <c r="JO101" s="0"/>
      <c r="JP101" s="0"/>
      <c r="JQ101" s="0"/>
      <c r="JR101" s="0"/>
      <c r="JS101" s="0"/>
      <c r="JT101" s="0"/>
      <c r="JU101" s="0"/>
      <c r="JV101" s="0"/>
      <c r="JW101" s="0"/>
      <c r="JX101" s="0"/>
      <c r="JY101" s="0"/>
      <c r="JZ101" s="0"/>
      <c r="KA101" s="0"/>
      <c r="KB101" s="0"/>
      <c r="KC101" s="0"/>
      <c r="KD101" s="0"/>
      <c r="KE101" s="0"/>
      <c r="KF101" s="0"/>
      <c r="KG101" s="0"/>
      <c r="KH101" s="0"/>
      <c r="KI101" s="0"/>
      <c r="KJ101" s="0"/>
      <c r="KK101" s="0"/>
      <c r="KL101" s="0"/>
      <c r="KM101" s="0"/>
      <c r="KN101" s="0"/>
      <c r="KO101" s="0"/>
      <c r="KP101" s="0"/>
      <c r="KQ101" s="0"/>
      <c r="KR101" s="0"/>
      <c r="KS101" s="0"/>
      <c r="KT101" s="0"/>
      <c r="KU101" s="0"/>
      <c r="KV101" s="0"/>
      <c r="KW101" s="0"/>
      <c r="KX101" s="0"/>
      <c r="KY101" s="0"/>
      <c r="KZ101" s="0"/>
      <c r="LA101" s="0"/>
      <c r="LB101" s="0"/>
      <c r="LC101" s="0"/>
      <c r="LD101" s="0"/>
      <c r="LE101" s="0"/>
      <c r="LF101" s="0"/>
      <c r="LG101" s="0"/>
      <c r="LH101" s="0"/>
      <c r="LI101" s="0"/>
      <c r="LJ101" s="0"/>
      <c r="LK101" s="0"/>
      <c r="LL101" s="0"/>
      <c r="LM101" s="0"/>
      <c r="LN101" s="0"/>
      <c r="LO101" s="0"/>
      <c r="LP101" s="0"/>
      <c r="LQ101" s="0"/>
      <c r="LR101" s="0"/>
      <c r="LS101" s="0"/>
      <c r="LT101" s="0"/>
      <c r="LU101" s="0"/>
      <c r="LV101" s="0"/>
      <c r="LW101" s="0"/>
      <c r="LX101" s="0"/>
      <c r="LY101" s="0"/>
      <c r="LZ101" s="0"/>
      <c r="MA101" s="0"/>
      <c r="MB101" s="0"/>
      <c r="MC101" s="0"/>
      <c r="MD101" s="0"/>
      <c r="ME101" s="0"/>
      <c r="MF101" s="0"/>
      <c r="MG101" s="0"/>
      <c r="MH101" s="0"/>
      <c r="MI101" s="0"/>
      <c r="MJ101" s="0"/>
      <c r="MK101" s="0"/>
      <c r="ML101" s="0"/>
      <c r="MM101" s="0"/>
      <c r="MN101" s="0"/>
      <c r="MO101" s="0"/>
      <c r="MP101" s="0"/>
      <c r="MQ101" s="0"/>
      <c r="MR101" s="0"/>
      <c r="MS101" s="0"/>
      <c r="MT101" s="0"/>
      <c r="MU101" s="0"/>
      <c r="MV101" s="0"/>
      <c r="MW101" s="0"/>
      <c r="MX101" s="0"/>
      <c r="MY101" s="0"/>
      <c r="MZ101" s="0"/>
      <c r="NA101" s="0"/>
      <c r="NB101" s="0"/>
      <c r="NC101" s="0"/>
      <c r="ND101" s="0"/>
      <c r="NE101" s="0"/>
      <c r="NF101" s="0"/>
      <c r="NG101" s="0"/>
      <c r="NH101" s="0"/>
      <c r="NI101" s="0"/>
      <c r="NJ101" s="0"/>
      <c r="NK101" s="0"/>
      <c r="NL101" s="0"/>
      <c r="NM101" s="0"/>
      <c r="NN101" s="0"/>
      <c r="NO101" s="0"/>
      <c r="NP101" s="0"/>
      <c r="NQ101" s="0"/>
      <c r="NR101" s="0"/>
      <c r="NS101" s="0"/>
      <c r="NT101" s="0"/>
      <c r="NU101" s="0"/>
      <c r="NV101" s="0"/>
      <c r="NW101" s="0"/>
      <c r="NX101" s="0"/>
      <c r="NY101" s="0"/>
      <c r="NZ101" s="0"/>
      <c r="OA101" s="0"/>
      <c r="OB101" s="0"/>
      <c r="OC101" s="0"/>
      <c r="OD101" s="0"/>
      <c r="OE101" s="0"/>
      <c r="OF101" s="0"/>
      <c r="OG101" s="0"/>
      <c r="OH101" s="0"/>
      <c r="OI101" s="0"/>
      <c r="OJ101" s="0"/>
      <c r="OK101" s="0"/>
      <c r="OL101" s="0"/>
      <c r="OM101" s="0"/>
      <c r="ON101" s="0"/>
      <c r="OO101" s="0"/>
      <c r="OP101" s="0"/>
      <c r="OQ101" s="0"/>
      <c r="OR101" s="0"/>
      <c r="OS101" s="0"/>
      <c r="OT101" s="0"/>
      <c r="OU101" s="0"/>
      <c r="OV101" s="0"/>
      <c r="OW101" s="0"/>
      <c r="OX101" s="0"/>
      <c r="OY101" s="0"/>
      <c r="OZ101" s="0"/>
      <c r="PA101" s="0"/>
      <c r="PB101" s="0"/>
      <c r="PC101" s="0"/>
      <c r="PD101" s="0"/>
      <c r="PE101" s="0"/>
      <c r="PF101" s="0"/>
      <c r="PG101" s="0"/>
      <c r="PH101" s="0"/>
      <c r="PI101" s="0"/>
      <c r="PJ101" s="0"/>
      <c r="PK101" s="0"/>
      <c r="PL101" s="0"/>
      <c r="PM101" s="0"/>
      <c r="PN101" s="0"/>
      <c r="PO101" s="0"/>
      <c r="PP101" s="0"/>
      <c r="PQ101" s="0"/>
      <c r="PR101" s="0"/>
      <c r="PS101" s="0"/>
      <c r="PT101" s="0"/>
      <c r="PU101" s="0"/>
      <c r="PV101" s="0"/>
      <c r="PW101" s="0"/>
      <c r="PX101" s="0"/>
      <c r="PY101" s="0"/>
      <c r="PZ101" s="0"/>
      <c r="QA101" s="0"/>
      <c r="QB101" s="0"/>
      <c r="QC101" s="0"/>
      <c r="QD101" s="0"/>
      <c r="QE101" s="0"/>
      <c r="QF101" s="0"/>
      <c r="QG101" s="0"/>
      <c r="QH101" s="0"/>
      <c r="QI101" s="0"/>
      <c r="QJ101" s="0"/>
      <c r="QK101" s="0"/>
      <c r="QL101" s="0"/>
      <c r="QM101" s="0"/>
      <c r="QN101" s="0"/>
      <c r="QO101" s="0"/>
      <c r="QP101" s="0"/>
      <c r="QQ101" s="0"/>
      <c r="QR101" s="0"/>
      <c r="QS101" s="0"/>
      <c r="QT101" s="0"/>
      <c r="QU101" s="0"/>
      <c r="QV101" s="0"/>
      <c r="QW101" s="0"/>
      <c r="QX101" s="0"/>
      <c r="QY101" s="0"/>
      <c r="QZ101" s="0"/>
      <c r="RA101" s="0"/>
      <c r="RB101" s="0"/>
      <c r="RC101" s="0"/>
      <c r="RD101" s="0"/>
      <c r="RE101" s="0"/>
      <c r="RF101" s="0"/>
      <c r="RG101" s="0"/>
      <c r="RH101" s="0"/>
      <c r="RI101" s="0"/>
      <c r="RJ101" s="0"/>
      <c r="RK101" s="0"/>
      <c r="RL101" s="0"/>
      <c r="RM101" s="0"/>
      <c r="RN101" s="0"/>
      <c r="RO101" s="0"/>
      <c r="RP101" s="0"/>
      <c r="RQ101" s="0"/>
      <c r="RR101" s="0"/>
      <c r="RS101" s="0"/>
      <c r="RT101" s="0"/>
      <c r="RU101" s="0"/>
      <c r="RV101" s="0"/>
      <c r="RW101" s="0"/>
      <c r="RX101" s="0"/>
      <c r="RY101" s="0"/>
      <c r="RZ101" s="0"/>
      <c r="SA101" s="0"/>
      <c r="SB101" s="0"/>
      <c r="SC101" s="0"/>
      <c r="SD101" s="0"/>
      <c r="SE101" s="0"/>
      <c r="SF101" s="0"/>
      <c r="SG101" s="0"/>
      <c r="SH101" s="0"/>
      <c r="SI101" s="0"/>
      <c r="SJ101" s="0"/>
      <c r="SK101" s="0"/>
      <c r="SL101" s="0"/>
      <c r="SM101" s="0"/>
      <c r="SN101" s="0"/>
      <c r="SO101" s="0"/>
      <c r="SP101" s="0"/>
      <c r="SQ101" s="0"/>
      <c r="SR101" s="0"/>
      <c r="SS101" s="0"/>
      <c r="ST101" s="0"/>
      <c r="SU101" s="0"/>
      <c r="SV101" s="0"/>
      <c r="SW101" s="0"/>
      <c r="SX101" s="0"/>
      <c r="SY101" s="0"/>
      <c r="SZ101" s="0"/>
      <c r="TA101" s="0"/>
      <c r="TB101" s="0"/>
      <c r="TC101" s="0"/>
      <c r="TD101" s="0"/>
      <c r="TE101" s="0"/>
      <c r="TF101" s="0"/>
      <c r="TG101" s="0"/>
      <c r="TH101" s="0"/>
      <c r="TI101" s="0"/>
      <c r="TJ101" s="0"/>
      <c r="TK101" s="0"/>
      <c r="TL101" s="0"/>
      <c r="TM101" s="0"/>
      <c r="TN101" s="0"/>
      <c r="TO101" s="0"/>
      <c r="TP101" s="0"/>
      <c r="TQ101" s="0"/>
      <c r="TR101" s="0"/>
      <c r="TS101" s="0"/>
      <c r="TT101" s="0"/>
      <c r="TU101" s="0"/>
      <c r="TV101" s="0"/>
      <c r="TW101" s="0"/>
      <c r="TX101" s="0"/>
      <c r="TY101" s="0"/>
      <c r="TZ101" s="0"/>
      <c r="UA101" s="0"/>
      <c r="UB101" s="0"/>
      <c r="UC101" s="0"/>
      <c r="UD101" s="0"/>
      <c r="UE101" s="0"/>
      <c r="UF101" s="0"/>
      <c r="UG101" s="0"/>
      <c r="UH101" s="0"/>
      <c r="UI101" s="0"/>
      <c r="UJ101" s="0"/>
      <c r="UK101" s="0"/>
      <c r="UL101" s="0"/>
      <c r="UM101" s="0"/>
      <c r="UN101" s="0"/>
      <c r="UO101" s="0"/>
      <c r="UP101" s="0"/>
      <c r="UQ101" s="0"/>
      <c r="UR101" s="0"/>
      <c r="US101" s="0"/>
      <c r="UT101" s="0"/>
      <c r="UU101" s="0"/>
      <c r="UV101" s="0"/>
      <c r="UW101" s="0"/>
      <c r="UX101" s="0"/>
      <c r="UY101" s="0"/>
      <c r="UZ101" s="0"/>
      <c r="VA101" s="0"/>
      <c r="VB101" s="0"/>
      <c r="VC101" s="0"/>
      <c r="VD101" s="0"/>
      <c r="VE101" s="0"/>
      <c r="VF101" s="0"/>
      <c r="VG101" s="0"/>
      <c r="VH101" s="0"/>
      <c r="VI101" s="0"/>
      <c r="VJ101" s="0"/>
      <c r="VK101" s="0"/>
      <c r="VL101" s="0"/>
      <c r="VM101" s="0"/>
      <c r="VN101" s="0"/>
      <c r="VO101" s="0"/>
      <c r="VP101" s="0"/>
      <c r="VQ101" s="0"/>
      <c r="VR101" s="0"/>
      <c r="VS101" s="0"/>
      <c r="VT101" s="0"/>
      <c r="VU101" s="0"/>
      <c r="VV101" s="0"/>
      <c r="VW101" s="0"/>
      <c r="VX101" s="0"/>
      <c r="VY101" s="0"/>
      <c r="VZ101" s="0"/>
      <c r="WA101" s="0"/>
      <c r="WB101" s="0"/>
      <c r="WC101" s="0"/>
      <c r="WD101" s="0"/>
      <c r="WE101" s="0"/>
      <c r="WF101" s="0"/>
      <c r="WG101" s="0"/>
      <c r="WH101" s="0"/>
      <c r="WI101" s="0"/>
      <c r="WJ101" s="0"/>
      <c r="WK101" s="0"/>
      <c r="WL101" s="0"/>
      <c r="WM101" s="0"/>
      <c r="WN101" s="0"/>
      <c r="WO101" s="0"/>
      <c r="WP101" s="0"/>
      <c r="WQ101" s="0"/>
      <c r="WR101" s="0"/>
      <c r="WS101" s="0"/>
      <c r="WT101" s="0"/>
      <c r="WU101" s="0"/>
      <c r="WV101" s="0"/>
      <c r="WW101" s="0"/>
      <c r="WX101" s="0"/>
      <c r="WY101" s="0"/>
      <c r="WZ101" s="0"/>
      <c r="XA101" s="0"/>
      <c r="XB101" s="0"/>
      <c r="XC101" s="0"/>
      <c r="XD101" s="0"/>
      <c r="XE101" s="0"/>
      <c r="XF101" s="0"/>
      <c r="XG101" s="0"/>
      <c r="XH101" s="0"/>
      <c r="XI101" s="0"/>
      <c r="XJ101" s="0"/>
      <c r="XK101" s="0"/>
      <c r="XL101" s="0"/>
      <c r="XM101" s="0"/>
      <c r="XN101" s="0"/>
      <c r="XO101" s="0"/>
      <c r="XP101" s="0"/>
      <c r="XQ101" s="0"/>
      <c r="XR101" s="0"/>
      <c r="XS101" s="0"/>
      <c r="XT101" s="0"/>
      <c r="XU101" s="0"/>
      <c r="XV101" s="0"/>
      <c r="XW101" s="0"/>
      <c r="XX101" s="0"/>
      <c r="XY101" s="0"/>
      <c r="XZ101" s="0"/>
      <c r="YA101" s="0"/>
      <c r="YB101" s="0"/>
      <c r="YC101" s="0"/>
      <c r="YD101" s="0"/>
      <c r="YE101" s="0"/>
      <c r="YF101" s="0"/>
      <c r="YG101" s="0"/>
      <c r="YH101" s="0"/>
      <c r="YI101" s="0"/>
      <c r="YJ101" s="0"/>
      <c r="YK101" s="0"/>
      <c r="YL101" s="0"/>
      <c r="YM101" s="0"/>
      <c r="YN101" s="0"/>
      <c r="YO101" s="0"/>
      <c r="YP101" s="0"/>
      <c r="YQ101" s="0"/>
      <c r="YR101" s="0"/>
      <c r="YS101" s="0"/>
      <c r="YT101" s="0"/>
      <c r="YU101" s="0"/>
      <c r="YV101" s="0"/>
      <c r="YW101" s="0"/>
      <c r="YX101" s="0"/>
      <c r="YY101" s="0"/>
      <c r="YZ101" s="0"/>
      <c r="ZA101" s="0"/>
      <c r="ZB101" s="0"/>
      <c r="ZC101" s="0"/>
      <c r="ZD101" s="0"/>
      <c r="ZE101" s="0"/>
      <c r="ZF101" s="0"/>
      <c r="ZG101" s="0"/>
      <c r="ZH101" s="0"/>
      <c r="ZI101" s="0"/>
      <c r="ZJ101" s="0"/>
      <c r="ZK101" s="0"/>
      <c r="ZL101" s="0"/>
      <c r="ZM101" s="0"/>
      <c r="ZN101" s="0"/>
      <c r="ZO101" s="0"/>
      <c r="ZP101" s="0"/>
      <c r="ZQ101" s="0"/>
      <c r="ZR101" s="0"/>
      <c r="ZS101" s="0"/>
      <c r="ZT101" s="0"/>
      <c r="ZU101" s="0"/>
      <c r="ZV101" s="0"/>
      <c r="ZW101" s="0"/>
      <c r="ZX101" s="0"/>
      <c r="ZY101" s="0"/>
      <c r="ZZ101" s="0"/>
      <c r="AAA101" s="0"/>
      <c r="AAB101" s="0"/>
      <c r="AAC101" s="0"/>
      <c r="AAD101" s="0"/>
      <c r="AAE101" s="0"/>
      <c r="AAF101" s="0"/>
      <c r="AAG101" s="0"/>
      <c r="AAH101" s="0"/>
      <c r="AAI101" s="0"/>
      <c r="AAJ101" s="0"/>
      <c r="AAK101" s="0"/>
      <c r="AAL101" s="0"/>
      <c r="AAM101" s="0"/>
      <c r="AAN101" s="0"/>
      <c r="AAO101" s="0"/>
      <c r="AAP101" s="0"/>
      <c r="AAQ101" s="0"/>
      <c r="AAR101" s="0"/>
      <c r="AAS101" s="0"/>
      <c r="AAT101" s="0"/>
      <c r="AAU101" s="0"/>
      <c r="AAV101" s="0"/>
      <c r="AAW101" s="0"/>
      <c r="AAX101" s="0"/>
      <c r="AAY101" s="0"/>
      <c r="AAZ101" s="0"/>
      <c r="ABA101" s="0"/>
      <c r="ABB101" s="0"/>
      <c r="ABC101" s="0"/>
      <c r="ABD101" s="0"/>
      <c r="ABE101" s="0"/>
      <c r="ABF101" s="0"/>
      <c r="ABG101" s="0"/>
      <c r="ABH101" s="0"/>
      <c r="ABI101" s="0"/>
      <c r="ABJ101" s="0"/>
      <c r="ABK101" s="0"/>
      <c r="ABL101" s="0"/>
      <c r="ABM101" s="0"/>
      <c r="ABN101" s="0"/>
      <c r="ABO101" s="0"/>
      <c r="ABP101" s="0"/>
      <c r="ABQ101" s="0"/>
      <c r="ABR101" s="0"/>
      <c r="ABS101" s="0"/>
      <c r="ABT101" s="0"/>
      <c r="ABU101" s="0"/>
      <c r="ABV101" s="0"/>
      <c r="ABW101" s="0"/>
      <c r="ABX101" s="0"/>
      <c r="ABY101" s="0"/>
      <c r="ABZ101" s="0"/>
      <c r="ACA101" s="0"/>
      <c r="ACB101" s="0"/>
      <c r="ACC101" s="0"/>
      <c r="ACD101" s="0"/>
      <c r="ACE101" s="0"/>
      <c r="ACF101" s="0"/>
      <c r="ACG101" s="0"/>
      <c r="ACH101" s="0"/>
      <c r="ACI101" s="0"/>
      <c r="ACJ101" s="0"/>
      <c r="ACK101" s="0"/>
      <c r="ACL101" s="0"/>
      <c r="ACM101" s="0"/>
      <c r="ACN101" s="0"/>
      <c r="ACO101" s="0"/>
      <c r="ACP101" s="0"/>
      <c r="ACQ101" s="0"/>
      <c r="ACR101" s="0"/>
      <c r="ACS101" s="0"/>
      <c r="ACT101" s="0"/>
      <c r="ACU101" s="0"/>
      <c r="ACV101" s="0"/>
      <c r="ACW101" s="0"/>
      <c r="ACX101" s="0"/>
      <c r="ACY101" s="0"/>
      <c r="ACZ101" s="0"/>
      <c r="ADA101" s="0"/>
      <c r="ADB101" s="0"/>
      <c r="ADC101" s="0"/>
      <c r="ADD101" s="0"/>
      <c r="ADE101" s="0"/>
      <c r="ADF101" s="0"/>
      <c r="ADG101" s="0"/>
      <c r="ADH101" s="0"/>
      <c r="ADI101" s="0"/>
      <c r="ADJ101" s="0"/>
      <c r="ADK101" s="0"/>
      <c r="ADL101" s="0"/>
      <c r="ADM101" s="0"/>
      <c r="ADN101" s="0"/>
      <c r="ADO101" s="0"/>
      <c r="ADP101" s="0"/>
      <c r="ADQ101" s="0"/>
      <c r="ADR101" s="0"/>
      <c r="ADS101" s="0"/>
      <c r="ADT101" s="0"/>
      <c r="ADU101" s="0"/>
      <c r="ADV101" s="0"/>
      <c r="ADW101" s="0"/>
      <c r="ADX101" s="0"/>
      <c r="ADY101" s="0"/>
      <c r="ADZ101" s="0"/>
      <c r="AEA101" s="0"/>
      <c r="AEB101" s="0"/>
      <c r="AEC101" s="0"/>
      <c r="AED101" s="0"/>
      <c r="AEE101" s="0"/>
      <c r="AEF101" s="0"/>
      <c r="AEG101" s="0"/>
      <c r="AEH101" s="0"/>
      <c r="AEI101" s="0"/>
      <c r="AEJ101" s="0"/>
      <c r="AEK101" s="0"/>
      <c r="AEL101" s="0"/>
      <c r="AEM101" s="0"/>
      <c r="AEN101" s="0"/>
      <c r="AEO101" s="0"/>
      <c r="AEP101" s="0"/>
      <c r="AEQ101" s="0"/>
      <c r="AER101" s="0"/>
      <c r="AES101" s="0"/>
      <c r="AET101" s="0"/>
      <c r="AEU101" s="0"/>
      <c r="AEV101" s="0"/>
      <c r="AEW101" s="0"/>
      <c r="AEX101" s="0"/>
      <c r="AEY101" s="0"/>
      <c r="AEZ101" s="0"/>
      <c r="AFA101" s="0"/>
      <c r="AFB101" s="0"/>
      <c r="AFC101" s="0"/>
      <c r="AFD101" s="0"/>
      <c r="AFE101" s="0"/>
      <c r="AFF101" s="0"/>
      <c r="AFG101" s="0"/>
      <c r="AFH101" s="0"/>
      <c r="AFI101" s="0"/>
      <c r="AFJ101" s="0"/>
      <c r="AFK101" s="0"/>
      <c r="AFL101" s="0"/>
      <c r="AFM101" s="0"/>
      <c r="AFN101" s="0"/>
      <c r="AFO101" s="0"/>
      <c r="AFP101" s="0"/>
      <c r="AFQ101" s="0"/>
      <c r="AFR101" s="0"/>
      <c r="AFS101" s="0"/>
      <c r="AFT101" s="0"/>
      <c r="AFU101" s="0"/>
      <c r="AFV101" s="0"/>
      <c r="AFW101" s="0"/>
      <c r="AFX101" s="0"/>
      <c r="AFY101" s="0"/>
      <c r="AFZ101" s="0"/>
      <c r="AGA101" s="0"/>
      <c r="AGB101" s="0"/>
      <c r="AGC101" s="0"/>
      <c r="AGD101" s="0"/>
      <c r="AGE101" s="0"/>
      <c r="AGF101" s="0"/>
      <c r="AGG101" s="0"/>
      <c r="AGH101" s="0"/>
      <c r="AGI101" s="0"/>
      <c r="AGJ101" s="0"/>
      <c r="AGK101" s="0"/>
      <c r="AGL101" s="0"/>
      <c r="AGM101" s="0"/>
      <c r="AGN101" s="0"/>
      <c r="AGO101" s="0"/>
      <c r="AGP101" s="0"/>
      <c r="AGQ101" s="0"/>
      <c r="AGR101" s="0"/>
      <c r="AGS101" s="0"/>
      <c r="AGT101" s="0"/>
      <c r="AGU101" s="0"/>
      <c r="AGV101" s="0"/>
      <c r="AGW101" s="0"/>
      <c r="AGX101" s="0"/>
      <c r="AGY101" s="0"/>
      <c r="AGZ101" s="0"/>
      <c r="AHA101" s="0"/>
      <c r="AHB101" s="0"/>
      <c r="AHC101" s="0"/>
      <c r="AHD101" s="0"/>
      <c r="AHE101" s="0"/>
      <c r="AHF101" s="0"/>
      <c r="AHG101" s="0"/>
      <c r="AHH101" s="0"/>
      <c r="AHI101" s="0"/>
      <c r="AHJ101" s="0"/>
      <c r="AHK101" s="0"/>
      <c r="AHL101" s="0"/>
      <c r="AHM101" s="0"/>
      <c r="AHN101" s="0"/>
      <c r="AHO101" s="0"/>
      <c r="AHP101" s="0"/>
      <c r="AHQ101" s="0"/>
      <c r="AHR101" s="0"/>
      <c r="AHS101" s="0"/>
      <c r="AHT101" s="0"/>
      <c r="AHU101" s="0"/>
      <c r="AHV101" s="0"/>
      <c r="AHW101" s="0"/>
      <c r="AHX101" s="0"/>
      <c r="AHY101" s="0"/>
      <c r="AHZ101" s="0"/>
      <c r="AIA101" s="0"/>
      <c r="AIB101" s="0"/>
      <c r="AIC101" s="0"/>
      <c r="AID101" s="0"/>
      <c r="AIE101" s="0"/>
      <c r="AIF101" s="0"/>
      <c r="AIG101" s="0"/>
      <c r="AIH101" s="0"/>
      <c r="AII101" s="0"/>
      <c r="AIJ101" s="0"/>
      <c r="AIK101" s="0"/>
      <c r="AIL101" s="0"/>
      <c r="AIM101" s="0"/>
      <c r="AIN101" s="0"/>
      <c r="AIO101" s="0"/>
      <c r="AIP101" s="0"/>
      <c r="AIQ101" s="0"/>
      <c r="AIR101" s="0"/>
      <c r="AIS101" s="0"/>
      <c r="AIT101" s="0"/>
      <c r="AIU101" s="0"/>
      <c r="AIV101" s="0"/>
      <c r="AIW101" s="0"/>
      <c r="AIX101" s="0"/>
      <c r="AIY101" s="0"/>
      <c r="AIZ101" s="0"/>
      <c r="AJA101" s="0"/>
      <c r="AJB101" s="0"/>
      <c r="AJC101" s="0"/>
      <c r="AJD101" s="0"/>
      <c r="AJE101" s="0"/>
      <c r="AJF101" s="0"/>
      <c r="AJG101" s="0"/>
      <c r="AJH101" s="0"/>
      <c r="AJI101" s="0"/>
      <c r="AJJ101" s="0"/>
      <c r="AJK101" s="0"/>
      <c r="AJL101" s="0"/>
      <c r="AJM101" s="0"/>
      <c r="AJN101" s="0"/>
      <c r="AJO101" s="0"/>
      <c r="AJP101" s="0"/>
      <c r="AJQ101" s="0"/>
      <c r="AJR101" s="0"/>
      <c r="AJS101" s="0"/>
      <c r="AJT101" s="0"/>
      <c r="AJU101" s="0"/>
      <c r="AJV101" s="0"/>
      <c r="AJW101" s="0"/>
      <c r="AJX101" s="0"/>
      <c r="AJY101" s="0"/>
      <c r="AJZ101" s="0"/>
      <c r="AKA101" s="0"/>
      <c r="AKB101" s="0"/>
      <c r="AKC101" s="0"/>
      <c r="AKD101" s="0"/>
      <c r="AKE101" s="0"/>
      <c r="AKF101" s="0"/>
      <c r="AKG101" s="0"/>
      <c r="AKH101" s="0"/>
      <c r="AKI101" s="0"/>
      <c r="AKJ101" s="0"/>
      <c r="AKK101" s="0"/>
      <c r="AKL101" s="0"/>
      <c r="AKM101" s="0"/>
      <c r="AKN101" s="0"/>
      <c r="AKO101" s="0"/>
      <c r="AKP101" s="0"/>
      <c r="AKQ101" s="0"/>
      <c r="AKR101" s="0"/>
      <c r="AKS101" s="0"/>
      <c r="AKT101" s="0"/>
      <c r="AKU101" s="0"/>
      <c r="AKV101" s="0"/>
      <c r="AKW101" s="0"/>
      <c r="AKX101" s="0"/>
      <c r="AKY101" s="0"/>
      <c r="AKZ101" s="0"/>
      <c r="ALA101" s="0"/>
      <c r="ALB101" s="0"/>
      <c r="ALC101" s="0"/>
      <c r="ALD101" s="0"/>
      <c r="ALE101" s="0"/>
      <c r="ALF101" s="0"/>
      <c r="ALG101" s="0"/>
      <c r="ALH101" s="0"/>
      <c r="ALI101" s="0"/>
      <c r="ALJ101" s="0"/>
      <c r="ALK101" s="0"/>
      <c r="ALL101" s="0"/>
      <c r="ALM101" s="0"/>
      <c r="ALN101" s="0"/>
      <c r="ALO101" s="0"/>
      <c r="ALP101" s="0"/>
      <c r="ALQ101" s="0"/>
      <c r="ALR101" s="0"/>
      <c r="ALS101" s="0"/>
      <c r="ALT101" s="0"/>
      <c r="ALU101" s="0"/>
      <c r="ALV101" s="0"/>
      <c r="ALW101" s="0"/>
      <c r="ALX101" s="0"/>
      <c r="ALY101" s="0"/>
      <c r="ALZ101" s="0"/>
      <c r="AMA101" s="0"/>
      <c r="AMB101" s="0"/>
      <c r="AMC101" s="0"/>
      <c r="AMD101" s="0"/>
      <c r="AME101" s="0"/>
      <c r="AMF101" s="0"/>
      <c r="AMG101" s="0"/>
      <c r="AMH101" s="0"/>
      <c r="AMI101" s="0"/>
      <c r="AMJ101" s="0"/>
    </row>
    <row r="102" customFormat="false" ht="12.75" hidden="false" customHeight="true" outlineLevel="0" collapsed="false">
      <c r="A102" s="58"/>
      <c r="B102" s="58"/>
      <c r="C102" s="58"/>
      <c r="D102" s="70"/>
      <c r="E102" s="74"/>
      <c r="F102" s="74"/>
      <c r="G102" s="77"/>
      <c r="H102" s="79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  <c r="IT102" s="0"/>
      <c r="IU102" s="0"/>
      <c r="IV102" s="0"/>
      <c r="IW102" s="0"/>
      <c r="IX102" s="0"/>
      <c r="IY102" s="0"/>
      <c r="IZ102" s="0"/>
      <c r="JA102" s="0"/>
      <c r="JB102" s="0"/>
      <c r="JC102" s="0"/>
      <c r="JD102" s="0"/>
      <c r="JE102" s="0"/>
      <c r="JF102" s="0"/>
      <c r="JG102" s="0"/>
      <c r="JH102" s="0"/>
      <c r="JI102" s="0"/>
      <c r="JJ102" s="0"/>
      <c r="JK102" s="0"/>
      <c r="JL102" s="0"/>
      <c r="JM102" s="0"/>
      <c r="JN102" s="0"/>
      <c r="JO102" s="0"/>
      <c r="JP102" s="0"/>
      <c r="JQ102" s="0"/>
      <c r="JR102" s="0"/>
      <c r="JS102" s="0"/>
      <c r="JT102" s="0"/>
      <c r="JU102" s="0"/>
      <c r="JV102" s="0"/>
      <c r="JW102" s="0"/>
      <c r="JX102" s="0"/>
      <c r="JY102" s="0"/>
      <c r="JZ102" s="0"/>
      <c r="KA102" s="0"/>
      <c r="KB102" s="0"/>
      <c r="KC102" s="0"/>
      <c r="KD102" s="0"/>
      <c r="KE102" s="0"/>
      <c r="KF102" s="0"/>
      <c r="KG102" s="0"/>
      <c r="KH102" s="0"/>
      <c r="KI102" s="0"/>
      <c r="KJ102" s="0"/>
      <c r="KK102" s="0"/>
      <c r="KL102" s="0"/>
      <c r="KM102" s="0"/>
      <c r="KN102" s="0"/>
      <c r="KO102" s="0"/>
      <c r="KP102" s="0"/>
      <c r="KQ102" s="0"/>
      <c r="KR102" s="0"/>
      <c r="KS102" s="0"/>
      <c r="KT102" s="0"/>
      <c r="KU102" s="0"/>
      <c r="KV102" s="0"/>
      <c r="KW102" s="0"/>
      <c r="KX102" s="0"/>
      <c r="KY102" s="0"/>
      <c r="KZ102" s="0"/>
      <c r="LA102" s="0"/>
      <c r="LB102" s="0"/>
      <c r="LC102" s="0"/>
      <c r="LD102" s="0"/>
      <c r="LE102" s="0"/>
      <c r="LF102" s="0"/>
      <c r="LG102" s="0"/>
      <c r="LH102" s="0"/>
      <c r="LI102" s="0"/>
      <c r="LJ102" s="0"/>
      <c r="LK102" s="0"/>
      <c r="LL102" s="0"/>
      <c r="LM102" s="0"/>
      <c r="LN102" s="0"/>
      <c r="LO102" s="0"/>
      <c r="LP102" s="0"/>
      <c r="LQ102" s="0"/>
      <c r="LR102" s="0"/>
      <c r="LS102" s="0"/>
      <c r="LT102" s="0"/>
      <c r="LU102" s="0"/>
      <c r="LV102" s="0"/>
      <c r="LW102" s="0"/>
      <c r="LX102" s="0"/>
      <c r="LY102" s="0"/>
      <c r="LZ102" s="0"/>
      <c r="MA102" s="0"/>
      <c r="MB102" s="0"/>
      <c r="MC102" s="0"/>
      <c r="MD102" s="0"/>
      <c r="ME102" s="0"/>
      <c r="MF102" s="0"/>
      <c r="MG102" s="0"/>
      <c r="MH102" s="0"/>
      <c r="MI102" s="0"/>
      <c r="MJ102" s="0"/>
      <c r="MK102" s="0"/>
      <c r="ML102" s="0"/>
      <c r="MM102" s="0"/>
      <c r="MN102" s="0"/>
      <c r="MO102" s="0"/>
      <c r="MP102" s="0"/>
      <c r="MQ102" s="0"/>
      <c r="MR102" s="0"/>
      <c r="MS102" s="0"/>
      <c r="MT102" s="0"/>
      <c r="MU102" s="0"/>
      <c r="MV102" s="0"/>
      <c r="MW102" s="0"/>
      <c r="MX102" s="0"/>
      <c r="MY102" s="0"/>
      <c r="MZ102" s="0"/>
      <c r="NA102" s="0"/>
      <c r="NB102" s="0"/>
      <c r="NC102" s="0"/>
      <c r="ND102" s="0"/>
      <c r="NE102" s="0"/>
      <c r="NF102" s="0"/>
      <c r="NG102" s="0"/>
      <c r="NH102" s="0"/>
      <c r="NI102" s="0"/>
      <c r="NJ102" s="0"/>
      <c r="NK102" s="0"/>
      <c r="NL102" s="0"/>
      <c r="NM102" s="0"/>
      <c r="NN102" s="0"/>
      <c r="NO102" s="0"/>
      <c r="NP102" s="0"/>
      <c r="NQ102" s="0"/>
      <c r="NR102" s="0"/>
      <c r="NS102" s="0"/>
      <c r="NT102" s="0"/>
      <c r="NU102" s="0"/>
      <c r="NV102" s="0"/>
      <c r="NW102" s="0"/>
      <c r="NX102" s="0"/>
      <c r="NY102" s="0"/>
      <c r="NZ102" s="0"/>
      <c r="OA102" s="0"/>
      <c r="OB102" s="0"/>
      <c r="OC102" s="0"/>
      <c r="OD102" s="0"/>
      <c r="OE102" s="0"/>
      <c r="OF102" s="0"/>
      <c r="OG102" s="0"/>
      <c r="OH102" s="0"/>
      <c r="OI102" s="0"/>
      <c r="OJ102" s="0"/>
      <c r="OK102" s="0"/>
      <c r="OL102" s="0"/>
      <c r="OM102" s="0"/>
      <c r="ON102" s="0"/>
      <c r="OO102" s="0"/>
      <c r="OP102" s="0"/>
      <c r="OQ102" s="0"/>
      <c r="OR102" s="0"/>
      <c r="OS102" s="0"/>
      <c r="OT102" s="0"/>
      <c r="OU102" s="0"/>
      <c r="OV102" s="0"/>
      <c r="OW102" s="0"/>
      <c r="OX102" s="0"/>
      <c r="OY102" s="0"/>
      <c r="OZ102" s="0"/>
      <c r="PA102" s="0"/>
      <c r="PB102" s="0"/>
      <c r="PC102" s="0"/>
      <c r="PD102" s="0"/>
      <c r="PE102" s="0"/>
      <c r="PF102" s="0"/>
      <c r="PG102" s="0"/>
      <c r="PH102" s="0"/>
      <c r="PI102" s="0"/>
      <c r="PJ102" s="0"/>
      <c r="PK102" s="0"/>
      <c r="PL102" s="0"/>
      <c r="PM102" s="0"/>
      <c r="PN102" s="0"/>
      <c r="PO102" s="0"/>
      <c r="PP102" s="0"/>
      <c r="PQ102" s="0"/>
      <c r="PR102" s="0"/>
      <c r="PS102" s="0"/>
      <c r="PT102" s="0"/>
      <c r="PU102" s="0"/>
      <c r="PV102" s="0"/>
      <c r="PW102" s="0"/>
      <c r="PX102" s="0"/>
      <c r="PY102" s="0"/>
      <c r="PZ102" s="0"/>
      <c r="QA102" s="0"/>
      <c r="QB102" s="0"/>
      <c r="QC102" s="0"/>
      <c r="QD102" s="0"/>
      <c r="QE102" s="0"/>
      <c r="QF102" s="0"/>
      <c r="QG102" s="0"/>
      <c r="QH102" s="0"/>
      <c r="QI102" s="0"/>
      <c r="QJ102" s="0"/>
      <c r="QK102" s="0"/>
      <c r="QL102" s="0"/>
      <c r="QM102" s="0"/>
      <c r="QN102" s="0"/>
      <c r="QO102" s="0"/>
      <c r="QP102" s="0"/>
      <c r="QQ102" s="0"/>
      <c r="QR102" s="0"/>
      <c r="QS102" s="0"/>
      <c r="QT102" s="0"/>
      <c r="QU102" s="0"/>
      <c r="QV102" s="0"/>
      <c r="QW102" s="0"/>
      <c r="QX102" s="0"/>
      <c r="QY102" s="0"/>
      <c r="QZ102" s="0"/>
      <c r="RA102" s="0"/>
      <c r="RB102" s="0"/>
      <c r="RC102" s="0"/>
      <c r="RD102" s="0"/>
      <c r="RE102" s="0"/>
      <c r="RF102" s="0"/>
      <c r="RG102" s="0"/>
      <c r="RH102" s="0"/>
      <c r="RI102" s="0"/>
      <c r="RJ102" s="0"/>
      <c r="RK102" s="0"/>
      <c r="RL102" s="0"/>
      <c r="RM102" s="0"/>
      <c r="RN102" s="0"/>
      <c r="RO102" s="0"/>
      <c r="RP102" s="0"/>
      <c r="RQ102" s="0"/>
      <c r="RR102" s="0"/>
      <c r="RS102" s="0"/>
      <c r="RT102" s="0"/>
      <c r="RU102" s="0"/>
      <c r="RV102" s="0"/>
      <c r="RW102" s="0"/>
      <c r="RX102" s="0"/>
      <c r="RY102" s="0"/>
      <c r="RZ102" s="0"/>
      <c r="SA102" s="0"/>
      <c r="SB102" s="0"/>
      <c r="SC102" s="0"/>
      <c r="SD102" s="0"/>
      <c r="SE102" s="0"/>
      <c r="SF102" s="0"/>
      <c r="SG102" s="0"/>
      <c r="SH102" s="0"/>
      <c r="SI102" s="0"/>
      <c r="SJ102" s="0"/>
      <c r="SK102" s="0"/>
      <c r="SL102" s="0"/>
      <c r="SM102" s="0"/>
      <c r="SN102" s="0"/>
      <c r="SO102" s="0"/>
      <c r="SP102" s="0"/>
      <c r="SQ102" s="0"/>
      <c r="SR102" s="0"/>
      <c r="SS102" s="0"/>
      <c r="ST102" s="0"/>
      <c r="SU102" s="0"/>
      <c r="SV102" s="0"/>
      <c r="SW102" s="0"/>
      <c r="SX102" s="0"/>
      <c r="SY102" s="0"/>
      <c r="SZ102" s="0"/>
      <c r="TA102" s="0"/>
      <c r="TB102" s="0"/>
      <c r="TC102" s="0"/>
      <c r="TD102" s="0"/>
      <c r="TE102" s="0"/>
      <c r="TF102" s="0"/>
      <c r="TG102" s="0"/>
      <c r="TH102" s="0"/>
      <c r="TI102" s="0"/>
      <c r="TJ102" s="0"/>
      <c r="TK102" s="0"/>
      <c r="TL102" s="0"/>
      <c r="TM102" s="0"/>
      <c r="TN102" s="0"/>
      <c r="TO102" s="0"/>
      <c r="TP102" s="0"/>
      <c r="TQ102" s="0"/>
      <c r="TR102" s="0"/>
      <c r="TS102" s="0"/>
      <c r="TT102" s="0"/>
      <c r="TU102" s="0"/>
      <c r="TV102" s="0"/>
      <c r="TW102" s="0"/>
      <c r="TX102" s="0"/>
      <c r="TY102" s="0"/>
      <c r="TZ102" s="0"/>
      <c r="UA102" s="0"/>
      <c r="UB102" s="0"/>
      <c r="UC102" s="0"/>
      <c r="UD102" s="0"/>
      <c r="UE102" s="0"/>
      <c r="UF102" s="0"/>
      <c r="UG102" s="0"/>
      <c r="UH102" s="0"/>
      <c r="UI102" s="0"/>
      <c r="UJ102" s="0"/>
      <c r="UK102" s="0"/>
      <c r="UL102" s="0"/>
      <c r="UM102" s="0"/>
      <c r="UN102" s="0"/>
      <c r="UO102" s="0"/>
      <c r="UP102" s="0"/>
      <c r="UQ102" s="0"/>
      <c r="UR102" s="0"/>
      <c r="US102" s="0"/>
      <c r="UT102" s="0"/>
      <c r="UU102" s="0"/>
      <c r="UV102" s="0"/>
      <c r="UW102" s="0"/>
      <c r="UX102" s="0"/>
      <c r="UY102" s="0"/>
      <c r="UZ102" s="0"/>
      <c r="VA102" s="0"/>
      <c r="VB102" s="0"/>
      <c r="VC102" s="0"/>
      <c r="VD102" s="0"/>
      <c r="VE102" s="0"/>
      <c r="VF102" s="0"/>
      <c r="VG102" s="0"/>
      <c r="VH102" s="0"/>
      <c r="VI102" s="0"/>
      <c r="VJ102" s="0"/>
      <c r="VK102" s="0"/>
      <c r="VL102" s="0"/>
      <c r="VM102" s="0"/>
      <c r="VN102" s="0"/>
      <c r="VO102" s="0"/>
      <c r="VP102" s="0"/>
      <c r="VQ102" s="0"/>
      <c r="VR102" s="0"/>
      <c r="VS102" s="0"/>
      <c r="VT102" s="0"/>
      <c r="VU102" s="0"/>
      <c r="VV102" s="0"/>
      <c r="VW102" s="0"/>
      <c r="VX102" s="0"/>
      <c r="VY102" s="0"/>
      <c r="VZ102" s="0"/>
      <c r="WA102" s="0"/>
      <c r="WB102" s="0"/>
      <c r="WC102" s="0"/>
      <c r="WD102" s="0"/>
      <c r="WE102" s="0"/>
      <c r="WF102" s="0"/>
      <c r="WG102" s="0"/>
      <c r="WH102" s="0"/>
      <c r="WI102" s="0"/>
      <c r="WJ102" s="0"/>
      <c r="WK102" s="0"/>
      <c r="WL102" s="0"/>
      <c r="WM102" s="0"/>
      <c r="WN102" s="0"/>
      <c r="WO102" s="0"/>
      <c r="WP102" s="0"/>
      <c r="WQ102" s="0"/>
      <c r="WR102" s="0"/>
      <c r="WS102" s="0"/>
      <c r="WT102" s="0"/>
      <c r="WU102" s="0"/>
      <c r="WV102" s="0"/>
      <c r="WW102" s="0"/>
      <c r="WX102" s="0"/>
      <c r="WY102" s="0"/>
      <c r="WZ102" s="0"/>
      <c r="XA102" s="0"/>
      <c r="XB102" s="0"/>
      <c r="XC102" s="0"/>
      <c r="XD102" s="0"/>
      <c r="XE102" s="0"/>
      <c r="XF102" s="0"/>
      <c r="XG102" s="0"/>
      <c r="XH102" s="0"/>
      <c r="XI102" s="0"/>
      <c r="XJ102" s="0"/>
      <c r="XK102" s="0"/>
      <c r="XL102" s="0"/>
      <c r="XM102" s="0"/>
      <c r="XN102" s="0"/>
      <c r="XO102" s="0"/>
      <c r="XP102" s="0"/>
      <c r="XQ102" s="0"/>
      <c r="XR102" s="0"/>
      <c r="XS102" s="0"/>
      <c r="XT102" s="0"/>
      <c r="XU102" s="0"/>
      <c r="XV102" s="0"/>
      <c r="XW102" s="0"/>
      <c r="XX102" s="0"/>
      <c r="XY102" s="0"/>
      <c r="XZ102" s="0"/>
      <c r="YA102" s="0"/>
      <c r="YB102" s="0"/>
      <c r="YC102" s="0"/>
      <c r="YD102" s="0"/>
      <c r="YE102" s="0"/>
      <c r="YF102" s="0"/>
      <c r="YG102" s="0"/>
      <c r="YH102" s="0"/>
      <c r="YI102" s="0"/>
      <c r="YJ102" s="0"/>
      <c r="YK102" s="0"/>
      <c r="YL102" s="0"/>
      <c r="YM102" s="0"/>
      <c r="YN102" s="0"/>
      <c r="YO102" s="0"/>
      <c r="YP102" s="0"/>
      <c r="YQ102" s="0"/>
      <c r="YR102" s="0"/>
      <c r="YS102" s="0"/>
      <c r="YT102" s="0"/>
      <c r="YU102" s="0"/>
      <c r="YV102" s="0"/>
      <c r="YW102" s="0"/>
      <c r="YX102" s="0"/>
      <c r="YY102" s="0"/>
      <c r="YZ102" s="0"/>
      <c r="ZA102" s="0"/>
      <c r="ZB102" s="0"/>
      <c r="ZC102" s="0"/>
      <c r="ZD102" s="0"/>
      <c r="ZE102" s="0"/>
      <c r="ZF102" s="0"/>
      <c r="ZG102" s="0"/>
      <c r="ZH102" s="0"/>
      <c r="ZI102" s="0"/>
      <c r="ZJ102" s="0"/>
      <c r="ZK102" s="0"/>
      <c r="ZL102" s="0"/>
      <c r="ZM102" s="0"/>
      <c r="ZN102" s="0"/>
      <c r="ZO102" s="0"/>
      <c r="ZP102" s="0"/>
      <c r="ZQ102" s="0"/>
      <c r="ZR102" s="0"/>
      <c r="ZS102" s="0"/>
      <c r="ZT102" s="0"/>
      <c r="ZU102" s="0"/>
      <c r="ZV102" s="0"/>
      <c r="ZW102" s="0"/>
      <c r="ZX102" s="0"/>
      <c r="ZY102" s="0"/>
      <c r="ZZ102" s="0"/>
      <c r="AAA102" s="0"/>
      <c r="AAB102" s="0"/>
      <c r="AAC102" s="0"/>
      <c r="AAD102" s="0"/>
      <c r="AAE102" s="0"/>
      <c r="AAF102" s="0"/>
      <c r="AAG102" s="0"/>
      <c r="AAH102" s="0"/>
      <c r="AAI102" s="0"/>
      <c r="AAJ102" s="0"/>
      <c r="AAK102" s="0"/>
      <c r="AAL102" s="0"/>
      <c r="AAM102" s="0"/>
      <c r="AAN102" s="0"/>
      <c r="AAO102" s="0"/>
      <c r="AAP102" s="0"/>
      <c r="AAQ102" s="0"/>
      <c r="AAR102" s="0"/>
      <c r="AAS102" s="0"/>
      <c r="AAT102" s="0"/>
      <c r="AAU102" s="0"/>
      <c r="AAV102" s="0"/>
      <c r="AAW102" s="0"/>
      <c r="AAX102" s="0"/>
      <c r="AAY102" s="0"/>
      <c r="AAZ102" s="0"/>
      <c r="ABA102" s="0"/>
      <c r="ABB102" s="0"/>
      <c r="ABC102" s="0"/>
      <c r="ABD102" s="0"/>
      <c r="ABE102" s="0"/>
      <c r="ABF102" s="0"/>
      <c r="ABG102" s="0"/>
      <c r="ABH102" s="0"/>
      <c r="ABI102" s="0"/>
      <c r="ABJ102" s="0"/>
      <c r="ABK102" s="0"/>
      <c r="ABL102" s="0"/>
      <c r="ABM102" s="0"/>
      <c r="ABN102" s="0"/>
      <c r="ABO102" s="0"/>
      <c r="ABP102" s="0"/>
      <c r="ABQ102" s="0"/>
      <c r="ABR102" s="0"/>
      <c r="ABS102" s="0"/>
      <c r="ABT102" s="0"/>
      <c r="ABU102" s="0"/>
      <c r="ABV102" s="0"/>
      <c r="ABW102" s="0"/>
      <c r="ABX102" s="0"/>
      <c r="ABY102" s="0"/>
      <c r="ABZ102" s="0"/>
      <c r="ACA102" s="0"/>
      <c r="ACB102" s="0"/>
      <c r="ACC102" s="0"/>
      <c r="ACD102" s="0"/>
      <c r="ACE102" s="0"/>
      <c r="ACF102" s="0"/>
      <c r="ACG102" s="0"/>
      <c r="ACH102" s="0"/>
      <c r="ACI102" s="0"/>
      <c r="ACJ102" s="0"/>
      <c r="ACK102" s="0"/>
      <c r="ACL102" s="0"/>
      <c r="ACM102" s="0"/>
      <c r="ACN102" s="0"/>
      <c r="ACO102" s="0"/>
      <c r="ACP102" s="0"/>
      <c r="ACQ102" s="0"/>
      <c r="ACR102" s="0"/>
      <c r="ACS102" s="0"/>
      <c r="ACT102" s="0"/>
      <c r="ACU102" s="0"/>
      <c r="ACV102" s="0"/>
      <c r="ACW102" s="0"/>
      <c r="ACX102" s="0"/>
      <c r="ACY102" s="0"/>
      <c r="ACZ102" s="0"/>
      <c r="ADA102" s="0"/>
      <c r="ADB102" s="0"/>
      <c r="ADC102" s="0"/>
      <c r="ADD102" s="0"/>
      <c r="ADE102" s="0"/>
      <c r="ADF102" s="0"/>
      <c r="ADG102" s="0"/>
      <c r="ADH102" s="0"/>
      <c r="ADI102" s="0"/>
      <c r="ADJ102" s="0"/>
      <c r="ADK102" s="0"/>
      <c r="ADL102" s="0"/>
      <c r="ADM102" s="0"/>
      <c r="ADN102" s="0"/>
      <c r="ADO102" s="0"/>
      <c r="ADP102" s="0"/>
      <c r="ADQ102" s="0"/>
      <c r="ADR102" s="0"/>
      <c r="ADS102" s="0"/>
      <c r="ADT102" s="0"/>
      <c r="ADU102" s="0"/>
      <c r="ADV102" s="0"/>
      <c r="ADW102" s="0"/>
      <c r="ADX102" s="0"/>
      <c r="ADY102" s="0"/>
      <c r="ADZ102" s="0"/>
      <c r="AEA102" s="0"/>
      <c r="AEB102" s="0"/>
      <c r="AEC102" s="0"/>
      <c r="AED102" s="0"/>
      <c r="AEE102" s="0"/>
      <c r="AEF102" s="0"/>
      <c r="AEG102" s="0"/>
      <c r="AEH102" s="0"/>
      <c r="AEI102" s="0"/>
      <c r="AEJ102" s="0"/>
      <c r="AEK102" s="0"/>
      <c r="AEL102" s="0"/>
      <c r="AEM102" s="0"/>
      <c r="AEN102" s="0"/>
      <c r="AEO102" s="0"/>
      <c r="AEP102" s="0"/>
      <c r="AEQ102" s="0"/>
      <c r="AER102" s="0"/>
      <c r="AES102" s="0"/>
      <c r="AET102" s="0"/>
      <c r="AEU102" s="0"/>
      <c r="AEV102" s="0"/>
      <c r="AEW102" s="0"/>
      <c r="AEX102" s="0"/>
      <c r="AEY102" s="0"/>
      <c r="AEZ102" s="0"/>
      <c r="AFA102" s="0"/>
      <c r="AFB102" s="0"/>
      <c r="AFC102" s="0"/>
      <c r="AFD102" s="0"/>
      <c r="AFE102" s="0"/>
      <c r="AFF102" s="0"/>
      <c r="AFG102" s="0"/>
      <c r="AFH102" s="0"/>
      <c r="AFI102" s="0"/>
      <c r="AFJ102" s="0"/>
      <c r="AFK102" s="0"/>
      <c r="AFL102" s="0"/>
      <c r="AFM102" s="0"/>
      <c r="AFN102" s="0"/>
      <c r="AFO102" s="0"/>
      <c r="AFP102" s="0"/>
      <c r="AFQ102" s="0"/>
      <c r="AFR102" s="0"/>
      <c r="AFS102" s="0"/>
      <c r="AFT102" s="0"/>
      <c r="AFU102" s="0"/>
      <c r="AFV102" s="0"/>
      <c r="AFW102" s="0"/>
      <c r="AFX102" s="0"/>
      <c r="AFY102" s="0"/>
      <c r="AFZ102" s="0"/>
      <c r="AGA102" s="0"/>
      <c r="AGB102" s="0"/>
      <c r="AGC102" s="0"/>
      <c r="AGD102" s="0"/>
      <c r="AGE102" s="0"/>
      <c r="AGF102" s="0"/>
      <c r="AGG102" s="0"/>
      <c r="AGH102" s="0"/>
      <c r="AGI102" s="0"/>
      <c r="AGJ102" s="0"/>
      <c r="AGK102" s="0"/>
      <c r="AGL102" s="0"/>
      <c r="AGM102" s="0"/>
      <c r="AGN102" s="0"/>
      <c r="AGO102" s="0"/>
      <c r="AGP102" s="0"/>
      <c r="AGQ102" s="0"/>
      <c r="AGR102" s="0"/>
      <c r="AGS102" s="0"/>
      <c r="AGT102" s="0"/>
      <c r="AGU102" s="0"/>
      <c r="AGV102" s="0"/>
      <c r="AGW102" s="0"/>
      <c r="AGX102" s="0"/>
      <c r="AGY102" s="0"/>
      <c r="AGZ102" s="0"/>
      <c r="AHA102" s="0"/>
      <c r="AHB102" s="0"/>
      <c r="AHC102" s="0"/>
      <c r="AHD102" s="0"/>
      <c r="AHE102" s="0"/>
      <c r="AHF102" s="0"/>
      <c r="AHG102" s="0"/>
      <c r="AHH102" s="0"/>
      <c r="AHI102" s="0"/>
      <c r="AHJ102" s="0"/>
      <c r="AHK102" s="0"/>
      <c r="AHL102" s="0"/>
      <c r="AHM102" s="0"/>
      <c r="AHN102" s="0"/>
      <c r="AHO102" s="0"/>
      <c r="AHP102" s="0"/>
      <c r="AHQ102" s="0"/>
      <c r="AHR102" s="0"/>
      <c r="AHS102" s="0"/>
      <c r="AHT102" s="0"/>
      <c r="AHU102" s="0"/>
      <c r="AHV102" s="0"/>
      <c r="AHW102" s="0"/>
      <c r="AHX102" s="0"/>
      <c r="AHY102" s="0"/>
      <c r="AHZ102" s="0"/>
      <c r="AIA102" s="0"/>
      <c r="AIB102" s="0"/>
      <c r="AIC102" s="0"/>
      <c r="AID102" s="0"/>
      <c r="AIE102" s="0"/>
      <c r="AIF102" s="0"/>
      <c r="AIG102" s="0"/>
      <c r="AIH102" s="0"/>
      <c r="AII102" s="0"/>
      <c r="AIJ102" s="0"/>
      <c r="AIK102" s="0"/>
      <c r="AIL102" s="0"/>
      <c r="AIM102" s="0"/>
      <c r="AIN102" s="0"/>
      <c r="AIO102" s="0"/>
      <c r="AIP102" s="0"/>
      <c r="AIQ102" s="0"/>
      <c r="AIR102" s="0"/>
      <c r="AIS102" s="0"/>
      <c r="AIT102" s="0"/>
      <c r="AIU102" s="0"/>
      <c r="AIV102" s="0"/>
      <c r="AIW102" s="0"/>
      <c r="AIX102" s="0"/>
      <c r="AIY102" s="0"/>
      <c r="AIZ102" s="0"/>
      <c r="AJA102" s="0"/>
      <c r="AJB102" s="0"/>
      <c r="AJC102" s="0"/>
      <c r="AJD102" s="0"/>
      <c r="AJE102" s="0"/>
      <c r="AJF102" s="0"/>
      <c r="AJG102" s="0"/>
      <c r="AJH102" s="0"/>
      <c r="AJI102" s="0"/>
      <c r="AJJ102" s="0"/>
      <c r="AJK102" s="0"/>
      <c r="AJL102" s="0"/>
      <c r="AJM102" s="0"/>
      <c r="AJN102" s="0"/>
      <c r="AJO102" s="0"/>
      <c r="AJP102" s="0"/>
      <c r="AJQ102" s="0"/>
      <c r="AJR102" s="0"/>
      <c r="AJS102" s="0"/>
      <c r="AJT102" s="0"/>
      <c r="AJU102" s="0"/>
      <c r="AJV102" s="0"/>
      <c r="AJW102" s="0"/>
      <c r="AJX102" s="0"/>
      <c r="AJY102" s="0"/>
      <c r="AJZ102" s="0"/>
      <c r="AKA102" s="0"/>
      <c r="AKB102" s="0"/>
      <c r="AKC102" s="0"/>
      <c r="AKD102" s="0"/>
      <c r="AKE102" s="0"/>
      <c r="AKF102" s="0"/>
      <c r="AKG102" s="0"/>
      <c r="AKH102" s="0"/>
      <c r="AKI102" s="0"/>
      <c r="AKJ102" s="0"/>
      <c r="AKK102" s="0"/>
      <c r="AKL102" s="0"/>
      <c r="AKM102" s="0"/>
      <c r="AKN102" s="0"/>
      <c r="AKO102" s="0"/>
      <c r="AKP102" s="0"/>
      <c r="AKQ102" s="0"/>
      <c r="AKR102" s="0"/>
      <c r="AKS102" s="0"/>
      <c r="AKT102" s="0"/>
      <c r="AKU102" s="0"/>
      <c r="AKV102" s="0"/>
      <c r="AKW102" s="0"/>
      <c r="AKX102" s="0"/>
      <c r="AKY102" s="0"/>
      <c r="AKZ102" s="0"/>
      <c r="ALA102" s="0"/>
      <c r="ALB102" s="0"/>
      <c r="ALC102" s="0"/>
      <c r="ALD102" s="0"/>
      <c r="ALE102" s="0"/>
      <c r="ALF102" s="0"/>
      <c r="ALG102" s="0"/>
      <c r="ALH102" s="0"/>
      <c r="ALI102" s="0"/>
      <c r="ALJ102" s="0"/>
      <c r="ALK102" s="0"/>
      <c r="ALL102" s="0"/>
      <c r="ALM102" s="0"/>
      <c r="ALN102" s="0"/>
      <c r="ALO102" s="0"/>
      <c r="ALP102" s="0"/>
      <c r="ALQ102" s="0"/>
      <c r="ALR102" s="0"/>
      <c r="ALS102" s="0"/>
      <c r="ALT102" s="0"/>
      <c r="ALU102" s="0"/>
      <c r="ALV102" s="0"/>
      <c r="ALW102" s="0"/>
      <c r="ALX102" s="0"/>
      <c r="ALY102" s="0"/>
      <c r="ALZ102" s="0"/>
      <c r="AMA102" s="0"/>
      <c r="AMB102" s="0"/>
      <c r="AMC102" s="0"/>
      <c r="AMD102" s="0"/>
      <c r="AME102" s="0"/>
      <c r="AMF102" s="0"/>
      <c r="AMG102" s="0"/>
      <c r="AMH102" s="0"/>
      <c r="AMI102" s="0"/>
      <c r="AMJ102" s="0"/>
    </row>
    <row r="103" customFormat="false" ht="12.75" hidden="false" customHeight="true" outlineLevel="0" collapsed="false">
      <c r="A103" s="58"/>
      <c r="B103" s="58"/>
      <c r="C103" s="58"/>
      <c r="D103" s="70"/>
      <c r="E103" s="74"/>
      <c r="F103" s="74"/>
      <c r="G103" s="77"/>
      <c r="H103" s="79"/>
      <c r="I103" s="0"/>
      <c r="J103" s="0"/>
      <c r="K103" s="0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  <c r="IT103" s="0"/>
      <c r="IU103" s="0"/>
      <c r="IV103" s="0"/>
      <c r="IW103" s="0"/>
      <c r="IX103" s="0"/>
      <c r="IY103" s="0"/>
      <c r="IZ103" s="0"/>
      <c r="JA103" s="0"/>
      <c r="JB103" s="0"/>
      <c r="JC103" s="0"/>
      <c r="JD103" s="0"/>
      <c r="JE103" s="0"/>
      <c r="JF103" s="0"/>
      <c r="JG103" s="0"/>
      <c r="JH103" s="0"/>
      <c r="JI103" s="0"/>
      <c r="JJ103" s="0"/>
      <c r="JK103" s="0"/>
      <c r="JL103" s="0"/>
      <c r="JM103" s="0"/>
      <c r="JN103" s="0"/>
      <c r="JO103" s="0"/>
      <c r="JP103" s="0"/>
      <c r="JQ103" s="0"/>
      <c r="JR103" s="0"/>
      <c r="JS103" s="0"/>
      <c r="JT103" s="0"/>
      <c r="JU103" s="0"/>
      <c r="JV103" s="0"/>
      <c r="JW103" s="0"/>
      <c r="JX103" s="0"/>
      <c r="JY103" s="0"/>
      <c r="JZ103" s="0"/>
      <c r="KA103" s="0"/>
      <c r="KB103" s="0"/>
      <c r="KC103" s="0"/>
      <c r="KD103" s="0"/>
      <c r="KE103" s="0"/>
      <c r="KF103" s="0"/>
      <c r="KG103" s="0"/>
      <c r="KH103" s="0"/>
      <c r="KI103" s="0"/>
      <c r="KJ103" s="0"/>
      <c r="KK103" s="0"/>
      <c r="KL103" s="0"/>
      <c r="KM103" s="0"/>
      <c r="KN103" s="0"/>
      <c r="KO103" s="0"/>
      <c r="KP103" s="0"/>
      <c r="KQ103" s="0"/>
      <c r="KR103" s="0"/>
      <c r="KS103" s="0"/>
      <c r="KT103" s="0"/>
      <c r="KU103" s="0"/>
      <c r="KV103" s="0"/>
      <c r="KW103" s="0"/>
      <c r="KX103" s="0"/>
      <c r="KY103" s="0"/>
      <c r="KZ103" s="0"/>
      <c r="LA103" s="0"/>
      <c r="LB103" s="0"/>
      <c r="LC103" s="0"/>
      <c r="LD103" s="0"/>
      <c r="LE103" s="0"/>
      <c r="LF103" s="0"/>
      <c r="LG103" s="0"/>
      <c r="LH103" s="0"/>
      <c r="LI103" s="0"/>
      <c r="LJ103" s="0"/>
      <c r="LK103" s="0"/>
      <c r="LL103" s="0"/>
      <c r="LM103" s="0"/>
      <c r="LN103" s="0"/>
      <c r="LO103" s="0"/>
      <c r="LP103" s="0"/>
      <c r="LQ103" s="0"/>
      <c r="LR103" s="0"/>
      <c r="LS103" s="0"/>
      <c r="LT103" s="0"/>
      <c r="LU103" s="0"/>
      <c r="LV103" s="0"/>
      <c r="LW103" s="0"/>
      <c r="LX103" s="0"/>
      <c r="LY103" s="0"/>
      <c r="LZ103" s="0"/>
      <c r="MA103" s="0"/>
      <c r="MB103" s="0"/>
      <c r="MC103" s="0"/>
      <c r="MD103" s="0"/>
      <c r="ME103" s="0"/>
      <c r="MF103" s="0"/>
      <c r="MG103" s="0"/>
      <c r="MH103" s="0"/>
      <c r="MI103" s="0"/>
      <c r="MJ103" s="0"/>
      <c r="MK103" s="0"/>
      <c r="ML103" s="0"/>
      <c r="MM103" s="0"/>
      <c r="MN103" s="0"/>
      <c r="MO103" s="0"/>
      <c r="MP103" s="0"/>
      <c r="MQ103" s="0"/>
      <c r="MR103" s="0"/>
      <c r="MS103" s="0"/>
      <c r="MT103" s="0"/>
      <c r="MU103" s="0"/>
      <c r="MV103" s="0"/>
      <c r="MW103" s="0"/>
      <c r="MX103" s="0"/>
      <c r="MY103" s="0"/>
      <c r="MZ103" s="0"/>
      <c r="NA103" s="0"/>
      <c r="NB103" s="0"/>
      <c r="NC103" s="0"/>
      <c r="ND103" s="0"/>
      <c r="NE103" s="0"/>
      <c r="NF103" s="0"/>
      <c r="NG103" s="0"/>
      <c r="NH103" s="0"/>
      <c r="NI103" s="0"/>
      <c r="NJ103" s="0"/>
      <c r="NK103" s="0"/>
      <c r="NL103" s="0"/>
      <c r="NM103" s="0"/>
      <c r="NN103" s="0"/>
      <c r="NO103" s="0"/>
      <c r="NP103" s="0"/>
      <c r="NQ103" s="0"/>
      <c r="NR103" s="0"/>
      <c r="NS103" s="0"/>
      <c r="NT103" s="0"/>
      <c r="NU103" s="0"/>
      <c r="NV103" s="0"/>
      <c r="NW103" s="0"/>
      <c r="NX103" s="0"/>
      <c r="NY103" s="0"/>
      <c r="NZ103" s="0"/>
      <c r="OA103" s="0"/>
      <c r="OB103" s="0"/>
      <c r="OC103" s="0"/>
      <c r="OD103" s="0"/>
      <c r="OE103" s="0"/>
      <c r="OF103" s="0"/>
      <c r="OG103" s="0"/>
      <c r="OH103" s="0"/>
      <c r="OI103" s="0"/>
      <c r="OJ103" s="0"/>
      <c r="OK103" s="0"/>
      <c r="OL103" s="0"/>
      <c r="OM103" s="0"/>
      <c r="ON103" s="0"/>
      <c r="OO103" s="0"/>
      <c r="OP103" s="0"/>
      <c r="OQ103" s="0"/>
      <c r="OR103" s="0"/>
      <c r="OS103" s="0"/>
      <c r="OT103" s="0"/>
      <c r="OU103" s="0"/>
      <c r="OV103" s="0"/>
      <c r="OW103" s="0"/>
      <c r="OX103" s="0"/>
      <c r="OY103" s="0"/>
      <c r="OZ103" s="0"/>
      <c r="PA103" s="0"/>
      <c r="PB103" s="0"/>
      <c r="PC103" s="0"/>
      <c r="PD103" s="0"/>
      <c r="PE103" s="0"/>
      <c r="PF103" s="0"/>
      <c r="PG103" s="0"/>
      <c r="PH103" s="0"/>
      <c r="PI103" s="0"/>
      <c r="PJ103" s="0"/>
      <c r="PK103" s="0"/>
      <c r="PL103" s="0"/>
      <c r="PM103" s="0"/>
      <c r="PN103" s="0"/>
      <c r="PO103" s="0"/>
      <c r="PP103" s="0"/>
      <c r="PQ103" s="0"/>
      <c r="PR103" s="0"/>
      <c r="PS103" s="0"/>
      <c r="PT103" s="0"/>
      <c r="PU103" s="0"/>
      <c r="PV103" s="0"/>
      <c r="PW103" s="0"/>
      <c r="PX103" s="0"/>
      <c r="PY103" s="0"/>
      <c r="PZ103" s="0"/>
      <c r="QA103" s="0"/>
      <c r="QB103" s="0"/>
      <c r="QC103" s="0"/>
      <c r="QD103" s="0"/>
      <c r="QE103" s="0"/>
      <c r="QF103" s="0"/>
      <c r="QG103" s="0"/>
      <c r="QH103" s="0"/>
      <c r="QI103" s="0"/>
      <c r="QJ103" s="0"/>
      <c r="QK103" s="0"/>
      <c r="QL103" s="0"/>
      <c r="QM103" s="0"/>
      <c r="QN103" s="0"/>
      <c r="QO103" s="0"/>
      <c r="QP103" s="0"/>
      <c r="QQ103" s="0"/>
      <c r="QR103" s="0"/>
      <c r="QS103" s="0"/>
      <c r="QT103" s="0"/>
      <c r="QU103" s="0"/>
      <c r="QV103" s="0"/>
      <c r="QW103" s="0"/>
      <c r="QX103" s="0"/>
      <c r="QY103" s="0"/>
      <c r="QZ103" s="0"/>
      <c r="RA103" s="0"/>
      <c r="RB103" s="0"/>
      <c r="RC103" s="0"/>
      <c r="RD103" s="0"/>
      <c r="RE103" s="0"/>
      <c r="RF103" s="0"/>
      <c r="RG103" s="0"/>
      <c r="RH103" s="0"/>
      <c r="RI103" s="0"/>
      <c r="RJ103" s="0"/>
      <c r="RK103" s="0"/>
      <c r="RL103" s="0"/>
      <c r="RM103" s="0"/>
      <c r="RN103" s="0"/>
      <c r="RO103" s="0"/>
      <c r="RP103" s="0"/>
      <c r="RQ103" s="0"/>
      <c r="RR103" s="0"/>
      <c r="RS103" s="0"/>
      <c r="RT103" s="0"/>
      <c r="RU103" s="0"/>
      <c r="RV103" s="0"/>
      <c r="RW103" s="0"/>
      <c r="RX103" s="0"/>
      <c r="RY103" s="0"/>
      <c r="RZ103" s="0"/>
      <c r="SA103" s="0"/>
      <c r="SB103" s="0"/>
      <c r="SC103" s="0"/>
      <c r="SD103" s="0"/>
      <c r="SE103" s="0"/>
      <c r="SF103" s="0"/>
      <c r="SG103" s="0"/>
      <c r="SH103" s="0"/>
      <c r="SI103" s="0"/>
      <c r="SJ103" s="0"/>
      <c r="SK103" s="0"/>
      <c r="SL103" s="0"/>
      <c r="SM103" s="0"/>
      <c r="SN103" s="0"/>
      <c r="SO103" s="0"/>
      <c r="SP103" s="0"/>
      <c r="SQ103" s="0"/>
      <c r="SR103" s="0"/>
      <c r="SS103" s="0"/>
      <c r="ST103" s="0"/>
      <c r="SU103" s="0"/>
      <c r="SV103" s="0"/>
      <c r="SW103" s="0"/>
      <c r="SX103" s="0"/>
      <c r="SY103" s="0"/>
      <c r="SZ103" s="0"/>
      <c r="TA103" s="0"/>
      <c r="TB103" s="0"/>
      <c r="TC103" s="0"/>
      <c r="TD103" s="0"/>
      <c r="TE103" s="0"/>
      <c r="TF103" s="0"/>
      <c r="TG103" s="0"/>
      <c r="TH103" s="0"/>
      <c r="TI103" s="0"/>
      <c r="TJ103" s="0"/>
      <c r="TK103" s="0"/>
      <c r="TL103" s="0"/>
      <c r="TM103" s="0"/>
      <c r="TN103" s="0"/>
      <c r="TO103" s="0"/>
      <c r="TP103" s="0"/>
      <c r="TQ103" s="0"/>
      <c r="TR103" s="0"/>
      <c r="TS103" s="0"/>
      <c r="TT103" s="0"/>
      <c r="TU103" s="0"/>
      <c r="TV103" s="0"/>
      <c r="TW103" s="0"/>
      <c r="TX103" s="0"/>
      <c r="TY103" s="0"/>
      <c r="TZ103" s="0"/>
      <c r="UA103" s="0"/>
      <c r="UB103" s="0"/>
      <c r="UC103" s="0"/>
      <c r="UD103" s="0"/>
      <c r="UE103" s="0"/>
      <c r="UF103" s="0"/>
      <c r="UG103" s="0"/>
      <c r="UH103" s="0"/>
      <c r="UI103" s="0"/>
      <c r="UJ103" s="0"/>
      <c r="UK103" s="0"/>
      <c r="UL103" s="0"/>
      <c r="UM103" s="0"/>
      <c r="UN103" s="0"/>
      <c r="UO103" s="0"/>
      <c r="UP103" s="0"/>
      <c r="UQ103" s="0"/>
      <c r="UR103" s="0"/>
      <c r="US103" s="0"/>
      <c r="UT103" s="0"/>
      <c r="UU103" s="0"/>
      <c r="UV103" s="0"/>
      <c r="UW103" s="0"/>
      <c r="UX103" s="0"/>
      <c r="UY103" s="0"/>
      <c r="UZ103" s="0"/>
      <c r="VA103" s="0"/>
      <c r="VB103" s="0"/>
      <c r="VC103" s="0"/>
      <c r="VD103" s="0"/>
      <c r="VE103" s="0"/>
      <c r="VF103" s="0"/>
      <c r="VG103" s="0"/>
      <c r="VH103" s="0"/>
      <c r="VI103" s="0"/>
      <c r="VJ103" s="0"/>
      <c r="VK103" s="0"/>
      <c r="VL103" s="0"/>
      <c r="VM103" s="0"/>
      <c r="VN103" s="0"/>
      <c r="VO103" s="0"/>
      <c r="VP103" s="0"/>
      <c r="VQ103" s="0"/>
      <c r="VR103" s="0"/>
      <c r="VS103" s="0"/>
      <c r="VT103" s="0"/>
      <c r="VU103" s="0"/>
      <c r="VV103" s="0"/>
      <c r="VW103" s="0"/>
      <c r="VX103" s="0"/>
      <c r="VY103" s="0"/>
      <c r="VZ103" s="0"/>
      <c r="WA103" s="0"/>
      <c r="WB103" s="0"/>
      <c r="WC103" s="0"/>
      <c r="WD103" s="0"/>
      <c r="WE103" s="0"/>
      <c r="WF103" s="0"/>
      <c r="WG103" s="0"/>
      <c r="WH103" s="0"/>
      <c r="WI103" s="0"/>
      <c r="WJ103" s="0"/>
      <c r="WK103" s="0"/>
      <c r="WL103" s="0"/>
      <c r="WM103" s="0"/>
      <c r="WN103" s="0"/>
      <c r="WO103" s="0"/>
      <c r="WP103" s="0"/>
      <c r="WQ103" s="0"/>
      <c r="WR103" s="0"/>
      <c r="WS103" s="0"/>
      <c r="WT103" s="0"/>
      <c r="WU103" s="0"/>
      <c r="WV103" s="0"/>
      <c r="WW103" s="0"/>
      <c r="WX103" s="0"/>
      <c r="WY103" s="0"/>
      <c r="WZ103" s="0"/>
      <c r="XA103" s="0"/>
      <c r="XB103" s="0"/>
      <c r="XC103" s="0"/>
      <c r="XD103" s="0"/>
      <c r="XE103" s="0"/>
      <c r="XF103" s="0"/>
      <c r="XG103" s="0"/>
      <c r="XH103" s="0"/>
      <c r="XI103" s="0"/>
      <c r="XJ103" s="0"/>
      <c r="XK103" s="0"/>
      <c r="XL103" s="0"/>
      <c r="XM103" s="0"/>
      <c r="XN103" s="0"/>
      <c r="XO103" s="0"/>
      <c r="XP103" s="0"/>
      <c r="XQ103" s="0"/>
      <c r="XR103" s="0"/>
      <c r="XS103" s="0"/>
      <c r="XT103" s="0"/>
      <c r="XU103" s="0"/>
      <c r="XV103" s="0"/>
      <c r="XW103" s="0"/>
      <c r="XX103" s="0"/>
      <c r="XY103" s="0"/>
      <c r="XZ103" s="0"/>
      <c r="YA103" s="0"/>
      <c r="YB103" s="0"/>
      <c r="YC103" s="0"/>
      <c r="YD103" s="0"/>
      <c r="YE103" s="0"/>
      <c r="YF103" s="0"/>
      <c r="YG103" s="0"/>
      <c r="YH103" s="0"/>
      <c r="YI103" s="0"/>
      <c r="YJ103" s="0"/>
      <c r="YK103" s="0"/>
      <c r="YL103" s="0"/>
      <c r="YM103" s="0"/>
      <c r="YN103" s="0"/>
      <c r="YO103" s="0"/>
      <c r="YP103" s="0"/>
      <c r="YQ103" s="0"/>
      <c r="YR103" s="0"/>
      <c r="YS103" s="0"/>
      <c r="YT103" s="0"/>
      <c r="YU103" s="0"/>
      <c r="YV103" s="0"/>
      <c r="YW103" s="0"/>
      <c r="YX103" s="0"/>
      <c r="YY103" s="0"/>
      <c r="YZ103" s="0"/>
      <c r="ZA103" s="0"/>
      <c r="ZB103" s="0"/>
      <c r="ZC103" s="0"/>
      <c r="ZD103" s="0"/>
      <c r="ZE103" s="0"/>
      <c r="ZF103" s="0"/>
      <c r="ZG103" s="0"/>
      <c r="ZH103" s="0"/>
      <c r="ZI103" s="0"/>
      <c r="ZJ103" s="0"/>
      <c r="ZK103" s="0"/>
      <c r="ZL103" s="0"/>
      <c r="ZM103" s="0"/>
      <c r="ZN103" s="0"/>
      <c r="ZO103" s="0"/>
      <c r="ZP103" s="0"/>
      <c r="ZQ103" s="0"/>
      <c r="ZR103" s="0"/>
      <c r="ZS103" s="0"/>
      <c r="ZT103" s="0"/>
      <c r="ZU103" s="0"/>
      <c r="ZV103" s="0"/>
      <c r="ZW103" s="0"/>
      <c r="ZX103" s="0"/>
      <c r="ZY103" s="0"/>
      <c r="ZZ103" s="0"/>
      <c r="AAA103" s="0"/>
      <c r="AAB103" s="0"/>
      <c r="AAC103" s="0"/>
      <c r="AAD103" s="0"/>
      <c r="AAE103" s="0"/>
      <c r="AAF103" s="0"/>
      <c r="AAG103" s="0"/>
      <c r="AAH103" s="0"/>
      <c r="AAI103" s="0"/>
      <c r="AAJ103" s="0"/>
      <c r="AAK103" s="0"/>
      <c r="AAL103" s="0"/>
      <c r="AAM103" s="0"/>
      <c r="AAN103" s="0"/>
      <c r="AAO103" s="0"/>
      <c r="AAP103" s="0"/>
      <c r="AAQ103" s="0"/>
      <c r="AAR103" s="0"/>
      <c r="AAS103" s="0"/>
      <c r="AAT103" s="0"/>
      <c r="AAU103" s="0"/>
      <c r="AAV103" s="0"/>
      <c r="AAW103" s="0"/>
      <c r="AAX103" s="0"/>
      <c r="AAY103" s="0"/>
      <c r="AAZ103" s="0"/>
      <c r="ABA103" s="0"/>
      <c r="ABB103" s="0"/>
      <c r="ABC103" s="0"/>
      <c r="ABD103" s="0"/>
      <c r="ABE103" s="0"/>
      <c r="ABF103" s="0"/>
      <c r="ABG103" s="0"/>
      <c r="ABH103" s="0"/>
      <c r="ABI103" s="0"/>
      <c r="ABJ103" s="0"/>
      <c r="ABK103" s="0"/>
      <c r="ABL103" s="0"/>
      <c r="ABM103" s="0"/>
      <c r="ABN103" s="0"/>
      <c r="ABO103" s="0"/>
      <c r="ABP103" s="0"/>
      <c r="ABQ103" s="0"/>
      <c r="ABR103" s="0"/>
      <c r="ABS103" s="0"/>
      <c r="ABT103" s="0"/>
      <c r="ABU103" s="0"/>
      <c r="ABV103" s="0"/>
      <c r="ABW103" s="0"/>
      <c r="ABX103" s="0"/>
      <c r="ABY103" s="0"/>
      <c r="ABZ103" s="0"/>
      <c r="ACA103" s="0"/>
      <c r="ACB103" s="0"/>
      <c r="ACC103" s="0"/>
      <c r="ACD103" s="0"/>
      <c r="ACE103" s="0"/>
      <c r="ACF103" s="0"/>
      <c r="ACG103" s="0"/>
      <c r="ACH103" s="0"/>
      <c r="ACI103" s="0"/>
      <c r="ACJ103" s="0"/>
      <c r="ACK103" s="0"/>
      <c r="ACL103" s="0"/>
      <c r="ACM103" s="0"/>
      <c r="ACN103" s="0"/>
      <c r="ACO103" s="0"/>
      <c r="ACP103" s="0"/>
      <c r="ACQ103" s="0"/>
      <c r="ACR103" s="0"/>
      <c r="ACS103" s="0"/>
      <c r="ACT103" s="0"/>
      <c r="ACU103" s="0"/>
      <c r="ACV103" s="0"/>
      <c r="ACW103" s="0"/>
      <c r="ACX103" s="0"/>
      <c r="ACY103" s="0"/>
      <c r="ACZ103" s="0"/>
      <c r="ADA103" s="0"/>
      <c r="ADB103" s="0"/>
      <c r="ADC103" s="0"/>
      <c r="ADD103" s="0"/>
      <c r="ADE103" s="0"/>
      <c r="ADF103" s="0"/>
      <c r="ADG103" s="0"/>
      <c r="ADH103" s="0"/>
      <c r="ADI103" s="0"/>
      <c r="ADJ103" s="0"/>
      <c r="ADK103" s="0"/>
      <c r="ADL103" s="0"/>
      <c r="ADM103" s="0"/>
      <c r="ADN103" s="0"/>
      <c r="ADO103" s="0"/>
      <c r="ADP103" s="0"/>
      <c r="ADQ103" s="0"/>
      <c r="ADR103" s="0"/>
      <c r="ADS103" s="0"/>
      <c r="ADT103" s="0"/>
      <c r="ADU103" s="0"/>
      <c r="ADV103" s="0"/>
      <c r="ADW103" s="0"/>
      <c r="ADX103" s="0"/>
      <c r="ADY103" s="0"/>
      <c r="ADZ103" s="0"/>
      <c r="AEA103" s="0"/>
      <c r="AEB103" s="0"/>
      <c r="AEC103" s="0"/>
      <c r="AED103" s="0"/>
      <c r="AEE103" s="0"/>
      <c r="AEF103" s="0"/>
      <c r="AEG103" s="0"/>
      <c r="AEH103" s="0"/>
      <c r="AEI103" s="0"/>
      <c r="AEJ103" s="0"/>
      <c r="AEK103" s="0"/>
      <c r="AEL103" s="0"/>
      <c r="AEM103" s="0"/>
      <c r="AEN103" s="0"/>
      <c r="AEO103" s="0"/>
      <c r="AEP103" s="0"/>
      <c r="AEQ103" s="0"/>
      <c r="AER103" s="0"/>
      <c r="AES103" s="0"/>
      <c r="AET103" s="0"/>
      <c r="AEU103" s="0"/>
      <c r="AEV103" s="0"/>
      <c r="AEW103" s="0"/>
      <c r="AEX103" s="0"/>
      <c r="AEY103" s="0"/>
      <c r="AEZ103" s="0"/>
      <c r="AFA103" s="0"/>
      <c r="AFB103" s="0"/>
      <c r="AFC103" s="0"/>
      <c r="AFD103" s="0"/>
      <c r="AFE103" s="0"/>
      <c r="AFF103" s="0"/>
      <c r="AFG103" s="0"/>
      <c r="AFH103" s="0"/>
      <c r="AFI103" s="0"/>
      <c r="AFJ103" s="0"/>
      <c r="AFK103" s="0"/>
      <c r="AFL103" s="0"/>
      <c r="AFM103" s="0"/>
      <c r="AFN103" s="0"/>
      <c r="AFO103" s="0"/>
      <c r="AFP103" s="0"/>
      <c r="AFQ103" s="0"/>
      <c r="AFR103" s="0"/>
      <c r="AFS103" s="0"/>
      <c r="AFT103" s="0"/>
      <c r="AFU103" s="0"/>
      <c r="AFV103" s="0"/>
      <c r="AFW103" s="0"/>
      <c r="AFX103" s="0"/>
      <c r="AFY103" s="0"/>
      <c r="AFZ103" s="0"/>
      <c r="AGA103" s="0"/>
      <c r="AGB103" s="0"/>
      <c r="AGC103" s="0"/>
      <c r="AGD103" s="0"/>
      <c r="AGE103" s="0"/>
      <c r="AGF103" s="0"/>
      <c r="AGG103" s="0"/>
      <c r="AGH103" s="0"/>
      <c r="AGI103" s="0"/>
      <c r="AGJ103" s="0"/>
      <c r="AGK103" s="0"/>
      <c r="AGL103" s="0"/>
      <c r="AGM103" s="0"/>
      <c r="AGN103" s="0"/>
      <c r="AGO103" s="0"/>
      <c r="AGP103" s="0"/>
      <c r="AGQ103" s="0"/>
      <c r="AGR103" s="0"/>
      <c r="AGS103" s="0"/>
      <c r="AGT103" s="0"/>
      <c r="AGU103" s="0"/>
      <c r="AGV103" s="0"/>
      <c r="AGW103" s="0"/>
      <c r="AGX103" s="0"/>
      <c r="AGY103" s="0"/>
      <c r="AGZ103" s="0"/>
      <c r="AHA103" s="0"/>
      <c r="AHB103" s="0"/>
      <c r="AHC103" s="0"/>
      <c r="AHD103" s="0"/>
      <c r="AHE103" s="0"/>
      <c r="AHF103" s="0"/>
      <c r="AHG103" s="0"/>
      <c r="AHH103" s="0"/>
      <c r="AHI103" s="0"/>
      <c r="AHJ103" s="0"/>
      <c r="AHK103" s="0"/>
      <c r="AHL103" s="0"/>
      <c r="AHM103" s="0"/>
      <c r="AHN103" s="0"/>
      <c r="AHO103" s="0"/>
      <c r="AHP103" s="0"/>
      <c r="AHQ103" s="0"/>
      <c r="AHR103" s="0"/>
      <c r="AHS103" s="0"/>
      <c r="AHT103" s="0"/>
      <c r="AHU103" s="0"/>
      <c r="AHV103" s="0"/>
      <c r="AHW103" s="0"/>
      <c r="AHX103" s="0"/>
      <c r="AHY103" s="0"/>
      <c r="AHZ103" s="0"/>
      <c r="AIA103" s="0"/>
      <c r="AIB103" s="0"/>
      <c r="AIC103" s="0"/>
      <c r="AID103" s="0"/>
      <c r="AIE103" s="0"/>
      <c r="AIF103" s="0"/>
      <c r="AIG103" s="0"/>
      <c r="AIH103" s="0"/>
      <c r="AII103" s="0"/>
      <c r="AIJ103" s="0"/>
      <c r="AIK103" s="0"/>
      <c r="AIL103" s="0"/>
      <c r="AIM103" s="0"/>
      <c r="AIN103" s="0"/>
      <c r="AIO103" s="0"/>
      <c r="AIP103" s="0"/>
      <c r="AIQ103" s="0"/>
      <c r="AIR103" s="0"/>
      <c r="AIS103" s="0"/>
      <c r="AIT103" s="0"/>
      <c r="AIU103" s="0"/>
      <c r="AIV103" s="0"/>
      <c r="AIW103" s="0"/>
      <c r="AIX103" s="0"/>
      <c r="AIY103" s="0"/>
      <c r="AIZ103" s="0"/>
      <c r="AJA103" s="0"/>
      <c r="AJB103" s="0"/>
      <c r="AJC103" s="0"/>
      <c r="AJD103" s="0"/>
      <c r="AJE103" s="0"/>
      <c r="AJF103" s="0"/>
      <c r="AJG103" s="0"/>
      <c r="AJH103" s="0"/>
      <c r="AJI103" s="0"/>
      <c r="AJJ103" s="0"/>
      <c r="AJK103" s="0"/>
      <c r="AJL103" s="0"/>
      <c r="AJM103" s="0"/>
      <c r="AJN103" s="0"/>
      <c r="AJO103" s="0"/>
      <c r="AJP103" s="0"/>
      <c r="AJQ103" s="0"/>
      <c r="AJR103" s="0"/>
      <c r="AJS103" s="0"/>
      <c r="AJT103" s="0"/>
      <c r="AJU103" s="0"/>
      <c r="AJV103" s="0"/>
      <c r="AJW103" s="0"/>
      <c r="AJX103" s="0"/>
      <c r="AJY103" s="0"/>
      <c r="AJZ103" s="0"/>
      <c r="AKA103" s="0"/>
      <c r="AKB103" s="0"/>
      <c r="AKC103" s="0"/>
      <c r="AKD103" s="0"/>
      <c r="AKE103" s="0"/>
      <c r="AKF103" s="0"/>
      <c r="AKG103" s="0"/>
      <c r="AKH103" s="0"/>
      <c r="AKI103" s="0"/>
      <c r="AKJ103" s="0"/>
      <c r="AKK103" s="0"/>
      <c r="AKL103" s="0"/>
      <c r="AKM103" s="0"/>
      <c r="AKN103" s="0"/>
      <c r="AKO103" s="0"/>
      <c r="AKP103" s="0"/>
      <c r="AKQ103" s="0"/>
      <c r="AKR103" s="0"/>
      <c r="AKS103" s="0"/>
      <c r="AKT103" s="0"/>
      <c r="AKU103" s="0"/>
      <c r="AKV103" s="0"/>
      <c r="AKW103" s="0"/>
      <c r="AKX103" s="0"/>
      <c r="AKY103" s="0"/>
      <c r="AKZ103" s="0"/>
      <c r="ALA103" s="0"/>
      <c r="ALB103" s="0"/>
      <c r="ALC103" s="0"/>
      <c r="ALD103" s="0"/>
      <c r="ALE103" s="0"/>
      <c r="ALF103" s="0"/>
      <c r="ALG103" s="0"/>
      <c r="ALH103" s="0"/>
      <c r="ALI103" s="0"/>
      <c r="ALJ103" s="0"/>
      <c r="ALK103" s="0"/>
      <c r="ALL103" s="0"/>
      <c r="ALM103" s="0"/>
      <c r="ALN103" s="0"/>
      <c r="ALO103" s="0"/>
      <c r="ALP103" s="0"/>
      <c r="ALQ103" s="0"/>
      <c r="ALR103" s="0"/>
      <c r="ALS103" s="0"/>
      <c r="ALT103" s="0"/>
      <c r="ALU103" s="0"/>
      <c r="ALV103" s="0"/>
      <c r="ALW103" s="0"/>
      <c r="ALX103" s="0"/>
      <c r="ALY103" s="0"/>
      <c r="ALZ103" s="0"/>
      <c r="AMA103" s="0"/>
      <c r="AMB103" s="0"/>
      <c r="AMC103" s="0"/>
      <c r="AMD103" s="0"/>
      <c r="AME103" s="0"/>
      <c r="AMF103" s="0"/>
      <c r="AMG103" s="0"/>
      <c r="AMH103" s="0"/>
      <c r="AMI103" s="0"/>
      <c r="AMJ103" s="0"/>
    </row>
    <row r="104" customFormat="false" ht="12.75" hidden="false" customHeight="true" outlineLevel="0" collapsed="false">
      <c r="A104" s="145" t="s">
        <v>127</v>
      </c>
      <c r="B104" s="145"/>
      <c r="C104" s="145"/>
      <c r="D104" s="145"/>
      <c r="E104" s="145"/>
      <c r="F104" s="145"/>
      <c r="G104" s="145"/>
      <c r="H104" s="145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  <c r="IT104" s="0"/>
      <c r="IU104" s="0"/>
      <c r="IV104" s="0"/>
      <c r="IW104" s="0"/>
      <c r="IX104" s="0"/>
      <c r="IY104" s="0"/>
      <c r="IZ104" s="0"/>
      <c r="JA104" s="0"/>
      <c r="JB104" s="0"/>
      <c r="JC104" s="0"/>
      <c r="JD104" s="0"/>
      <c r="JE104" s="0"/>
      <c r="JF104" s="0"/>
      <c r="JG104" s="0"/>
      <c r="JH104" s="0"/>
      <c r="JI104" s="0"/>
      <c r="JJ104" s="0"/>
      <c r="JK104" s="0"/>
      <c r="JL104" s="0"/>
      <c r="JM104" s="0"/>
      <c r="JN104" s="0"/>
      <c r="JO104" s="0"/>
      <c r="JP104" s="0"/>
      <c r="JQ104" s="0"/>
      <c r="JR104" s="0"/>
      <c r="JS104" s="0"/>
      <c r="JT104" s="0"/>
      <c r="JU104" s="0"/>
      <c r="JV104" s="0"/>
      <c r="JW104" s="0"/>
      <c r="JX104" s="0"/>
      <c r="JY104" s="0"/>
      <c r="JZ104" s="0"/>
      <c r="KA104" s="0"/>
      <c r="KB104" s="0"/>
      <c r="KC104" s="0"/>
      <c r="KD104" s="0"/>
      <c r="KE104" s="0"/>
      <c r="KF104" s="0"/>
      <c r="KG104" s="0"/>
      <c r="KH104" s="0"/>
      <c r="KI104" s="0"/>
      <c r="KJ104" s="0"/>
      <c r="KK104" s="0"/>
      <c r="KL104" s="0"/>
      <c r="KM104" s="0"/>
      <c r="KN104" s="0"/>
      <c r="KO104" s="0"/>
      <c r="KP104" s="0"/>
      <c r="KQ104" s="0"/>
      <c r="KR104" s="0"/>
      <c r="KS104" s="0"/>
      <c r="KT104" s="0"/>
      <c r="KU104" s="0"/>
      <c r="KV104" s="0"/>
      <c r="KW104" s="0"/>
      <c r="KX104" s="0"/>
      <c r="KY104" s="0"/>
      <c r="KZ104" s="0"/>
      <c r="LA104" s="0"/>
      <c r="LB104" s="0"/>
      <c r="LC104" s="0"/>
      <c r="LD104" s="0"/>
      <c r="LE104" s="0"/>
      <c r="LF104" s="0"/>
      <c r="LG104" s="0"/>
      <c r="LH104" s="0"/>
      <c r="LI104" s="0"/>
      <c r="LJ104" s="0"/>
      <c r="LK104" s="0"/>
      <c r="LL104" s="0"/>
      <c r="LM104" s="0"/>
      <c r="LN104" s="0"/>
      <c r="LO104" s="0"/>
      <c r="LP104" s="0"/>
      <c r="LQ104" s="0"/>
      <c r="LR104" s="0"/>
      <c r="LS104" s="0"/>
      <c r="LT104" s="0"/>
      <c r="LU104" s="0"/>
      <c r="LV104" s="0"/>
      <c r="LW104" s="0"/>
      <c r="LX104" s="0"/>
      <c r="LY104" s="0"/>
      <c r="LZ104" s="0"/>
      <c r="MA104" s="0"/>
      <c r="MB104" s="0"/>
      <c r="MC104" s="0"/>
      <c r="MD104" s="0"/>
      <c r="ME104" s="0"/>
      <c r="MF104" s="0"/>
      <c r="MG104" s="0"/>
      <c r="MH104" s="0"/>
      <c r="MI104" s="0"/>
      <c r="MJ104" s="0"/>
      <c r="MK104" s="0"/>
      <c r="ML104" s="0"/>
      <c r="MM104" s="0"/>
      <c r="MN104" s="0"/>
      <c r="MO104" s="0"/>
      <c r="MP104" s="0"/>
      <c r="MQ104" s="0"/>
      <c r="MR104" s="0"/>
      <c r="MS104" s="0"/>
      <c r="MT104" s="0"/>
      <c r="MU104" s="0"/>
      <c r="MV104" s="0"/>
      <c r="MW104" s="0"/>
      <c r="MX104" s="0"/>
      <c r="MY104" s="0"/>
      <c r="MZ104" s="0"/>
      <c r="NA104" s="0"/>
      <c r="NB104" s="0"/>
      <c r="NC104" s="0"/>
      <c r="ND104" s="0"/>
      <c r="NE104" s="0"/>
      <c r="NF104" s="0"/>
      <c r="NG104" s="0"/>
      <c r="NH104" s="0"/>
      <c r="NI104" s="0"/>
      <c r="NJ104" s="0"/>
      <c r="NK104" s="0"/>
      <c r="NL104" s="0"/>
      <c r="NM104" s="0"/>
      <c r="NN104" s="0"/>
      <c r="NO104" s="0"/>
      <c r="NP104" s="0"/>
      <c r="NQ104" s="0"/>
      <c r="NR104" s="0"/>
      <c r="NS104" s="0"/>
      <c r="NT104" s="0"/>
      <c r="NU104" s="0"/>
      <c r="NV104" s="0"/>
      <c r="NW104" s="0"/>
      <c r="NX104" s="0"/>
      <c r="NY104" s="0"/>
      <c r="NZ104" s="0"/>
      <c r="OA104" s="0"/>
      <c r="OB104" s="0"/>
      <c r="OC104" s="0"/>
      <c r="OD104" s="0"/>
      <c r="OE104" s="0"/>
      <c r="OF104" s="0"/>
      <c r="OG104" s="0"/>
      <c r="OH104" s="0"/>
      <c r="OI104" s="0"/>
      <c r="OJ104" s="0"/>
      <c r="OK104" s="0"/>
      <c r="OL104" s="0"/>
      <c r="OM104" s="0"/>
      <c r="ON104" s="0"/>
      <c r="OO104" s="0"/>
      <c r="OP104" s="0"/>
      <c r="OQ104" s="0"/>
      <c r="OR104" s="0"/>
      <c r="OS104" s="0"/>
      <c r="OT104" s="0"/>
      <c r="OU104" s="0"/>
      <c r="OV104" s="0"/>
      <c r="OW104" s="0"/>
      <c r="OX104" s="0"/>
      <c r="OY104" s="0"/>
      <c r="OZ104" s="0"/>
      <c r="PA104" s="0"/>
      <c r="PB104" s="0"/>
      <c r="PC104" s="0"/>
      <c r="PD104" s="0"/>
      <c r="PE104" s="0"/>
      <c r="PF104" s="0"/>
      <c r="PG104" s="0"/>
      <c r="PH104" s="0"/>
      <c r="PI104" s="0"/>
      <c r="PJ104" s="0"/>
      <c r="PK104" s="0"/>
      <c r="PL104" s="0"/>
      <c r="PM104" s="0"/>
      <c r="PN104" s="0"/>
      <c r="PO104" s="0"/>
      <c r="PP104" s="0"/>
      <c r="PQ104" s="0"/>
      <c r="PR104" s="0"/>
      <c r="PS104" s="0"/>
      <c r="PT104" s="0"/>
      <c r="PU104" s="0"/>
      <c r="PV104" s="0"/>
      <c r="PW104" s="0"/>
      <c r="PX104" s="0"/>
      <c r="PY104" s="0"/>
      <c r="PZ104" s="0"/>
      <c r="QA104" s="0"/>
      <c r="QB104" s="0"/>
      <c r="QC104" s="0"/>
      <c r="QD104" s="0"/>
      <c r="QE104" s="0"/>
      <c r="QF104" s="0"/>
      <c r="QG104" s="0"/>
      <c r="QH104" s="0"/>
      <c r="QI104" s="0"/>
      <c r="QJ104" s="0"/>
      <c r="QK104" s="0"/>
      <c r="QL104" s="0"/>
      <c r="QM104" s="0"/>
      <c r="QN104" s="0"/>
      <c r="QO104" s="0"/>
      <c r="QP104" s="0"/>
      <c r="QQ104" s="0"/>
      <c r="QR104" s="0"/>
      <c r="QS104" s="0"/>
      <c r="QT104" s="0"/>
      <c r="QU104" s="0"/>
      <c r="QV104" s="0"/>
      <c r="QW104" s="0"/>
      <c r="QX104" s="0"/>
      <c r="QY104" s="0"/>
      <c r="QZ104" s="0"/>
      <c r="RA104" s="0"/>
      <c r="RB104" s="0"/>
      <c r="RC104" s="0"/>
      <c r="RD104" s="0"/>
      <c r="RE104" s="0"/>
      <c r="RF104" s="0"/>
      <c r="RG104" s="0"/>
      <c r="RH104" s="0"/>
      <c r="RI104" s="0"/>
      <c r="RJ104" s="0"/>
      <c r="RK104" s="0"/>
      <c r="RL104" s="0"/>
      <c r="RM104" s="0"/>
      <c r="RN104" s="0"/>
      <c r="RO104" s="0"/>
      <c r="RP104" s="0"/>
      <c r="RQ104" s="0"/>
      <c r="RR104" s="0"/>
      <c r="RS104" s="0"/>
      <c r="RT104" s="0"/>
      <c r="RU104" s="0"/>
      <c r="RV104" s="0"/>
      <c r="RW104" s="0"/>
      <c r="RX104" s="0"/>
      <c r="RY104" s="0"/>
      <c r="RZ104" s="0"/>
      <c r="SA104" s="0"/>
      <c r="SB104" s="0"/>
      <c r="SC104" s="0"/>
      <c r="SD104" s="0"/>
      <c r="SE104" s="0"/>
      <c r="SF104" s="0"/>
      <c r="SG104" s="0"/>
      <c r="SH104" s="0"/>
      <c r="SI104" s="0"/>
      <c r="SJ104" s="0"/>
      <c r="SK104" s="0"/>
      <c r="SL104" s="0"/>
      <c r="SM104" s="0"/>
      <c r="SN104" s="0"/>
      <c r="SO104" s="0"/>
      <c r="SP104" s="0"/>
      <c r="SQ104" s="0"/>
      <c r="SR104" s="0"/>
      <c r="SS104" s="0"/>
      <c r="ST104" s="0"/>
      <c r="SU104" s="0"/>
      <c r="SV104" s="0"/>
      <c r="SW104" s="0"/>
      <c r="SX104" s="0"/>
      <c r="SY104" s="0"/>
      <c r="SZ104" s="0"/>
      <c r="TA104" s="0"/>
      <c r="TB104" s="0"/>
      <c r="TC104" s="0"/>
      <c r="TD104" s="0"/>
      <c r="TE104" s="0"/>
      <c r="TF104" s="0"/>
      <c r="TG104" s="0"/>
      <c r="TH104" s="0"/>
      <c r="TI104" s="0"/>
      <c r="TJ104" s="0"/>
      <c r="TK104" s="0"/>
      <c r="TL104" s="0"/>
      <c r="TM104" s="0"/>
      <c r="TN104" s="0"/>
      <c r="TO104" s="0"/>
      <c r="TP104" s="0"/>
      <c r="TQ104" s="0"/>
      <c r="TR104" s="0"/>
      <c r="TS104" s="0"/>
      <c r="TT104" s="0"/>
      <c r="TU104" s="0"/>
      <c r="TV104" s="0"/>
      <c r="TW104" s="0"/>
      <c r="TX104" s="0"/>
      <c r="TY104" s="0"/>
      <c r="TZ104" s="0"/>
      <c r="UA104" s="0"/>
      <c r="UB104" s="0"/>
      <c r="UC104" s="0"/>
      <c r="UD104" s="0"/>
      <c r="UE104" s="0"/>
      <c r="UF104" s="0"/>
      <c r="UG104" s="0"/>
      <c r="UH104" s="0"/>
      <c r="UI104" s="0"/>
      <c r="UJ104" s="0"/>
      <c r="UK104" s="0"/>
      <c r="UL104" s="0"/>
      <c r="UM104" s="0"/>
      <c r="UN104" s="0"/>
      <c r="UO104" s="0"/>
      <c r="UP104" s="0"/>
      <c r="UQ104" s="0"/>
      <c r="UR104" s="0"/>
      <c r="US104" s="0"/>
      <c r="UT104" s="0"/>
      <c r="UU104" s="0"/>
      <c r="UV104" s="0"/>
      <c r="UW104" s="0"/>
      <c r="UX104" s="0"/>
      <c r="UY104" s="0"/>
      <c r="UZ104" s="0"/>
      <c r="VA104" s="0"/>
      <c r="VB104" s="0"/>
      <c r="VC104" s="0"/>
      <c r="VD104" s="0"/>
      <c r="VE104" s="0"/>
      <c r="VF104" s="0"/>
      <c r="VG104" s="0"/>
      <c r="VH104" s="0"/>
      <c r="VI104" s="0"/>
      <c r="VJ104" s="0"/>
      <c r="VK104" s="0"/>
      <c r="VL104" s="0"/>
      <c r="VM104" s="0"/>
      <c r="VN104" s="0"/>
      <c r="VO104" s="0"/>
      <c r="VP104" s="0"/>
      <c r="VQ104" s="0"/>
      <c r="VR104" s="0"/>
      <c r="VS104" s="0"/>
      <c r="VT104" s="0"/>
      <c r="VU104" s="0"/>
      <c r="VV104" s="0"/>
      <c r="VW104" s="0"/>
      <c r="VX104" s="0"/>
      <c r="VY104" s="0"/>
      <c r="VZ104" s="0"/>
      <c r="WA104" s="0"/>
      <c r="WB104" s="0"/>
      <c r="WC104" s="0"/>
      <c r="WD104" s="0"/>
      <c r="WE104" s="0"/>
      <c r="WF104" s="0"/>
      <c r="WG104" s="0"/>
      <c r="WH104" s="0"/>
      <c r="WI104" s="0"/>
      <c r="WJ104" s="0"/>
      <c r="WK104" s="0"/>
      <c r="WL104" s="0"/>
      <c r="WM104" s="0"/>
      <c r="WN104" s="0"/>
      <c r="WO104" s="0"/>
      <c r="WP104" s="0"/>
      <c r="WQ104" s="0"/>
      <c r="WR104" s="0"/>
      <c r="WS104" s="0"/>
      <c r="WT104" s="0"/>
      <c r="WU104" s="0"/>
      <c r="WV104" s="0"/>
      <c r="WW104" s="0"/>
      <c r="WX104" s="0"/>
      <c r="WY104" s="0"/>
      <c r="WZ104" s="0"/>
      <c r="XA104" s="0"/>
      <c r="XB104" s="0"/>
      <c r="XC104" s="0"/>
      <c r="XD104" s="0"/>
      <c r="XE104" s="0"/>
      <c r="XF104" s="0"/>
      <c r="XG104" s="0"/>
      <c r="XH104" s="0"/>
      <c r="XI104" s="0"/>
      <c r="XJ104" s="0"/>
      <c r="XK104" s="0"/>
      <c r="XL104" s="0"/>
      <c r="XM104" s="0"/>
      <c r="XN104" s="0"/>
      <c r="XO104" s="0"/>
      <c r="XP104" s="0"/>
      <c r="XQ104" s="0"/>
      <c r="XR104" s="0"/>
      <c r="XS104" s="0"/>
      <c r="XT104" s="0"/>
      <c r="XU104" s="0"/>
      <c r="XV104" s="0"/>
      <c r="XW104" s="0"/>
      <c r="XX104" s="0"/>
      <c r="XY104" s="0"/>
      <c r="XZ104" s="0"/>
      <c r="YA104" s="0"/>
      <c r="YB104" s="0"/>
      <c r="YC104" s="0"/>
      <c r="YD104" s="0"/>
      <c r="YE104" s="0"/>
      <c r="YF104" s="0"/>
      <c r="YG104" s="0"/>
      <c r="YH104" s="0"/>
      <c r="YI104" s="0"/>
      <c r="YJ104" s="0"/>
      <c r="YK104" s="0"/>
      <c r="YL104" s="0"/>
      <c r="YM104" s="0"/>
      <c r="YN104" s="0"/>
      <c r="YO104" s="0"/>
      <c r="YP104" s="0"/>
      <c r="YQ104" s="0"/>
      <c r="YR104" s="0"/>
      <c r="YS104" s="0"/>
      <c r="YT104" s="0"/>
      <c r="YU104" s="0"/>
      <c r="YV104" s="0"/>
      <c r="YW104" s="0"/>
      <c r="YX104" s="0"/>
      <c r="YY104" s="0"/>
      <c r="YZ104" s="0"/>
      <c r="ZA104" s="0"/>
      <c r="ZB104" s="0"/>
      <c r="ZC104" s="0"/>
      <c r="ZD104" s="0"/>
      <c r="ZE104" s="0"/>
      <c r="ZF104" s="0"/>
      <c r="ZG104" s="0"/>
      <c r="ZH104" s="0"/>
      <c r="ZI104" s="0"/>
      <c r="ZJ104" s="0"/>
      <c r="ZK104" s="0"/>
      <c r="ZL104" s="0"/>
      <c r="ZM104" s="0"/>
      <c r="ZN104" s="0"/>
      <c r="ZO104" s="0"/>
      <c r="ZP104" s="0"/>
      <c r="ZQ104" s="0"/>
      <c r="ZR104" s="0"/>
      <c r="ZS104" s="0"/>
      <c r="ZT104" s="0"/>
      <c r="ZU104" s="0"/>
      <c r="ZV104" s="0"/>
      <c r="ZW104" s="0"/>
      <c r="ZX104" s="0"/>
      <c r="ZY104" s="0"/>
      <c r="ZZ104" s="0"/>
      <c r="AAA104" s="0"/>
      <c r="AAB104" s="0"/>
      <c r="AAC104" s="0"/>
      <c r="AAD104" s="0"/>
      <c r="AAE104" s="0"/>
      <c r="AAF104" s="0"/>
      <c r="AAG104" s="0"/>
      <c r="AAH104" s="0"/>
      <c r="AAI104" s="0"/>
      <c r="AAJ104" s="0"/>
      <c r="AAK104" s="0"/>
      <c r="AAL104" s="0"/>
      <c r="AAM104" s="0"/>
      <c r="AAN104" s="0"/>
      <c r="AAO104" s="0"/>
      <c r="AAP104" s="0"/>
      <c r="AAQ104" s="0"/>
      <c r="AAR104" s="0"/>
      <c r="AAS104" s="0"/>
      <c r="AAT104" s="0"/>
      <c r="AAU104" s="0"/>
      <c r="AAV104" s="0"/>
      <c r="AAW104" s="0"/>
      <c r="AAX104" s="0"/>
      <c r="AAY104" s="0"/>
      <c r="AAZ104" s="0"/>
      <c r="ABA104" s="0"/>
      <c r="ABB104" s="0"/>
      <c r="ABC104" s="0"/>
      <c r="ABD104" s="0"/>
      <c r="ABE104" s="0"/>
      <c r="ABF104" s="0"/>
      <c r="ABG104" s="0"/>
      <c r="ABH104" s="0"/>
      <c r="ABI104" s="0"/>
      <c r="ABJ104" s="0"/>
      <c r="ABK104" s="0"/>
      <c r="ABL104" s="0"/>
      <c r="ABM104" s="0"/>
      <c r="ABN104" s="0"/>
      <c r="ABO104" s="0"/>
      <c r="ABP104" s="0"/>
      <c r="ABQ104" s="0"/>
      <c r="ABR104" s="0"/>
      <c r="ABS104" s="0"/>
      <c r="ABT104" s="0"/>
      <c r="ABU104" s="0"/>
      <c r="ABV104" s="0"/>
      <c r="ABW104" s="0"/>
      <c r="ABX104" s="0"/>
      <c r="ABY104" s="0"/>
      <c r="ABZ104" s="0"/>
      <c r="ACA104" s="0"/>
      <c r="ACB104" s="0"/>
      <c r="ACC104" s="0"/>
      <c r="ACD104" s="0"/>
      <c r="ACE104" s="0"/>
      <c r="ACF104" s="0"/>
      <c r="ACG104" s="0"/>
      <c r="ACH104" s="0"/>
      <c r="ACI104" s="0"/>
      <c r="ACJ104" s="0"/>
      <c r="ACK104" s="0"/>
      <c r="ACL104" s="0"/>
      <c r="ACM104" s="0"/>
      <c r="ACN104" s="0"/>
      <c r="ACO104" s="0"/>
      <c r="ACP104" s="0"/>
      <c r="ACQ104" s="0"/>
      <c r="ACR104" s="0"/>
      <c r="ACS104" s="0"/>
      <c r="ACT104" s="0"/>
      <c r="ACU104" s="0"/>
      <c r="ACV104" s="0"/>
      <c r="ACW104" s="0"/>
      <c r="ACX104" s="0"/>
      <c r="ACY104" s="0"/>
      <c r="ACZ104" s="0"/>
      <c r="ADA104" s="0"/>
      <c r="ADB104" s="0"/>
      <c r="ADC104" s="0"/>
      <c r="ADD104" s="0"/>
      <c r="ADE104" s="0"/>
      <c r="ADF104" s="0"/>
      <c r="ADG104" s="0"/>
      <c r="ADH104" s="0"/>
      <c r="ADI104" s="0"/>
      <c r="ADJ104" s="0"/>
      <c r="ADK104" s="0"/>
      <c r="ADL104" s="0"/>
      <c r="ADM104" s="0"/>
      <c r="ADN104" s="0"/>
      <c r="ADO104" s="0"/>
      <c r="ADP104" s="0"/>
      <c r="ADQ104" s="0"/>
      <c r="ADR104" s="0"/>
      <c r="ADS104" s="0"/>
      <c r="ADT104" s="0"/>
      <c r="ADU104" s="0"/>
      <c r="ADV104" s="0"/>
      <c r="ADW104" s="0"/>
      <c r="ADX104" s="0"/>
      <c r="ADY104" s="0"/>
      <c r="ADZ104" s="0"/>
      <c r="AEA104" s="0"/>
      <c r="AEB104" s="0"/>
      <c r="AEC104" s="0"/>
      <c r="AED104" s="0"/>
      <c r="AEE104" s="0"/>
      <c r="AEF104" s="0"/>
      <c r="AEG104" s="0"/>
      <c r="AEH104" s="0"/>
      <c r="AEI104" s="0"/>
      <c r="AEJ104" s="0"/>
      <c r="AEK104" s="0"/>
      <c r="AEL104" s="0"/>
      <c r="AEM104" s="0"/>
      <c r="AEN104" s="0"/>
      <c r="AEO104" s="0"/>
      <c r="AEP104" s="0"/>
      <c r="AEQ104" s="0"/>
      <c r="AER104" s="0"/>
      <c r="AES104" s="0"/>
      <c r="AET104" s="0"/>
      <c r="AEU104" s="0"/>
      <c r="AEV104" s="0"/>
      <c r="AEW104" s="0"/>
      <c r="AEX104" s="0"/>
      <c r="AEY104" s="0"/>
      <c r="AEZ104" s="0"/>
      <c r="AFA104" s="0"/>
      <c r="AFB104" s="0"/>
      <c r="AFC104" s="0"/>
      <c r="AFD104" s="0"/>
      <c r="AFE104" s="0"/>
      <c r="AFF104" s="0"/>
      <c r="AFG104" s="0"/>
      <c r="AFH104" s="0"/>
      <c r="AFI104" s="0"/>
      <c r="AFJ104" s="0"/>
      <c r="AFK104" s="0"/>
      <c r="AFL104" s="0"/>
      <c r="AFM104" s="0"/>
      <c r="AFN104" s="0"/>
      <c r="AFO104" s="0"/>
      <c r="AFP104" s="0"/>
      <c r="AFQ104" s="0"/>
      <c r="AFR104" s="0"/>
      <c r="AFS104" s="0"/>
      <c r="AFT104" s="0"/>
      <c r="AFU104" s="0"/>
      <c r="AFV104" s="0"/>
      <c r="AFW104" s="0"/>
      <c r="AFX104" s="0"/>
      <c r="AFY104" s="0"/>
      <c r="AFZ104" s="0"/>
      <c r="AGA104" s="0"/>
      <c r="AGB104" s="0"/>
      <c r="AGC104" s="0"/>
      <c r="AGD104" s="0"/>
      <c r="AGE104" s="0"/>
      <c r="AGF104" s="0"/>
      <c r="AGG104" s="0"/>
      <c r="AGH104" s="0"/>
      <c r="AGI104" s="0"/>
      <c r="AGJ104" s="0"/>
      <c r="AGK104" s="0"/>
      <c r="AGL104" s="0"/>
      <c r="AGM104" s="0"/>
      <c r="AGN104" s="0"/>
      <c r="AGO104" s="0"/>
      <c r="AGP104" s="0"/>
      <c r="AGQ104" s="0"/>
      <c r="AGR104" s="0"/>
      <c r="AGS104" s="0"/>
      <c r="AGT104" s="0"/>
      <c r="AGU104" s="0"/>
      <c r="AGV104" s="0"/>
      <c r="AGW104" s="0"/>
      <c r="AGX104" s="0"/>
      <c r="AGY104" s="0"/>
      <c r="AGZ104" s="0"/>
      <c r="AHA104" s="0"/>
      <c r="AHB104" s="0"/>
      <c r="AHC104" s="0"/>
      <c r="AHD104" s="0"/>
      <c r="AHE104" s="0"/>
      <c r="AHF104" s="0"/>
      <c r="AHG104" s="0"/>
      <c r="AHH104" s="0"/>
      <c r="AHI104" s="0"/>
      <c r="AHJ104" s="0"/>
      <c r="AHK104" s="0"/>
      <c r="AHL104" s="0"/>
      <c r="AHM104" s="0"/>
      <c r="AHN104" s="0"/>
      <c r="AHO104" s="0"/>
      <c r="AHP104" s="0"/>
      <c r="AHQ104" s="0"/>
      <c r="AHR104" s="0"/>
      <c r="AHS104" s="0"/>
      <c r="AHT104" s="0"/>
      <c r="AHU104" s="0"/>
      <c r="AHV104" s="0"/>
      <c r="AHW104" s="0"/>
      <c r="AHX104" s="0"/>
      <c r="AHY104" s="0"/>
      <c r="AHZ104" s="0"/>
      <c r="AIA104" s="0"/>
      <c r="AIB104" s="0"/>
      <c r="AIC104" s="0"/>
      <c r="AID104" s="0"/>
      <c r="AIE104" s="0"/>
      <c r="AIF104" s="0"/>
      <c r="AIG104" s="0"/>
      <c r="AIH104" s="0"/>
      <c r="AII104" s="0"/>
      <c r="AIJ104" s="0"/>
      <c r="AIK104" s="0"/>
      <c r="AIL104" s="0"/>
      <c r="AIM104" s="0"/>
      <c r="AIN104" s="0"/>
      <c r="AIO104" s="0"/>
      <c r="AIP104" s="0"/>
      <c r="AIQ104" s="0"/>
      <c r="AIR104" s="0"/>
      <c r="AIS104" s="0"/>
      <c r="AIT104" s="0"/>
      <c r="AIU104" s="0"/>
      <c r="AIV104" s="0"/>
      <c r="AIW104" s="0"/>
      <c r="AIX104" s="0"/>
      <c r="AIY104" s="0"/>
      <c r="AIZ104" s="0"/>
      <c r="AJA104" s="0"/>
      <c r="AJB104" s="0"/>
      <c r="AJC104" s="0"/>
      <c r="AJD104" s="0"/>
      <c r="AJE104" s="0"/>
      <c r="AJF104" s="0"/>
      <c r="AJG104" s="0"/>
      <c r="AJH104" s="0"/>
      <c r="AJI104" s="0"/>
      <c r="AJJ104" s="0"/>
      <c r="AJK104" s="0"/>
      <c r="AJL104" s="0"/>
      <c r="AJM104" s="0"/>
      <c r="AJN104" s="0"/>
      <c r="AJO104" s="0"/>
      <c r="AJP104" s="0"/>
      <c r="AJQ104" s="0"/>
      <c r="AJR104" s="0"/>
      <c r="AJS104" s="0"/>
      <c r="AJT104" s="0"/>
      <c r="AJU104" s="0"/>
      <c r="AJV104" s="0"/>
      <c r="AJW104" s="0"/>
      <c r="AJX104" s="0"/>
      <c r="AJY104" s="0"/>
      <c r="AJZ104" s="0"/>
      <c r="AKA104" s="0"/>
      <c r="AKB104" s="0"/>
      <c r="AKC104" s="0"/>
      <c r="AKD104" s="0"/>
      <c r="AKE104" s="0"/>
      <c r="AKF104" s="0"/>
      <c r="AKG104" s="0"/>
      <c r="AKH104" s="0"/>
      <c r="AKI104" s="0"/>
      <c r="AKJ104" s="0"/>
      <c r="AKK104" s="0"/>
      <c r="AKL104" s="0"/>
      <c r="AKM104" s="0"/>
      <c r="AKN104" s="0"/>
      <c r="AKO104" s="0"/>
      <c r="AKP104" s="0"/>
      <c r="AKQ104" s="0"/>
      <c r="AKR104" s="0"/>
      <c r="AKS104" s="0"/>
      <c r="AKT104" s="0"/>
      <c r="AKU104" s="0"/>
      <c r="AKV104" s="0"/>
      <c r="AKW104" s="0"/>
      <c r="AKX104" s="0"/>
      <c r="AKY104" s="0"/>
      <c r="AKZ104" s="0"/>
      <c r="ALA104" s="0"/>
      <c r="ALB104" s="0"/>
      <c r="ALC104" s="0"/>
      <c r="ALD104" s="0"/>
      <c r="ALE104" s="0"/>
      <c r="ALF104" s="0"/>
      <c r="ALG104" s="0"/>
      <c r="ALH104" s="0"/>
      <c r="ALI104" s="0"/>
      <c r="ALJ104" s="0"/>
      <c r="ALK104" s="0"/>
      <c r="ALL104" s="0"/>
      <c r="ALM104" s="0"/>
      <c r="ALN104" s="0"/>
      <c r="ALO104" s="0"/>
      <c r="ALP104" s="0"/>
      <c r="ALQ104" s="0"/>
      <c r="ALR104" s="0"/>
      <c r="ALS104" s="0"/>
      <c r="ALT104" s="0"/>
      <c r="ALU104" s="0"/>
      <c r="ALV104" s="0"/>
      <c r="ALW104" s="0"/>
      <c r="ALX104" s="0"/>
      <c r="ALY104" s="0"/>
      <c r="ALZ104" s="0"/>
      <c r="AMA104" s="0"/>
      <c r="AMB104" s="0"/>
      <c r="AMC104" s="0"/>
      <c r="AMD104" s="0"/>
      <c r="AME104" s="0"/>
      <c r="AMF104" s="0"/>
      <c r="AMG104" s="0"/>
      <c r="AMH104" s="0"/>
      <c r="AMI104" s="0"/>
      <c r="AMJ104" s="0"/>
    </row>
    <row r="105" customFormat="false" ht="12.75" hidden="false" customHeight="true" outlineLevel="0" collapsed="false">
      <c r="A105" s="146"/>
      <c r="B105" s="61"/>
      <c r="C105" s="61"/>
      <c r="D105" s="68"/>
      <c r="E105" s="86"/>
      <c r="F105" s="86"/>
      <c r="G105" s="0"/>
      <c r="H105" s="0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  <c r="IY105" s="0"/>
      <c r="IZ105" s="0"/>
      <c r="JA105" s="0"/>
      <c r="JB105" s="0"/>
      <c r="JC105" s="0"/>
      <c r="JD105" s="0"/>
      <c r="JE105" s="0"/>
      <c r="JF105" s="0"/>
      <c r="JG105" s="0"/>
      <c r="JH105" s="0"/>
      <c r="JI105" s="0"/>
      <c r="JJ105" s="0"/>
      <c r="JK105" s="0"/>
      <c r="JL105" s="0"/>
      <c r="JM105" s="0"/>
      <c r="JN105" s="0"/>
      <c r="JO105" s="0"/>
      <c r="JP105" s="0"/>
      <c r="JQ105" s="0"/>
      <c r="JR105" s="0"/>
      <c r="JS105" s="0"/>
      <c r="JT105" s="0"/>
      <c r="JU105" s="0"/>
      <c r="JV105" s="0"/>
      <c r="JW105" s="0"/>
      <c r="JX105" s="0"/>
      <c r="JY105" s="0"/>
      <c r="JZ105" s="0"/>
      <c r="KA105" s="0"/>
      <c r="KB105" s="0"/>
      <c r="KC105" s="0"/>
      <c r="KD105" s="0"/>
      <c r="KE105" s="0"/>
      <c r="KF105" s="0"/>
      <c r="KG105" s="0"/>
      <c r="KH105" s="0"/>
      <c r="KI105" s="0"/>
      <c r="KJ105" s="0"/>
      <c r="KK105" s="0"/>
      <c r="KL105" s="0"/>
      <c r="KM105" s="0"/>
      <c r="KN105" s="0"/>
      <c r="KO105" s="0"/>
      <c r="KP105" s="0"/>
      <c r="KQ105" s="0"/>
      <c r="KR105" s="0"/>
      <c r="KS105" s="0"/>
      <c r="KT105" s="0"/>
      <c r="KU105" s="0"/>
      <c r="KV105" s="0"/>
      <c r="KW105" s="0"/>
      <c r="KX105" s="0"/>
      <c r="KY105" s="0"/>
      <c r="KZ105" s="0"/>
      <c r="LA105" s="0"/>
      <c r="LB105" s="0"/>
      <c r="LC105" s="0"/>
      <c r="LD105" s="0"/>
      <c r="LE105" s="0"/>
      <c r="LF105" s="0"/>
      <c r="LG105" s="0"/>
      <c r="LH105" s="0"/>
      <c r="LI105" s="0"/>
      <c r="LJ105" s="0"/>
      <c r="LK105" s="0"/>
      <c r="LL105" s="0"/>
      <c r="LM105" s="0"/>
      <c r="LN105" s="0"/>
      <c r="LO105" s="0"/>
      <c r="LP105" s="0"/>
      <c r="LQ105" s="0"/>
      <c r="LR105" s="0"/>
      <c r="LS105" s="0"/>
      <c r="LT105" s="0"/>
      <c r="LU105" s="0"/>
      <c r="LV105" s="0"/>
      <c r="LW105" s="0"/>
      <c r="LX105" s="0"/>
      <c r="LY105" s="0"/>
      <c r="LZ105" s="0"/>
      <c r="MA105" s="0"/>
      <c r="MB105" s="0"/>
      <c r="MC105" s="0"/>
      <c r="MD105" s="0"/>
      <c r="ME105" s="0"/>
      <c r="MF105" s="0"/>
      <c r="MG105" s="0"/>
      <c r="MH105" s="0"/>
      <c r="MI105" s="0"/>
      <c r="MJ105" s="0"/>
      <c r="MK105" s="0"/>
      <c r="ML105" s="0"/>
      <c r="MM105" s="0"/>
      <c r="MN105" s="0"/>
      <c r="MO105" s="0"/>
      <c r="MP105" s="0"/>
      <c r="MQ105" s="0"/>
      <c r="MR105" s="0"/>
      <c r="MS105" s="0"/>
      <c r="MT105" s="0"/>
      <c r="MU105" s="0"/>
      <c r="MV105" s="0"/>
      <c r="MW105" s="0"/>
      <c r="MX105" s="0"/>
      <c r="MY105" s="0"/>
      <c r="MZ105" s="0"/>
      <c r="NA105" s="0"/>
      <c r="NB105" s="0"/>
      <c r="NC105" s="0"/>
      <c r="ND105" s="0"/>
      <c r="NE105" s="0"/>
      <c r="NF105" s="0"/>
      <c r="NG105" s="0"/>
      <c r="NH105" s="0"/>
      <c r="NI105" s="0"/>
      <c r="NJ105" s="0"/>
      <c r="NK105" s="0"/>
      <c r="NL105" s="0"/>
      <c r="NM105" s="0"/>
      <c r="NN105" s="0"/>
      <c r="NO105" s="0"/>
      <c r="NP105" s="0"/>
      <c r="NQ105" s="0"/>
      <c r="NR105" s="0"/>
      <c r="NS105" s="0"/>
      <c r="NT105" s="0"/>
      <c r="NU105" s="0"/>
      <c r="NV105" s="0"/>
      <c r="NW105" s="0"/>
      <c r="NX105" s="0"/>
      <c r="NY105" s="0"/>
      <c r="NZ105" s="0"/>
      <c r="OA105" s="0"/>
      <c r="OB105" s="0"/>
      <c r="OC105" s="0"/>
      <c r="OD105" s="0"/>
      <c r="OE105" s="0"/>
      <c r="OF105" s="0"/>
      <c r="OG105" s="0"/>
      <c r="OH105" s="0"/>
      <c r="OI105" s="0"/>
      <c r="OJ105" s="0"/>
      <c r="OK105" s="0"/>
      <c r="OL105" s="0"/>
      <c r="OM105" s="0"/>
      <c r="ON105" s="0"/>
      <c r="OO105" s="0"/>
      <c r="OP105" s="0"/>
      <c r="OQ105" s="0"/>
      <c r="OR105" s="0"/>
      <c r="OS105" s="0"/>
      <c r="OT105" s="0"/>
      <c r="OU105" s="0"/>
      <c r="OV105" s="0"/>
      <c r="OW105" s="0"/>
      <c r="OX105" s="0"/>
      <c r="OY105" s="0"/>
      <c r="OZ105" s="0"/>
      <c r="PA105" s="0"/>
      <c r="PB105" s="0"/>
      <c r="PC105" s="0"/>
      <c r="PD105" s="0"/>
      <c r="PE105" s="0"/>
      <c r="PF105" s="0"/>
      <c r="PG105" s="0"/>
      <c r="PH105" s="0"/>
      <c r="PI105" s="0"/>
      <c r="PJ105" s="0"/>
      <c r="PK105" s="0"/>
      <c r="PL105" s="0"/>
      <c r="PM105" s="0"/>
      <c r="PN105" s="0"/>
      <c r="PO105" s="0"/>
      <c r="PP105" s="0"/>
      <c r="PQ105" s="0"/>
      <c r="PR105" s="0"/>
      <c r="PS105" s="0"/>
      <c r="PT105" s="0"/>
      <c r="PU105" s="0"/>
      <c r="PV105" s="0"/>
      <c r="PW105" s="0"/>
      <c r="PX105" s="0"/>
      <c r="PY105" s="0"/>
      <c r="PZ105" s="0"/>
      <c r="QA105" s="0"/>
      <c r="QB105" s="0"/>
      <c r="QC105" s="0"/>
      <c r="QD105" s="0"/>
      <c r="QE105" s="0"/>
      <c r="QF105" s="0"/>
      <c r="QG105" s="0"/>
      <c r="QH105" s="0"/>
      <c r="QI105" s="0"/>
      <c r="QJ105" s="0"/>
      <c r="QK105" s="0"/>
      <c r="QL105" s="0"/>
      <c r="QM105" s="0"/>
      <c r="QN105" s="0"/>
      <c r="QO105" s="0"/>
      <c r="QP105" s="0"/>
      <c r="QQ105" s="0"/>
      <c r="QR105" s="0"/>
      <c r="QS105" s="0"/>
      <c r="QT105" s="0"/>
      <c r="QU105" s="0"/>
      <c r="QV105" s="0"/>
      <c r="QW105" s="0"/>
      <c r="QX105" s="0"/>
      <c r="QY105" s="0"/>
      <c r="QZ105" s="0"/>
      <c r="RA105" s="0"/>
      <c r="RB105" s="0"/>
      <c r="RC105" s="0"/>
      <c r="RD105" s="0"/>
      <c r="RE105" s="0"/>
      <c r="RF105" s="0"/>
      <c r="RG105" s="0"/>
      <c r="RH105" s="0"/>
      <c r="RI105" s="0"/>
      <c r="RJ105" s="0"/>
      <c r="RK105" s="0"/>
      <c r="RL105" s="0"/>
      <c r="RM105" s="0"/>
      <c r="RN105" s="0"/>
      <c r="RO105" s="0"/>
      <c r="RP105" s="0"/>
      <c r="RQ105" s="0"/>
      <c r="RR105" s="0"/>
      <c r="RS105" s="0"/>
      <c r="RT105" s="0"/>
      <c r="RU105" s="0"/>
      <c r="RV105" s="0"/>
      <c r="RW105" s="0"/>
      <c r="RX105" s="0"/>
      <c r="RY105" s="0"/>
      <c r="RZ105" s="0"/>
      <c r="SA105" s="0"/>
      <c r="SB105" s="0"/>
      <c r="SC105" s="0"/>
      <c r="SD105" s="0"/>
      <c r="SE105" s="0"/>
      <c r="SF105" s="0"/>
      <c r="SG105" s="0"/>
      <c r="SH105" s="0"/>
      <c r="SI105" s="0"/>
      <c r="SJ105" s="0"/>
      <c r="SK105" s="0"/>
      <c r="SL105" s="0"/>
      <c r="SM105" s="0"/>
      <c r="SN105" s="0"/>
      <c r="SO105" s="0"/>
      <c r="SP105" s="0"/>
      <c r="SQ105" s="0"/>
      <c r="SR105" s="0"/>
      <c r="SS105" s="0"/>
      <c r="ST105" s="0"/>
      <c r="SU105" s="0"/>
      <c r="SV105" s="0"/>
      <c r="SW105" s="0"/>
      <c r="SX105" s="0"/>
      <c r="SY105" s="0"/>
      <c r="SZ105" s="0"/>
      <c r="TA105" s="0"/>
      <c r="TB105" s="0"/>
      <c r="TC105" s="0"/>
      <c r="TD105" s="0"/>
      <c r="TE105" s="0"/>
      <c r="TF105" s="0"/>
      <c r="TG105" s="0"/>
      <c r="TH105" s="0"/>
      <c r="TI105" s="0"/>
      <c r="TJ105" s="0"/>
      <c r="TK105" s="0"/>
      <c r="TL105" s="0"/>
      <c r="TM105" s="0"/>
      <c r="TN105" s="0"/>
      <c r="TO105" s="0"/>
      <c r="TP105" s="0"/>
      <c r="TQ105" s="0"/>
      <c r="TR105" s="0"/>
      <c r="TS105" s="0"/>
      <c r="TT105" s="0"/>
      <c r="TU105" s="0"/>
      <c r="TV105" s="0"/>
      <c r="TW105" s="0"/>
      <c r="TX105" s="0"/>
      <c r="TY105" s="0"/>
      <c r="TZ105" s="0"/>
      <c r="UA105" s="0"/>
      <c r="UB105" s="0"/>
      <c r="UC105" s="0"/>
      <c r="UD105" s="0"/>
      <c r="UE105" s="0"/>
      <c r="UF105" s="0"/>
      <c r="UG105" s="0"/>
      <c r="UH105" s="0"/>
      <c r="UI105" s="0"/>
      <c r="UJ105" s="0"/>
      <c r="UK105" s="0"/>
      <c r="UL105" s="0"/>
      <c r="UM105" s="0"/>
      <c r="UN105" s="0"/>
      <c r="UO105" s="0"/>
      <c r="UP105" s="0"/>
      <c r="UQ105" s="0"/>
      <c r="UR105" s="0"/>
      <c r="US105" s="0"/>
      <c r="UT105" s="0"/>
      <c r="UU105" s="0"/>
      <c r="UV105" s="0"/>
      <c r="UW105" s="0"/>
      <c r="UX105" s="0"/>
      <c r="UY105" s="0"/>
      <c r="UZ105" s="0"/>
      <c r="VA105" s="0"/>
      <c r="VB105" s="0"/>
      <c r="VC105" s="0"/>
      <c r="VD105" s="0"/>
      <c r="VE105" s="0"/>
      <c r="VF105" s="0"/>
      <c r="VG105" s="0"/>
      <c r="VH105" s="0"/>
      <c r="VI105" s="0"/>
      <c r="VJ105" s="0"/>
      <c r="VK105" s="0"/>
      <c r="VL105" s="0"/>
      <c r="VM105" s="0"/>
      <c r="VN105" s="0"/>
      <c r="VO105" s="0"/>
      <c r="VP105" s="0"/>
      <c r="VQ105" s="0"/>
      <c r="VR105" s="0"/>
      <c r="VS105" s="0"/>
      <c r="VT105" s="0"/>
      <c r="VU105" s="0"/>
      <c r="VV105" s="0"/>
      <c r="VW105" s="0"/>
      <c r="VX105" s="0"/>
      <c r="VY105" s="0"/>
      <c r="VZ105" s="0"/>
      <c r="WA105" s="0"/>
      <c r="WB105" s="0"/>
      <c r="WC105" s="0"/>
      <c r="WD105" s="0"/>
      <c r="WE105" s="0"/>
      <c r="WF105" s="0"/>
      <c r="WG105" s="0"/>
      <c r="WH105" s="0"/>
      <c r="WI105" s="0"/>
      <c r="WJ105" s="0"/>
      <c r="WK105" s="0"/>
      <c r="WL105" s="0"/>
      <c r="WM105" s="0"/>
      <c r="WN105" s="0"/>
      <c r="WO105" s="0"/>
      <c r="WP105" s="0"/>
      <c r="WQ105" s="0"/>
      <c r="WR105" s="0"/>
      <c r="WS105" s="0"/>
      <c r="WT105" s="0"/>
      <c r="WU105" s="0"/>
      <c r="WV105" s="0"/>
      <c r="WW105" s="0"/>
      <c r="WX105" s="0"/>
      <c r="WY105" s="0"/>
      <c r="WZ105" s="0"/>
      <c r="XA105" s="0"/>
      <c r="XB105" s="0"/>
      <c r="XC105" s="0"/>
      <c r="XD105" s="0"/>
      <c r="XE105" s="0"/>
      <c r="XF105" s="0"/>
      <c r="XG105" s="0"/>
      <c r="XH105" s="0"/>
      <c r="XI105" s="0"/>
      <c r="XJ105" s="0"/>
      <c r="XK105" s="0"/>
      <c r="XL105" s="0"/>
      <c r="XM105" s="0"/>
      <c r="XN105" s="0"/>
      <c r="XO105" s="0"/>
      <c r="XP105" s="0"/>
      <c r="XQ105" s="0"/>
      <c r="XR105" s="0"/>
      <c r="XS105" s="0"/>
      <c r="XT105" s="0"/>
      <c r="XU105" s="0"/>
      <c r="XV105" s="0"/>
      <c r="XW105" s="0"/>
      <c r="XX105" s="0"/>
      <c r="XY105" s="0"/>
      <c r="XZ105" s="0"/>
      <c r="YA105" s="0"/>
      <c r="YB105" s="0"/>
      <c r="YC105" s="0"/>
      <c r="YD105" s="0"/>
      <c r="YE105" s="0"/>
      <c r="YF105" s="0"/>
      <c r="YG105" s="0"/>
      <c r="YH105" s="0"/>
      <c r="YI105" s="0"/>
      <c r="YJ105" s="0"/>
      <c r="YK105" s="0"/>
      <c r="YL105" s="0"/>
      <c r="YM105" s="0"/>
      <c r="YN105" s="0"/>
      <c r="YO105" s="0"/>
      <c r="YP105" s="0"/>
      <c r="YQ105" s="0"/>
      <c r="YR105" s="0"/>
      <c r="YS105" s="0"/>
      <c r="YT105" s="0"/>
      <c r="YU105" s="0"/>
      <c r="YV105" s="0"/>
      <c r="YW105" s="0"/>
      <c r="YX105" s="0"/>
      <c r="YY105" s="0"/>
      <c r="YZ105" s="0"/>
      <c r="ZA105" s="0"/>
      <c r="ZB105" s="0"/>
      <c r="ZC105" s="0"/>
      <c r="ZD105" s="0"/>
      <c r="ZE105" s="0"/>
      <c r="ZF105" s="0"/>
      <c r="ZG105" s="0"/>
      <c r="ZH105" s="0"/>
      <c r="ZI105" s="0"/>
      <c r="ZJ105" s="0"/>
      <c r="ZK105" s="0"/>
      <c r="ZL105" s="0"/>
      <c r="ZM105" s="0"/>
      <c r="ZN105" s="0"/>
      <c r="ZO105" s="0"/>
      <c r="ZP105" s="0"/>
      <c r="ZQ105" s="0"/>
      <c r="ZR105" s="0"/>
      <c r="ZS105" s="0"/>
      <c r="ZT105" s="0"/>
      <c r="ZU105" s="0"/>
      <c r="ZV105" s="0"/>
      <c r="ZW105" s="0"/>
      <c r="ZX105" s="0"/>
      <c r="ZY105" s="0"/>
      <c r="ZZ105" s="0"/>
      <c r="AAA105" s="0"/>
      <c r="AAB105" s="0"/>
      <c r="AAC105" s="0"/>
      <c r="AAD105" s="0"/>
      <c r="AAE105" s="0"/>
      <c r="AAF105" s="0"/>
      <c r="AAG105" s="0"/>
      <c r="AAH105" s="0"/>
      <c r="AAI105" s="0"/>
      <c r="AAJ105" s="0"/>
      <c r="AAK105" s="0"/>
      <c r="AAL105" s="0"/>
      <c r="AAM105" s="0"/>
      <c r="AAN105" s="0"/>
      <c r="AAO105" s="0"/>
      <c r="AAP105" s="0"/>
      <c r="AAQ105" s="0"/>
      <c r="AAR105" s="0"/>
      <c r="AAS105" s="0"/>
      <c r="AAT105" s="0"/>
      <c r="AAU105" s="0"/>
      <c r="AAV105" s="0"/>
      <c r="AAW105" s="0"/>
      <c r="AAX105" s="0"/>
      <c r="AAY105" s="0"/>
      <c r="AAZ105" s="0"/>
      <c r="ABA105" s="0"/>
      <c r="ABB105" s="0"/>
      <c r="ABC105" s="0"/>
      <c r="ABD105" s="0"/>
      <c r="ABE105" s="0"/>
      <c r="ABF105" s="0"/>
      <c r="ABG105" s="0"/>
      <c r="ABH105" s="0"/>
      <c r="ABI105" s="0"/>
      <c r="ABJ105" s="0"/>
      <c r="ABK105" s="0"/>
      <c r="ABL105" s="0"/>
      <c r="ABM105" s="0"/>
      <c r="ABN105" s="0"/>
      <c r="ABO105" s="0"/>
      <c r="ABP105" s="0"/>
      <c r="ABQ105" s="0"/>
      <c r="ABR105" s="0"/>
      <c r="ABS105" s="0"/>
      <c r="ABT105" s="0"/>
      <c r="ABU105" s="0"/>
      <c r="ABV105" s="0"/>
      <c r="ABW105" s="0"/>
      <c r="ABX105" s="0"/>
      <c r="ABY105" s="0"/>
      <c r="ABZ105" s="0"/>
      <c r="ACA105" s="0"/>
      <c r="ACB105" s="0"/>
      <c r="ACC105" s="0"/>
      <c r="ACD105" s="0"/>
      <c r="ACE105" s="0"/>
      <c r="ACF105" s="0"/>
      <c r="ACG105" s="0"/>
      <c r="ACH105" s="0"/>
      <c r="ACI105" s="0"/>
      <c r="ACJ105" s="0"/>
      <c r="ACK105" s="0"/>
      <c r="ACL105" s="0"/>
      <c r="ACM105" s="0"/>
      <c r="ACN105" s="0"/>
      <c r="ACO105" s="0"/>
      <c r="ACP105" s="0"/>
      <c r="ACQ105" s="0"/>
      <c r="ACR105" s="0"/>
      <c r="ACS105" s="0"/>
      <c r="ACT105" s="0"/>
      <c r="ACU105" s="0"/>
      <c r="ACV105" s="0"/>
      <c r="ACW105" s="0"/>
      <c r="ACX105" s="0"/>
      <c r="ACY105" s="0"/>
      <c r="ACZ105" s="0"/>
      <c r="ADA105" s="0"/>
      <c r="ADB105" s="0"/>
      <c r="ADC105" s="0"/>
      <c r="ADD105" s="0"/>
      <c r="ADE105" s="0"/>
      <c r="ADF105" s="0"/>
      <c r="ADG105" s="0"/>
      <c r="ADH105" s="0"/>
      <c r="ADI105" s="0"/>
      <c r="ADJ105" s="0"/>
      <c r="ADK105" s="0"/>
      <c r="ADL105" s="0"/>
      <c r="ADM105" s="0"/>
      <c r="ADN105" s="0"/>
      <c r="ADO105" s="0"/>
      <c r="ADP105" s="0"/>
      <c r="ADQ105" s="0"/>
      <c r="ADR105" s="0"/>
      <c r="ADS105" s="0"/>
      <c r="ADT105" s="0"/>
      <c r="ADU105" s="0"/>
      <c r="ADV105" s="0"/>
      <c r="ADW105" s="0"/>
      <c r="ADX105" s="0"/>
      <c r="ADY105" s="0"/>
      <c r="ADZ105" s="0"/>
      <c r="AEA105" s="0"/>
      <c r="AEB105" s="0"/>
      <c r="AEC105" s="0"/>
      <c r="AED105" s="0"/>
      <c r="AEE105" s="0"/>
      <c r="AEF105" s="0"/>
      <c r="AEG105" s="0"/>
      <c r="AEH105" s="0"/>
      <c r="AEI105" s="0"/>
      <c r="AEJ105" s="0"/>
      <c r="AEK105" s="0"/>
      <c r="AEL105" s="0"/>
      <c r="AEM105" s="0"/>
      <c r="AEN105" s="0"/>
      <c r="AEO105" s="0"/>
      <c r="AEP105" s="0"/>
      <c r="AEQ105" s="0"/>
      <c r="AER105" s="0"/>
      <c r="AES105" s="0"/>
      <c r="AET105" s="0"/>
      <c r="AEU105" s="0"/>
      <c r="AEV105" s="0"/>
      <c r="AEW105" s="0"/>
      <c r="AEX105" s="0"/>
      <c r="AEY105" s="0"/>
      <c r="AEZ105" s="0"/>
      <c r="AFA105" s="0"/>
      <c r="AFB105" s="0"/>
      <c r="AFC105" s="0"/>
      <c r="AFD105" s="0"/>
      <c r="AFE105" s="0"/>
      <c r="AFF105" s="0"/>
      <c r="AFG105" s="0"/>
      <c r="AFH105" s="0"/>
      <c r="AFI105" s="0"/>
      <c r="AFJ105" s="0"/>
      <c r="AFK105" s="0"/>
      <c r="AFL105" s="0"/>
      <c r="AFM105" s="0"/>
      <c r="AFN105" s="0"/>
      <c r="AFO105" s="0"/>
      <c r="AFP105" s="0"/>
      <c r="AFQ105" s="0"/>
      <c r="AFR105" s="0"/>
      <c r="AFS105" s="0"/>
      <c r="AFT105" s="0"/>
      <c r="AFU105" s="0"/>
      <c r="AFV105" s="0"/>
      <c r="AFW105" s="0"/>
      <c r="AFX105" s="0"/>
      <c r="AFY105" s="0"/>
      <c r="AFZ105" s="0"/>
      <c r="AGA105" s="0"/>
      <c r="AGB105" s="0"/>
      <c r="AGC105" s="0"/>
      <c r="AGD105" s="0"/>
      <c r="AGE105" s="0"/>
      <c r="AGF105" s="0"/>
      <c r="AGG105" s="0"/>
      <c r="AGH105" s="0"/>
      <c r="AGI105" s="0"/>
      <c r="AGJ105" s="0"/>
      <c r="AGK105" s="0"/>
      <c r="AGL105" s="0"/>
      <c r="AGM105" s="0"/>
      <c r="AGN105" s="0"/>
      <c r="AGO105" s="0"/>
      <c r="AGP105" s="0"/>
      <c r="AGQ105" s="0"/>
      <c r="AGR105" s="0"/>
      <c r="AGS105" s="0"/>
      <c r="AGT105" s="0"/>
      <c r="AGU105" s="0"/>
      <c r="AGV105" s="0"/>
      <c r="AGW105" s="0"/>
      <c r="AGX105" s="0"/>
      <c r="AGY105" s="0"/>
      <c r="AGZ105" s="0"/>
      <c r="AHA105" s="0"/>
      <c r="AHB105" s="0"/>
      <c r="AHC105" s="0"/>
      <c r="AHD105" s="0"/>
      <c r="AHE105" s="0"/>
      <c r="AHF105" s="0"/>
      <c r="AHG105" s="0"/>
      <c r="AHH105" s="0"/>
      <c r="AHI105" s="0"/>
      <c r="AHJ105" s="0"/>
      <c r="AHK105" s="0"/>
      <c r="AHL105" s="0"/>
      <c r="AHM105" s="0"/>
      <c r="AHN105" s="0"/>
      <c r="AHO105" s="0"/>
      <c r="AHP105" s="0"/>
      <c r="AHQ105" s="0"/>
      <c r="AHR105" s="0"/>
      <c r="AHS105" s="0"/>
      <c r="AHT105" s="0"/>
      <c r="AHU105" s="0"/>
      <c r="AHV105" s="0"/>
      <c r="AHW105" s="0"/>
      <c r="AHX105" s="0"/>
      <c r="AHY105" s="0"/>
      <c r="AHZ105" s="0"/>
      <c r="AIA105" s="0"/>
      <c r="AIB105" s="0"/>
      <c r="AIC105" s="0"/>
      <c r="AID105" s="0"/>
      <c r="AIE105" s="0"/>
      <c r="AIF105" s="0"/>
      <c r="AIG105" s="0"/>
      <c r="AIH105" s="0"/>
      <c r="AII105" s="0"/>
      <c r="AIJ105" s="0"/>
      <c r="AIK105" s="0"/>
      <c r="AIL105" s="0"/>
      <c r="AIM105" s="0"/>
      <c r="AIN105" s="0"/>
      <c r="AIO105" s="0"/>
      <c r="AIP105" s="0"/>
      <c r="AIQ105" s="0"/>
      <c r="AIR105" s="0"/>
      <c r="AIS105" s="0"/>
      <c r="AIT105" s="0"/>
      <c r="AIU105" s="0"/>
      <c r="AIV105" s="0"/>
      <c r="AIW105" s="0"/>
      <c r="AIX105" s="0"/>
      <c r="AIY105" s="0"/>
      <c r="AIZ105" s="0"/>
      <c r="AJA105" s="0"/>
      <c r="AJB105" s="0"/>
      <c r="AJC105" s="0"/>
      <c r="AJD105" s="0"/>
      <c r="AJE105" s="0"/>
      <c r="AJF105" s="0"/>
      <c r="AJG105" s="0"/>
      <c r="AJH105" s="0"/>
      <c r="AJI105" s="0"/>
      <c r="AJJ105" s="0"/>
      <c r="AJK105" s="0"/>
      <c r="AJL105" s="0"/>
      <c r="AJM105" s="0"/>
      <c r="AJN105" s="0"/>
      <c r="AJO105" s="0"/>
      <c r="AJP105" s="0"/>
      <c r="AJQ105" s="0"/>
      <c r="AJR105" s="0"/>
      <c r="AJS105" s="0"/>
      <c r="AJT105" s="0"/>
      <c r="AJU105" s="0"/>
      <c r="AJV105" s="0"/>
      <c r="AJW105" s="0"/>
      <c r="AJX105" s="0"/>
      <c r="AJY105" s="0"/>
      <c r="AJZ105" s="0"/>
      <c r="AKA105" s="0"/>
      <c r="AKB105" s="0"/>
      <c r="AKC105" s="0"/>
      <c r="AKD105" s="0"/>
      <c r="AKE105" s="0"/>
      <c r="AKF105" s="0"/>
      <c r="AKG105" s="0"/>
      <c r="AKH105" s="0"/>
      <c r="AKI105" s="0"/>
      <c r="AKJ105" s="0"/>
      <c r="AKK105" s="0"/>
      <c r="AKL105" s="0"/>
      <c r="AKM105" s="0"/>
      <c r="AKN105" s="0"/>
      <c r="AKO105" s="0"/>
      <c r="AKP105" s="0"/>
      <c r="AKQ105" s="0"/>
      <c r="AKR105" s="0"/>
      <c r="AKS105" s="0"/>
      <c r="AKT105" s="0"/>
      <c r="AKU105" s="0"/>
      <c r="AKV105" s="0"/>
      <c r="AKW105" s="0"/>
      <c r="AKX105" s="0"/>
      <c r="AKY105" s="0"/>
      <c r="AKZ105" s="0"/>
      <c r="ALA105" s="0"/>
      <c r="ALB105" s="0"/>
      <c r="ALC105" s="0"/>
      <c r="ALD105" s="0"/>
      <c r="ALE105" s="0"/>
      <c r="ALF105" s="0"/>
      <c r="ALG105" s="0"/>
      <c r="ALH105" s="0"/>
      <c r="ALI105" s="0"/>
      <c r="ALJ105" s="0"/>
      <c r="ALK105" s="0"/>
      <c r="ALL105" s="0"/>
      <c r="ALM105" s="0"/>
      <c r="ALN105" s="0"/>
      <c r="ALO105" s="0"/>
      <c r="ALP105" s="0"/>
      <c r="ALQ105" s="0"/>
      <c r="ALR105" s="0"/>
      <c r="ALS105" s="0"/>
      <c r="ALT105" s="0"/>
      <c r="ALU105" s="0"/>
      <c r="ALV105" s="0"/>
      <c r="ALW105" s="0"/>
      <c r="ALX105" s="0"/>
      <c r="ALY105" s="0"/>
      <c r="ALZ105" s="0"/>
      <c r="AMA105" s="0"/>
      <c r="AMB105" s="0"/>
      <c r="AMC105" s="0"/>
      <c r="AMD105" s="0"/>
      <c r="AME105" s="0"/>
      <c r="AMF105" s="0"/>
      <c r="AMG105" s="0"/>
      <c r="AMH105" s="0"/>
      <c r="AMI105" s="0"/>
      <c r="AMJ105" s="0"/>
    </row>
    <row r="106" s="149" customFormat="true" ht="12.75" hidden="false" customHeight="true" outlineLevel="0" collapsed="false">
      <c r="A106" s="61"/>
      <c r="B106" s="61" t="s">
        <v>128</v>
      </c>
      <c r="C106" s="147"/>
      <c r="D106" s="91" t="n">
        <f aca="false">IF(F63&lt;0,0,IF(F63&gt;15000,15000,F63))</f>
        <v>0</v>
      </c>
      <c r="E106" s="148" t="n">
        <v>0.17</v>
      </c>
      <c r="F106" s="91" t="n">
        <f aca="false">ROUNDUP(D106*E106,2)</f>
        <v>0</v>
      </c>
      <c r="H106" s="79" t="s">
        <v>129</v>
      </c>
    </row>
    <row r="107" s="56" customFormat="true" ht="12.75" hidden="false" customHeight="true" outlineLevel="0" collapsed="false">
      <c r="A107" s="61"/>
      <c r="B107" s="61" t="s">
        <v>130</v>
      </c>
      <c r="C107" s="61"/>
      <c r="D107" s="91" t="n">
        <f aca="false">IF(F63-D106&lt;0.001,0,F63-D106)</f>
        <v>0</v>
      </c>
      <c r="E107" s="148" t="n">
        <v>0.21</v>
      </c>
      <c r="F107" s="91" t="n">
        <f aca="false">ROUNDUP(D107*E107,2)</f>
        <v>0</v>
      </c>
      <c r="H107" s="79" t="s">
        <v>131</v>
      </c>
    </row>
    <row r="108" s="56" customFormat="true" ht="12.75" hidden="false" customHeight="true" outlineLevel="0" collapsed="false">
      <c r="A108" s="61"/>
      <c r="B108" s="61" t="s">
        <v>132</v>
      </c>
      <c r="C108" s="61"/>
      <c r="D108" s="86"/>
      <c r="E108" s="150"/>
      <c r="F108" s="62" t="n">
        <v>0</v>
      </c>
      <c r="H108" s="79" t="n">
        <v>349</v>
      </c>
    </row>
    <row r="109" s="56" customFormat="true" ht="12.75" hidden="false" customHeight="true" outlineLevel="0" collapsed="false">
      <c r="A109" s="61"/>
      <c r="B109" s="61" t="s">
        <v>133</v>
      </c>
      <c r="C109" s="61"/>
      <c r="D109" s="86"/>
      <c r="E109" s="150"/>
      <c r="F109" s="62" t="n">
        <v>0</v>
      </c>
      <c r="H109" s="79" t="n">
        <v>350</v>
      </c>
    </row>
    <row r="110" s="56" customFormat="true" ht="12.75" hidden="false" customHeight="true" outlineLevel="0" collapsed="false">
      <c r="A110" s="63"/>
      <c r="B110" s="63" t="s">
        <v>134</v>
      </c>
      <c r="C110" s="63"/>
      <c r="D110" s="144"/>
      <c r="E110" s="151"/>
      <c r="F110" s="65" t="n">
        <v>0</v>
      </c>
      <c r="H110" s="79" t="n">
        <v>370</v>
      </c>
    </row>
    <row r="111" s="56" customFormat="true" ht="12.75" hidden="false" customHeight="true" outlineLevel="0" collapsed="false">
      <c r="A111" s="84"/>
      <c r="B111" s="61"/>
      <c r="C111" s="61"/>
      <c r="D111" s="86"/>
      <c r="E111" s="152" t="s">
        <v>135</v>
      </c>
      <c r="F111" s="72" t="n">
        <f aca="false">SUM(F106:G110)</f>
        <v>0</v>
      </c>
      <c r="G111" s="22"/>
      <c r="H111" s="104" t="n">
        <v>351</v>
      </c>
    </row>
    <row r="112" s="56" customFormat="true" ht="12.75" hidden="false" customHeight="true" outlineLevel="0" collapsed="false">
      <c r="A112" s="153"/>
      <c r="B112" s="153" t="s">
        <v>136</v>
      </c>
      <c r="C112" s="63"/>
      <c r="D112" s="144"/>
      <c r="E112" s="154"/>
      <c r="F112" s="144" t="n">
        <v>0</v>
      </c>
      <c r="G112" s="22"/>
      <c r="H112" s="104" t="n">
        <v>373</v>
      </c>
    </row>
    <row r="113" s="56" customFormat="true" ht="12.75" hidden="false" customHeight="true" outlineLevel="0" collapsed="false">
      <c r="A113" s="84"/>
      <c r="B113" s="61"/>
      <c r="C113" s="61"/>
      <c r="D113" s="86"/>
      <c r="E113" s="152" t="s">
        <v>137</v>
      </c>
      <c r="F113" s="72" t="n">
        <f aca="false">SUM(F111:F112)</f>
        <v>0</v>
      </c>
      <c r="G113" s="22"/>
      <c r="H113" s="104" t="n">
        <v>378</v>
      </c>
    </row>
    <row r="114" s="56" customFormat="true" ht="12.75" hidden="false" customHeight="true" outlineLevel="0" collapsed="false">
      <c r="A114" s="84"/>
      <c r="B114" s="61"/>
      <c r="C114" s="61"/>
      <c r="D114" s="86"/>
      <c r="E114" s="152"/>
      <c r="F114" s="72"/>
      <c r="G114" s="22"/>
      <c r="H114" s="104"/>
    </row>
    <row r="115" s="56" customFormat="true" ht="12.75" hidden="false" customHeight="true" outlineLevel="0" collapsed="false">
      <c r="A115" s="0"/>
      <c r="B115" s="61" t="s">
        <v>138</v>
      </c>
      <c r="C115" s="61"/>
      <c r="D115" s="86"/>
      <c r="E115" s="150"/>
      <c r="F115" s="62" t="n">
        <v>0</v>
      </c>
      <c r="H115" s="79" t="n">
        <v>353</v>
      </c>
    </row>
    <row r="116" s="56" customFormat="true" ht="12.75" hidden="false" customHeight="true" outlineLevel="0" collapsed="false">
      <c r="A116" s="0"/>
      <c r="B116" s="61" t="s">
        <v>139</v>
      </c>
      <c r="C116" s="61"/>
      <c r="D116" s="86"/>
      <c r="E116" s="150"/>
      <c r="F116" s="62" t="n">
        <v>0</v>
      </c>
      <c r="H116" s="79" t="n">
        <v>375</v>
      </c>
    </row>
    <row r="117" s="56" customFormat="true" ht="12.75" hidden="false" customHeight="true" outlineLevel="0" collapsed="false">
      <c r="A117" s="0"/>
      <c r="B117" s="61" t="s">
        <v>140</v>
      </c>
      <c r="C117" s="61"/>
      <c r="D117" s="86"/>
      <c r="E117" s="150"/>
      <c r="F117" s="62"/>
      <c r="H117" s="79"/>
    </row>
    <row r="118" s="56" customFormat="true" ht="12.75" hidden="false" customHeight="true" outlineLevel="0" collapsed="false">
      <c r="A118" s="0"/>
      <c r="B118" s="61" t="s">
        <v>141</v>
      </c>
      <c r="C118" s="61"/>
      <c r="D118" s="86"/>
      <c r="E118" s="86" t="n">
        <v>0</v>
      </c>
      <c r="F118" s="62"/>
      <c r="H118" s="79"/>
    </row>
    <row r="119" s="56" customFormat="true" ht="12.75" hidden="false" customHeight="true" outlineLevel="0" collapsed="false">
      <c r="A119" s="0"/>
      <c r="B119" s="61"/>
      <c r="C119" s="61"/>
      <c r="D119" s="86"/>
      <c r="E119" s="86" t="n">
        <v>0</v>
      </c>
      <c r="F119" s="62"/>
      <c r="H119" s="79"/>
    </row>
    <row r="120" s="56" customFormat="true" ht="12.75" hidden="false" customHeight="true" outlineLevel="0" collapsed="false">
      <c r="A120" s="0"/>
      <c r="B120" s="61"/>
      <c r="C120" s="61"/>
      <c r="D120" s="86"/>
      <c r="E120" s="144" t="n">
        <v>0</v>
      </c>
      <c r="F120" s="62"/>
      <c r="H120" s="79"/>
    </row>
    <row r="121" s="56" customFormat="true" ht="12.75" hidden="false" customHeight="true" outlineLevel="0" collapsed="false">
      <c r="A121" s="0"/>
      <c r="B121" s="61"/>
      <c r="C121" s="61"/>
      <c r="D121" s="86" t="s">
        <v>142</v>
      </c>
      <c r="E121" s="155" t="n">
        <f aca="false">SUM(E118:E120)</f>
        <v>0</v>
      </c>
      <c r="F121" s="156" t="n">
        <f aca="false">E121</f>
        <v>0</v>
      </c>
      <c r="H121" s="79" t="n">
        <v>355</v>
      </c>
    </row>
    <row r="122" s="56" customFormat="true" ht="12.75" hidden="false" customHeight="true" outlineLevel="0" collapsed="false">
      <c r="A122" s="157" t="n">
        <v>24112</v>
      </c>
      <c r="B122" s="158" t="s">
        <v>143</v>
      </c>
      <c r="C122" s="158"/>
      <c r="D122" s="159"/>
      <c r="E122" s="160"/>
      <c r="F122" s="161" t="n">
        <f aca="false">A!F13</f>
        <v>0</v>
      </c>
      <c r="H122" s="84" t="n">
        <v>356</v>
      </c>
    </row>
    <row r="123" s="56" customFormat="true" ht="12.75" hidden="false" customHeight="true" outlineLevel="0" collapsed="false">
      <c r="A123" s="109"/>
      <c r="B123" s="63"/>
      <c r="C123" s="63"/>
      <c r="D123" s="162"/>
      <c r="E123" s="163" t="s">
        <v>144</v>
      </c>
      <c r="F123" s="164" t="n">
        <f aca="false">SUM(F115:F122)</f>
        <v>0</v>
      </c>
      <c r="H123" s="84" t="n">
        <v>357</v>
      </c>
    </row>
    <row r="124" s="56" customFormat="true" ht="12.75" hidden="false" customHeight="true" outlineLevel="0" collapsed="false">
      <c r="A124" s="165"/>
      <c r="B124" s="166"/>
      <c r="C124" s="166"/>
      <c r="D124" s="167"/>
      <c r="E124" s="168" t="s">
        <v>145</v>
      </c>
      <c r="F124" s="169" t="n">
        <f aca="false">IF(F123&gt;F111,0,F111-F123)</f>
        <v>0</v>
      </c>
      <c r="H124" s="84" t="n">
        <v>358</v>
      </c>
    </row>
    <row r="125" s="56" customFormat="true" ht="12.75" hidden="false" customHeight="true" outlineLevel="0" collapsed="false">
      <c r="A125" s="84"/>
      <c r="B125" s="61"/>
      <c r="C125" s="61"/>
      <c r="D125" s="170"/>
      <c r="E125" s="74" t="s">
        <v>146</v>
      </c>
      <c r="F125" s="114" t="n">
        <f aca="false">F124</f>
        <v>0</v>
      </c>
      <c r="H125" s="84" t="n">
        <v>371</v>
      </c>
    </row>
    <row r="126" s="56" customFormat="true" ht="12.75" hidden="false" customHeight="true" outlineLevel="0" collapsed="false">
      <c r="A126" s="84" t="n">
        <v>2412</v>
      </c>
      <c r="B126" s="61" t="s">
        <v>147</v>
      </c>
      <c r="C126" s="61"/>
      <c r="D126" s="170"/>
      <c r="E126" s="171"/>
      <c r="F126" s="87" t="n">
        <v>0</v>
      </c>
      <c r="H126" s="84" t="n">
        <v>359</v>
      </c>
    </row>
    <row r="127" s="56" customFormat="true" ht="12.75" hidden="false" customHeight="true" outlineLevel="0" collapsed="false">
      <c r="A127" s="84" t="n">
        <v>24111</v>
      </c>
      <c r="B127" s="61" t="s">
        <v>148</v>
      </c>
      <c r="C127" s="61"/>
      <c r="D127" s="170"/>
      <c r="E127" s="171"/>
      <c r="F127" s="62" t="n">
        <v>0</v>
      </c>
      <c r="H127" s="84" t="n">
        <v>360</v>
      </c>
    </row>
    <row r="128" s="56" customFormat="true" ht="12.75" hidden="false" customHeight="true" outlineLevel="0" collapsed="false">
      <c r="A128" s="63"/>
      <c r="B128" s="63" t="s">
        <v>149</v>
      </c>
      <c r="C128" s="63"/>
      <c r="D128" s="162"/>
      <c r="E128" s="172"/>
      <c r="F128" s="65" t="n">
        <v>0</v>
      </c>
      <c r="H128" s="84" t="n">
        <v>374</v>
      </c>
    </row>
    <row r="129" s="56" customFormat="true" ht="12.75" hidden="false" customHeight="true" outlineLevel="0" collapsed="false">
      <c r="A129" s="84"/>
      <c r="B129" s="58"/>
      <c r="C129" s="69"/>
      <c r="D129" s="170"/>
      <c r="E129" s="74" t="s">
        <v>150</v>
      </c>
      <c r="F129" s="101" t="n">
        <f aca="false">IF(F125-F126-F128-F127&gt;0,F125-F126-F128-F127,0)</f>
        <v>0</v>
      </c>
      <c r="G129" s="77"/>
      <c r="H129" s="79" t="n">
        <v>361</v>
      </c>
    </row>
    <row r="130" customFormat="false" ht="12.75" hidden="false" customHeight="true" outlineLevel="0" collapsed="false">
      <c r="A130" s="0"/>
      <c r="B130" s="0"/>
      <c r="C130" s="0"/>
      <c r="D130" s="0"/>
      <c r="E130" s="74" t="s">
        <v>151</v>
      </c>
      <c r="F130" s="101" t="n">
        <f aca="false">=IF(F125-F126-F128-F127&lt;0,F125-F126-F128-F127,0)</f>
        <v>0</v>
      </c>
      <c r="G130" s="0"/>
      <c r="H130" s="79" t="n">
        <v>362</v>
      </c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  <c r="IY130" s="0"/>
      <c r="IZ130" s="0"/>
      <c r="JA130" s="0"/>
      <c r="JB130" s="0"/>
      <c r="JC130" s="0"/>
      <c r="JD130" s="0"/>
      <c r="JE130" s="0"/>
      <c r="JF130" s="0"/>
      <c r="JG130" s="0"/>
      <c r="JH130" s="0"/>
      <c r="JI130" s="0"/>
      <c r="JJ130" s="0"/>
      <c r="JK130" s="0"/>
      <c r="JL130" s="0"/>
      <c r="JM130" s="0"/>
      <c r="JN130" s="0"/>
      <c r="JO130" s="0"/>
      <c r="JP130" s="0"/>
      <c r="JQ130" s="0"/>
      <c r="JR130" s="0"/>
      <c r="JS130" s="0"/>
      <c r="JT130" s="0"/>
      <c r="JU130" s="0"/>
      <c r="JV130" s="0"/>
      <c r="JW130" s="0"/>
      <c r="JX130" s="0"/>
      <c r="JY130" s="0"/>
      <c r="JZ130" s="0"/>
      <c r="KA130" s="0"/>
      <c r="KB130" s="0"/>
      <c r="KC130" s="0"/>
      <c r="KD130" s="0"/>
      <c r="KE130" s="0"/>
      <c r="KF130" s="0"/>
      <c r="KG130" s="0"/>
      <c r="KH130" s="0"/>
      <c r="KI130" s="0"/>
      <c r="KJ130" s="0"/>
      <c r="KK130" s="0"/>
      <c r="KL130" s="0"/>
      <c r="KM130" s="0"/>
      <c r="KN130" s="0"/>
      <c r="KO130" s="0"/>
      <c r="KP130" s="0"/>
      <c r="KQ130" s="0"/>
      <c r="KR130" s="0"/>
      <c r="KS130" s="0"/>
      <c r="KT130" s="0"/>
      <c r="KU130" s="0"/>
      <c r="KV130" s="0"/>
      <c r="KW130" s="0"/>
      <c r="KX130" s="0"/>
      <c r="KY130" s="0"/>
      <c r="KZ130" s="0"/>
      <c r="LA130" s="0"/>
      <c r="LB130" s="0"/>
      <c r="LC130" s="0"/>
      <c r="LD130" s="0"/>
      <c r="LE130" s="0"/>
      <c r="LF130" s="0"/>
      <c r="LG130" s="0"/>
      <c r="LH130" s="0"/>
      <c r="LI130" s="0"/>
      <c r="LJ130" s="0"/>
      <c r="LK130" s="0"/>
      <c r="LL130" s="0"/>
      <c r="LM130" s="0"/>
      <c r="LN130" s="0"/>
      <c r="LO130" s="0"/>
      <c r="LP130" s="0"/>
      <c r="LQ130" s="0"/>
      <c r="LR130" s="0"/>
      <c r="LS130" s="0"/>
      <c r="LT130" s="0"/>
      <c r="LU130" s="0"/>
      <c r="LV130" s="0"/>
      <c r="LW130" s="0"/>
      <c r="LX130" s="0"/>
      <c r="LY130" s="0"/>
      <c r="LZ130" s="0"/>
      <c r="MA130" s="0"/>
      <c r="MB130" s="0"/>
      <c r="MC130" s="0"/>
      <c r="MD130" s="0"/>
      <c r="ME130" s="0"/>
      <c r="MF130" s="0"/>
      <c r="MG130" s="0"/>
      <c r="MH130" s="0"/>
      <c r="MI130" s="0"/>
      <c r="MJ130" s="0"/>
      <c r="MK130" s="0"/>
      <c r="ML130" s="0"/>
      <c r="MM130" s="0"/>
      <c r="MN130" s="0"/>
      <c r="MO130" s="0"/>
      <c r="MP130" s="0"/>
      <c r="MQ130" s="0"/>
      <c r="MR130" s="0"/>
      <c r="MS130" s="0"/>
      <c r="MT130" s="0"/>
      <c r="MU130" s="0"/>
      <c r="MV130" s="0"/>
      <c r="MW130" s="0"/>
      <c r="MX130" s="0"/>
      <c r="MY130" s="0"/>
      <c r="MZ130" s="0"/>
      <c r="NA130" s="0"/>
      <c r="NB130" s="0"/>
      <c r="NC130" s="0"/>
      <c r="ND130" s="0"/>
      <c r="NE130" s="0"/>
      <c r="NF130" s="0"/>
      <c r="NG130" s="0"/>
      <c r="NH130" s="0"/>
      <c r="NI130" s="0"/>
      <c r="NJ130" s="0"/>
      <c r="NK130" s="0"/>
      <c r="NL130" s="0"/>
      <c r="NM130" s="0"/>
      <c r="NN130" s="0"/>
      <c r="NO130" s="0"/>
      <c r="NP130" s="0"/>
      <c r="NQ130" s="0"/>
      <c r="NR130" s="0"/>
      <c r="NS130" s="0"/>
      <c r="NT130" s="0"/>
      <c r="NU130" s="0"/>
      <c r="NV130" s="0"/>
      <c r="NW130" s="0"/>
      <c r="NX130" s="0"/>
      <c r="NY130" s="0"/>
      <c r="NZ130" s="0"/>
      <c r="OA130" s="0"/>
      <c r="OB130" s="0"/>
      <c r="OC130" s="0"/>
      <c r="OD130" s="0"/>
      <c r="OE130" s="0"/>
      <c r="OF130" s="0"/>
      <c r="OG130" s="0"/>
      <c r="OH130" s="0"/>
      <c r="OI130" s="0"/>
      <c r="OJ130" s="0"/>
      <c r="OK130" s="0"/>
      <c r="OL130" s="0"/>
      <c r="OM130" s="0"/>
      <c r="ON130" s="0"/>
      <c r="OO130" s="0"/>
      <c r="OP130" s="0"/>
      <c r="OQ130" s="0"/>
      <c r="OR130" s="0"/>
      <c r="OS130" s="0"/>
      <c r="OT130" s="0"/>
      <c r="OU130" s="0"/>
      <c r="OV130" s="0"/>
      <c r="OW130" s="0"/>
      <c r="OX130" s="0"/>
      <c r="OY130" s="0"/>
      <c r="OZ130" s="0"/>
      <c r="PA130" s="0"/>
      <c r="PB130" s="0"/>
      <c r="PC130" s="0"/>
      <c r="PD130" s="0"/>
      <c r="PE130" s="0"/>
      <c r="PF130" s="0"/>
      <c r="PG130" s="0"/>
      <c r="PH130" s="0"/>
      <c r="PI130" s="0"/>
      <c r="PJ130" s="0"/>
      <c r="PK130" s="0"/>
      <c r="PL130" s="0"/>
      <c r="PM130" s="0"/>
      <c r="PN130" s="0"/>
      <c r="PO130" s="0"/>
      <c r="PP130" s="0"/>
      <c r="PQ130" s="0"/>
      <c r="PR130" s="0"/>
      <c r="PS130" s="0"/>
      <c r="PT130" s="0"/>
      <c r="PU130" s="0"/>
      <c r="PV130" s="0"/>
      <c r="PW130" s="0"/>
      <c r="PX130" s="0"/>
      <c r="PY130" s="0"/>
      <c r="PZ130" s="0"/>
      <c r="QA130" s="0"/>
      <c r="QB130" s="0"/>
      <c r="QC130" s="0"/>
      <c r="QD130" s="0"/>
      <c r="QE130" s="0"/>
      <c r="QF130" s="0"/>
      <c r="QG130" s="0"/>
      <c r="QH130" s="0"/>
      <c r="QI130" s="0"/>
      <c r="QJ130" s="0"/>
      <c r="QK130" s="0"/>
      <c r="QL130" s="0"/>
      <c r="QM130" s="0"/>
      <c r="QN130" s="0"/>
      <c r="QO130" s="0"/>
      <c r="QP130" s="0"/>
      <c r="QQ130" s="0"/>
      <c r="QR130" s="0"/>
      <c r="QS130" s="0"/>
      <c r="QT130" s="0"/>
      <c r="QU130" s="0"/>
      <c r="QV130" s="0"/>
      <c r="QW130" s="0"/>
      <c r="QX130" s="0"/>
      <c r="QY130" s="0"/>
      <c r="QZ130" s="0"/>
      <c r="RA130" s="0"/>
      <c r="RB130" s="0"/>
      <c r="RC130" s="0"/>
      <c r="RD130" s="0"/>
      <c r="RE130" s="0"/>
      <c r="RF130" s="0"/>
      <c r="RG130" s="0"/>
      <c r="RH130" s="0"/>
      <c r="RI130" s="0"/>
      <c r="RJ130" s="0"/>
      <c r="RK130" s="0"/>
      <c r="RL130" s="0"/>
      <c r="RM130" s="0"/>
      <c r="RN130" s="0"/>
      <c r="RO130" s="0"/>
      <c r="RP130" s="0"/>
      <c r="RQ130" s="0"/>
      <c r="RR130" s="0"/>
      <c r="RS130" s="0"/>
      <c r="RT130" s="0"/>
      <c r="RU130" s="0"/>
      <c r="RV130" s="0"/>
      <c r="RW130" s="0"/>
      <c r="RX130" s="0"/>
      <c r="RY130" s="0"/>
      <c r="RZ130" s="0"/>
      <c r="SA130" s="0"/>
      <c r="SB130" s="0"/>
      <c r="SC130" s="0"/>
      <c r="SD130" s="0"/>
      <c r="SE130" s="0"/>
      <c r="SF130" s="0"/>
      <c r="SG130" s="0"/>
      <c r="SH130" s="0"/>
      <c r="SI130" s="0"/>
      <c r="SJ130" s="0"/>
      <c r="SK130" s="0"/>
      <c r="SL130" s="0"/>
      <c r="SM130" s="0"/>
      <c r="SN130" s="0"/>
      <c r="SO130" s="0"/>
      <c r="SP130" s="0"/>
      <c r="SQ130" s="0"/>
      <c r="SR130" s="0"/>
      <c r="SS130" s="0"/>
      <c r="ST130" s="0"/>
      <c r="SU130" s="0"/>
      <c r="SV130" s="0"/>
      <c r="SW130" s="0"/>
      <c r="SX130" s="0"/>
      <c r="SY130" s="0"/>
      <c r="SZ130" s="0"/>
      <c r="TA130" s="0"/>
      <c r="TB130" s="0"/>
      <c r="TC130" s="0"/>
      <c r="TD130" s="0"/>
      <c r="TE130" s="0"/>
      <c r="TF130" s="0"/>
      <c r="TG130" s="0"/>
      <c r="TH130" s="0"/>
      <c r="TI130" s="0"/>
      <c r="TJ130" s="0"/>
      <c r="TK130" s="0"/>
      <c r="TL130" s="0"/>
      <c r="TM130" s="0"/>
      <c r="TN130" s="0"/>
      <c r="TO130" s="0"/>
      <c r="TP130" s="0"/>
      <c r="TQ130" s="0"/>
      <c r="TR130" s="0"/>
      <c r="TS130" s="0"/>
      <c r="TT130" s="0"/>
      <c r="TU130" s="0"/>
      <c r="TV130" s="0"/>
      <c r="TW130" s="0"/>
      <c r="TX130" s="0"/>
      <c r="TY130" s="0"/>
      <c r="TZ130" s="0"/>
      <c r="UA130" s="0"/>
      <c r="UB130" s="0"/>
      <c r="UC130" s="0"/>
      <c r="UD130" s="0"/>
      <c r="UE130" s="0"/>
      <c r="UF130" s="0"/>
      <c r="UG130" s="0"/>
      <c r="UH130" s="0"/>
      <c r="UI130" s="0"/>
      <c r="UJ130" s="0"/>
      <c r="UK130" s="0"/>
      <c r="UL130" s="0"/>
      <c r="UM130" s="0"/>
      <c r="UN130" s="0"/>
      <c r="UO130" s="0"/>
      <c r="UP130" s="0"/>
      <c r="UQ130" s="0"/>
      <c r="UR130" s="0"/>
      <c r="US130" s="0"/>
      <c r="UT130" s="0"/>
      <c r="UU130" s="0"/>
      <c r="UV130" s="0"/>
      <c r="UW130" s="0"/>
      <c r="UX130" s="0"/>
      <c r="UY130" s="0"/>
      <c r="UZ130" s="0"/>
      <c r="VA130" s="0"/>
      <c r="VB130" s="0"/>
      <c r="VC130" s="0"/>
      <c r="VD130" s="0"/>
      <c r="VE130" s="0"/>
      <c r="VF130" s="0"/>
      <c r="VG130" s="0"/>
      <c r="VH130" s="0"/>
      <c r="VI130" s="0"/>
      <c r="VJ130" s="0"/>
      <c r="VK130" s="0"/>
      <c r="VL130" s="0"/>
      <c r="VM130" s="0"/>
      <c r="VN130" s="0"/>
      <c r="VO130" s="0"/>
      <c r="VP130" s="0"/>
      <c r="VQ130" s="0"/>
      <c r="VR130" s="0"/>
      <c r="VS130" s="0"/>
      <c r="VT130" s="0"/>
      <c r="VU130" s="0"/>
      <c r="VV130" s="0"/>
      <c r="VW130" s="0"/>
      <c r="VX130" s="0"/>
      <c r="VY130" s="0"/>
      <c r="VZ130" s="0"/>
      <c r="WA130" s="0"/>
      <c r="WB130" s="0"/>
      <c r="WC130" s="0"/>
      <c r="WD130" s="0"/>
      <c r="WE130" s="0"/>
      <c r="WF130" s="0"/>
      <c r="WG130" s="0"/>
      <c r="WH130" s="0"/>
      <c r="WI130" s="0"/>
      <c r="WJ130" s="0"/>
      <c r="WK130" s="0"/>
      <c r="WL130" s="0"/>
      <c r="WM130" s="0"/>
      <c r="WN130" s="0"/>
      <c r="WO130" s="0"/>
      <c r="WP130" s="0"/>
      <c r="WQ130" s="0"/>
      <c r="WR130" s="0"/>
      <c r="WS130" s="0"/>
      <c r="WT130" s="0"/>
      <c r="WU130" s="0"/>
      <c r="WV130" s="0"/>
      <c r="WW130" s="0"/>
      <c r="WX130" s="0"/>
      <c r="WY130" s="0"/>
      <c r="WZ130" s="0"/>
      <c r="XA130" s="0"/>
      <c r="XB130" s="0"/>
      <c r="XC130" s="0"/>
      <c r="XD130" s="0"/>
      <c r="XE130" s="0"/>
      <c r="XF130" s="0"/>
      <c r="XG130" s="0"/>
      <c r="XH130" s="0"/>
      <c r="XI130" s="0"/>
      <c r="XJ130" s="0"/>
      <c r="XK130" s="0"/>
      <c r="XL130" s="0"/>
      <c r="XM130" s="0"/>
      <c r="XN130" s="0"/>
      <c r="XO130" s="0"/>
      <c r="XP130" s="0"/>
      <c r="XQ130" s="0"/>
      <c r="XR130" s="0"/>
      <c r="XS130" s="0"/>
      <c r="XT130" s="0"/>
      <c r="XU130" s="0"/>
      <c r="XV130" s="0"/>
      <c r="XW130" s="0"/>
      <c r="XX130" s="0"/>
      <c r="XY130" s="0"/>
      <c r="XZ130" s="0"/>
      <c r="YA130" s="0"/>
      <c r="YB130" s="0"/>
      <c r="YC130" s="0"/>
      <c r="YD130" s="0"/>
      <c r="YE130" s="0"/>
      <c r="YF130" s="0"/>
      <c r="YG130" s="0"/>
      <c r="YH130" s="0"/>
      <c r="YI130" s="0"/>
      <c r="YJ130" s="0"/>
      <c r="YK130" s="0"/>
      <c r="YL130" s="0"/>
      <c r="YM130" s="0"/>
      <c r="YN130" s="0"/>
      <c r="YO130" s="0"/>
      <c r="YP130" s="0"/>
      <c r="YQ130" s="0"/>
      <c r="YR130" s="0"/>
      <c r="YS130" s="0"/>
      <c r="YT130" s="0"/>
      <c r="YU130" s="0"/>
      <c r="YV130" s="0"/>
      <c r="YW130" s="0"/>
      <c r="YX130" s="0"/>
      <c r="YY130" s="0"/>
      <c r="YZ130" s="0"/>
      <c r="ZA130" s="0"/>
      <c r="ZB130" s="0"/>
      <c r="ZC130" s="0"/>
      <c r="ZD130" s="0"/>
      <c r="ZE130" s="0"/>
      <c r="ZF130" s="0"/>
      <c r="ZG130" s="0"/>
      <c r="ZH130" s="0"/>
      <c r="ZI130" s="0"/>
      <c r="ZJ130" s="0"/>
      <c r="ZK130" s="0"/>
      <c r="ZL130" s="0"/>
      <c r="ZM130" s="0"/>
      <c r="ZN130" s="0"/>
      <c r="ZO130" s="0"/>
      <c r="ZP130" s="0"/>
      <c r="ZQ130" s="0"/>
      <c r="ZR130" s="0"/>
      <c r="ZS130" s="0"/>
      <c r="ZT130" s="0"/>
      <c r="ZU130" s="0"/>
      <c r="ZV130" s="0"/>
      <c r="ZW130" s="0"/>
      <c r="ZX130" s="0"/>
      <c r="ZY130" s="0"/>
      <c r="ZZ130" s="0"/>
      <c r="AAA130" s="0"/>
      <c r="AAB130" s="0"/>
      <c r="AAC130" s="0"/>
      <c r="AAD130" s="0"/>
      <c r="AAE130" s="0"/>
      <c r="AAF130" s="0"/>
      <c r="AAG130" s="0"/>
      <c r="AAH130" s="0"/>
      <c r="AAI130" s="0"/>
      <c r="AAJ130" s="0"/>
      <c r="AAK130" s="0"/>
      <c r="AAL130" s="0"/>
      <c r="AAM130" s="0"/>
      <c r="AAN130" s="0"/>
      <c r="AAO130" s="0"/>
      <c r="AAP130" s="0"/>
      <c r="AAQ130" s="0"/>
      <c r="AAR130" s="0"/>
      <c r="AAS130" s="0"/>
      <c r="AAT130" s="0"/>
      <c r="AAU130" s="0"/>
      <c r="AAV130" s="0"/>
      <c r="AAW130" s="0"/>
      <c r="AAX130" s="0"/>
      <c r="AAY130" s="0"/>
      <c r="AAZ130" s="0"/>
      <c r="ABA130" s="0"/>
      <c r="ABB130" s="0"/>
      <c r="ABC130" s="0"/>
      <c r="ABD130" s="0"/>
      <c r="ABE130" s="0"/>
      <c r="ABF130" s="0"/>
      <c r="ABG130" s="0"/>
      <c r="ABH130" s="0"/>
      <c r="ABI130" s="0"/>
      <c r="ABJ130" s="0"/>
      <c r="ABK130" s="0"/>
      <c r="ABL130" s="0"/>
      <c r="ABM130" s="0"/>
      <c r="ABN130" s="0"/>
      <c r="ABO130" s="0"/>
      <c r="ABP130" s="0"/>
      <c r="ABQ130" s="0"/>
      <c r="ABR130" s="0"/>
      <c r="ABS130" s="0"/>
      <c r="ABT130" s="0"/>
      <c r="ABU130" s="0"/>
      <c r="ABV130" s="0"/>
      <c r="ABW130" s="0"/>
      <c r="ABX130" s="0"/>
      <c r="ABY130" s="0"/>
      <c r="ABZ130" s="0"/>
      <c r="ACA130" s="0"/>
      <c r="ACB130" s="0"/>
      <c r="ACC130" s="0"/>
      <c r="ACD130" s="0"/>
      <c r="ACE130" s="0"/>
      <c r="ACF130" s="0"/>
      <c r="ACG130" s="0"/>
      <c r="ACH130" s="0"/>
      <c r="ACI130" s="0"/>
      <c r="ACJ130" s="0"/>
      <c r="ACK130" s="0"/>
      <c r="ACL130" s="0"/>
      <c r="ACM130" s="0"/>
      <c r="ACN130" s="0"/>
      <c r="ACO130" s="0"/>
      <c r="ACP130" s="0"/>
      <c r="ACQ130" s="0"/>
      <c r="ACR130" s="0"/>
      <c r="ACS130" s="0"/>
      <c r="ACT130" s="0"/>
      <c r="ACU130" s="0"/>
      <c r="ACV130" s="0"/>
      <c r="ACW130" s="0"/>
      <c r="ACX130" s="0"/>
      <c r="ACY130" s="0"/>
      <c r="ACZ130" s="0"/>
      <c r="ADA130" s="0"/>
      <c r="ADB130" s="0"/>
      <c r="ADC130" s="0"/>
      <c r="ADD130" s="0"/>
      <c r="ADE130" s="0"/>
      <c r="ADF130" s="0"/>
      <c r="ADG130" s="0"/>
      <c r="ADH130" s="0"/>
      <c r="ADI130" s="0"/>
      <c r="ADJ130" s="0"/>
      <c r="ADK130" s="0"/>
      <c r="ADL130" s="0"/>
      <c r="ADM130" s="0"/>
      <c r="ADN130" s="0"/>
      <c r="ADO130" s="0"/>
      <c r="ADP130" s="0"/>
      <c r="ADQ130" s="0"/>
      <c r="ADR130" s="0"/>
      <c r="ADS130" s="0"/>
      <c r="ADT130" s="0"/>
      <c r="ADU130" s="0"/>
      <c r="ADV130" s="0"/>
      <c r="ADW130" s="0"/>
      <c r="ADX130" s="0"/>
      <c r="ADY130" s="0"/>
      <c r="ADZ130" s="0"/>
      <c r="AEA130" s="0"/>
      <c r="AEB130" s="0"/>
      <c r="AEC130" s="0"/>
      <c r="AED130" s="0"/>
      <c r="AEE130" s="0"/>
      <c r="AEF130" s="0"/>
      <c r="AEG130" s="0"/>
      <c r="AEH130" s="0"/>
      <c r="AEI130" s="0"/>
      <c r="AEJ130" s="0"/>
      <c r="AEK130" s="0"/>
      <c r="AEL130" s="0"/>
      <c r="AEM130" s="0"/>
      <c r="AEN130" s="0"/>
      <c r="AEO130" s="0"/>
      <c r="AEP130" s="0"/>
      <c r="AEQ130" s="0"/>
      <c r="AER130" s="0"/>
      <c r="AES130" s="0"/>
      <c r="AET130" s="0"/>
      <c r="AEU130" s="0"/>
      <c r="AEV130" s="0"/>
      <c r="AEW130" s="0"/>
      <c r="AEX130" s="0"/>
      <c r="AEY130" s="0"/>
      <c r="AEZ130" s="0"/>
      <c r="AFA130" s="0"/>
      <c r="AFB130" s="0"/>
      <c r="AFC130" s="0"/>
      <c r="AFD130" s="0"/>
      <c r="AFE130" s="0"/>
      <c r="AFF130" s="0"/>
      <c r="AFG130" s="0"/>
      <c r="AFH130" s="0"/>
      <c r="AFI130" s="0"/>
      <c r="AFJ130" s="0"/>
      <c r="AFK130" s="0"/>
      <c r="AFL130" s="0"/>
      <c r="AFM130" s="0"/>
      <c r="AFN130" s="0"/>
      <c r="AFO130" s="0"/>
      <c r="AFP130" s="0"/>
      <c r="AFQ130" s="0"/>
      <c r="AFR130" s="0"/>
      <c r="AFS130" s="0"/>
      <c r="AFT130" s="0"/>
      <c r="AFU130" s="0"/>
      <c r="AFV130" s="0"/>
      <c r="AFW130" s="0"/>
      <c r="AFX130" s="0"/>
      <c r="AFY130" s="0"/>
      <c r="AFZ130" s="0"/>
      <c r="AGA130" s="0"/>
      <c r="AGB130" s="0"/>
      <c r="AGC130" s="0"/>
      <c r="AGD130" s="0"/>
      <c r="AGE130" s="0"/>
      <c r="AGF130" s="0"/>
      <c r="AGG130" s="0"/>
      <c r="AGH130" s="0"/>
      <c r="AGI130" s="0"/>
      <c r="AGJ130" s="0"/>
      <c r="AGK130" s="0"/>
      <c r="AGL130" s="0"/>
      <c r="AGM130" s="0"/>
      <c r="AGN130" s="0"/>
      <c r="AGO130" s="0"/>
      <c r="AGP130" s="0"/>
      <c r="AGQ130" s="0"/>
      <c r="AGR130" s="0"/>
      <c r="AGS130" s="0"/>
      <c r="AGT130" s="0"/>
      <c r="AGU130" s="0"/>
      <c r="AGV130" s="0"/>
      <c r="AGW130" s="0"/>
      <c r="AGX130" s="0"/>
      <c r="AGY130" s="0"/>
      <c r="AGZ130" s="0"/>
      <c r="AHA130" s="0"/>
      <c r="AHB130" s="0"/>
      <c r="AHC130" s="0"/>
      <c r="AHD130" s="0"/>
      <c r="AHE130" s="0"/>
      <c r="AHF130" s="0"/>
      <c r="AHG130" s="0"/>
      <c r="AHH130" s="0"/>
      <c r="AHI130" s="0"/>
      <c r="AHJ130" s="0"/>
      <c r="AHK130" s="0"/>
      <c r="AHL130" s="0"/>
      <c r="AHM130" s="0"/>
      <c r="AHN130" s="0"/>
      <c r="AHO130" s="0"/>
      <c r="AHP130" s="0"/>
      <c r="AHQ130" s="0"/>
      <c r="AHR130" s="0"/>
      <c r="AHS130" s="0"/>
      <c r="AHT130" s="0"/>
      <c r="AHU130" s="0"/>
      <c r="AHV130" s="0"/>
      <c r="AHW130" s="0"/>
      <c r="AHX130" s="0"/>
      <c r="AHY130" s="0"/>
      <c r="AHZ130" s="0"/>
      <c r="AIA130" s="0"/>
      <c r="AIB130" s="0"/>
      <c r="AIC130" s="0"/>
      <c r="AID130" s="0"/>
      <c r="AIE130" s="0"/>
      <c r="AIF130" s="0"/>
      <c r="AIG130" s="0"/>
      <c r="AIH130" s="0"/>
      <c r="AII130" s="0"/>
      <c r="AIJ130" s="0"/>
      <c r="AIK130" s="0"/>
      <c r="AIL130" s="0"/>
      <c r="AIM130" s="0"/>
      <c r="AIN130" s="0"/>
      <c r="AIO130" s="0"/>
      <c r="AIP130" s="0"/>
      <c r="AIQ130" s="0"/>
      <c r="AIR130" s="0"/>
      <c r="AIS130" s="0"/>
      <c r="AIT130" s="0"/>
      <c r="AIU130" s="0"/>
      <c r="AIV130" s="0"/>
      <c r="AIW130" s="0"/>
      <c r="AIX130" s="0"/>
      <c r="AIY130" s="0"/>
      <c r="AIZ130" s="0"/>
      <c r="AJA130" s="0"/>
      <c r="AJB130" s="0"/>
      <c r="AJC130" s="0"/>
      <c r="AJD130" s="0"/>
      <c r="AJE130" s="0"/>
      <c r="AJF130" s="0"/>
      <c r="AJG130" s="0"/>
      <c r="AJH130" s="0"/>
      <c r="AJI130" s="0"/>
      <c r="AJJ130" s="0"/>
      <c r="AJK130" s="0"/>
      <c r="AJL130" s="0"/>
      <c r="AJM130" s="0"/>
      <c r="AJN130" s="0"/>
      <c r="AJO130" s="0"/>
      <c r="AJP130" s="0"/>
      <c r="AJQ130" s="0"/>
      <c r="AJR130" s="0"/>
      <c r="AJS130" s="0"/>
      <c r="AJT130" s="0"/>
      <c r="AJU130" s="0"/>
      <c r="AJV130" s="0"/>
      <c r="AJW130" s="0"/>
      <c r="AJX130" s="0"/>
      <c r="AJY130" s="0"/>
      <c r="AJZ130" s="0"/>
      <c r="AKA130" s="0"/>
      <c r="AKB130" s="0"/>
      <c r="AKC130" s="0"/>
      <c r="AKD130" s="0"/>
      <c r="AKE130" s="0"/>
      <c r="AKF130" s="0"/>
      <c r="AKG130" s="0"/>
      <c r="AKH130" s="0"/>
      <c r="AKI130" s="0"/>
      <c r="AKJ130" s="0"/>
      <c r="AKK130" s="0"/>
      <c r="AKL130" s="0"/>
      <c r="AKM130" s="0"/>
      <c r="AKN130" s="0"/>
      <c r="AKO130" s="0"/>
      <c r="AKP130" s="0"/>
      <c r="AKQ130" s="0"/>
      <c r="AKR130" s="0"/>
      <c r="AKS130" s="0"/>
      <c r="AKT130" s="0"/>
      <c r="AKU130" s="0"/>
      <c r="AKV130" s="0"/>
      <c r="AKW130" s="0"/>
      <c r="AKX130" s="0"/>
      <c r="AKY130" s="0"/>
      <c r="AKZ130" s="0"/>
      <c r="ALA130" s="0"/>
      <c r="ALB130" s="0"/>
      <c r="ALC130" s="0"/>
      <c r="ALD130" s="0"/>
      <c r="ALE130" s="0"/>
      <c r="ALF130" s="0"/>
      <c r="ALG130" s="0"/>
      <c r="ALH130" s="0"/>
      <c r="ALI130" s="0"/>
      <c r="ALJ130" s="0"/>
      <c r="ALK130" s="0"/>
      <c r="ALL130" s="0"/>
      <c r="ALM130" s="0"/>
      <c r="ALN130" s="0"/>
      <c r="ALO130" s="0"/>
      <c r="ALP130" s="0"/>
      <c r="ALQ130" s="0"/>
      <c r="ALR130" s="0"/>
      <c r="ALS130" s="0"/>
      <c r="ALT130" s="0"/>
      <c r="ALU130" s="0"/>
      <c r="ALV130" s="0"/>
      <c r="ALW130" s="0"/>
      <c r="ALX130" s="0"/>
      <c r="ALY130" s="0"/>
      <c r="ALZ130" s="0"/>
      <c r="AMA130" s="0"/>
      <c r="AMB130" s="0"/>
      <c r="AMC130" s="0"/>
      <c r="AMD130" s="0"/>
      <c r="AME130" s="0"/>
      <c r="AMF130" s="0"/>
      <c r="AMG130" s="0"/>
      <c r="AMH130" s="0"/>
      <c r="AMI130" s="0"/>
      <c r="AMJ130" s="0"/>
    </row>
    <row r="131" s="56" customFormat="true" ht="12.75" hidden="false" customHeight="true" outlineLevel="0" collapsed="false">
      <c r="A131" s="84"/>
      <c r="B131" s="61" t="s">
        <v>152</v>
      </c>
      <c r="C131" s="69"/>
      <c r="D131" s="170"/>
      <c r="E131" s="74"/>
      <c r="F131" s="101"/>
      <c r="G131" s="77"/>
      <c r="H131" s="79"/>
    </row>
    <row r="132" s="56" customFormat="true" ht="12.75" hidden="false" customHeight="true" outlineLevel="0" collapsed="false">
      <c r="A132" s="84"/>
      <c r="B132" s="61" t="s">
        <v>153</v>
      </c>
      <c r="C132" s="69"/>
      <c r="D132" s="170"/>
      <c r="E132" s="155" t="n">
        <f aca="false">A!H45</f>
        <v>0</v>
      </c>
      <c r="F132" s="101"/>
      <c r="G132" s="77"/>
      <c r="H132" s="79"/>
    </row>
    <row r="133" s="56" customFormat="true" ht="12.75" hidden="false" customHeight="true" outlineLevel="0" collapsed="false">
      <c r="A133" s="84"/>
      <c r="B133" s="61"/>
      <c r="C133" s="69"/>
      <c r="D133" s="170"/>
      <c r="E133" s="86" t="n">
        <v>0</v>
      </c>
      <c r="F133" s="101"/>
      <c r="G133" s="77"/>
      <c r="H133" s="79"/>
    </row>
    <row r="134" s="56" customFormat="true" ht="12.75" hidden="false" customHeight="true" outlineLevel="0" collapsed="false">
      <c r="A134" s="84"/>
      <c r="B134" s="61"/>
      <c r="C134" s="69"/>
      <c r="D134" s="170"/>
      <c r="E134" s="144" t="n">
        <v>0</v>
      </c>
      <c r="F134" s="101"/>
      <c r="G134" s="77"/>
      <c r="H134" s="79"/>
    </row>
    <row r="135" s="56" customFormat="true" ht="12.75" hidden="false" customHeight="true" outlineLevel="0" collapsed="false">
      <c r="A135" s="84"/>
      <c r="B135" s="58"/>
      <c r="C135" s="69"/>
      <c r="D135" s="170" t="s">
        <v>154</v>
      </c>
      <c r="E135" s="173" t="n">
        <f aca="false">SUM(E132:E134)</f>
        <v>0</v>
      </c>
      <c r="F135" s="101" t="n">
        <f aca="false">E135</f>
        <v>0</v>
      </c>
      <c r="G135" s="77"/>
      <c r="H135" s="79"/>
    </row>
    <row r="136" s="56" customFormat="true" ht="12.75" hidden="false" customHeight="true" outlineLevel="0" collapsed="false">
      <c r="A136" s="61"/>
      <c r="B136" s="61" t="s">
        <v>155</v>
      </c>
      <c r="C136" s="61"/>
      <c r="D136" s="89" t="n">
        <f aca="false">IF(F53&lt;0,0,F53)</f>
        <v>0</v>
      </c>
      <c r="E136" s="174" t="n">
        <v>0</v>
      </c>
      <c r="F136" s="89" t="n">
        <f aca="false">D136*E136</f>
        <v>0</v>
      </c>
      <c r="G136" s="77"/>
      <c r="H136" s="84" t="n">
        <v>364</v>
      </c>
    </row>
    <row r="137" s="56" customFormat="true" ht="12.75" hidden="false" customHeight="true" outlineLevel="0" collapsed="false">
      <c r="A137" s="61"/>
      <c r="B137" s="61" t="s">
        <v>156</v>
      </c>
      <c r="C137" s="61"/>
      <c r="D137" s="170"/>
      <c r="E137" s="86"/>
      <c r="F137" s="175" t="n">
        <f aca="false">F101</f>
        <v>0</v>
      </c>
      <c r="G137" s="77"/>
      <c r="H137" s="84" t="n">
        <v>365</v>
      </c>
    </row>
    <row r="138" s="56" customFormat="true" ht="12.75" hidden="false" customHeight="true" outlineLevel="0" collapsed="false">
      <c r="A138" s="98"/>
      <c r="B138" s="130"/>
      <c r="C138" s="98"/>
      <c r="D138" s="176"/>
      <c r="E138" s="177" t="s">
        <v>157</v>
      </c>
      <c r="F138" s="178" t="n">
        <f aca="false">IF(SUM(F129:F137)&gt;0,SUM(F129:F137),0)</f>
        <v>0</v>
      </c>
      <c r="G138" s="22"/>
      <c r="H138" s="104" t="n">
        <v>367</v>
      </c>
    </row>
    <row r="139" s="56" customFormat="true" ht="12.75" hidden="false" customHeight="true" outlineLevel="0" collapsed="false">
      <c r="A139" s="61"/>
      <c r="B139" s="69"/>
      <c r="C139" s="61"/>
      <c r="D139" s="86"/>
      <c r="E139" s="74" t="s">
        <v>158</v>
      </c>
      <c r="F139" s="179" t="n">
        <f aca="false">IF(SUM(F130:F137)&lt;0,SUM(F129:F137),0)</f>
        <v>0</v>
      </c>
      <c r="G139" s="22"/>
      <c r="H139" s="104" t="n">
        <v>368</v>
      </c>
    </row>
    <row r="140" s="56" customFormat="true" ht="12.75" hidden="false" customHeight="true" outlineLevel="0" collapsed="false">
      <c r="A140" s="61"/>
      <c r="B140" s="69"/>
      <c r="C140" s="61"/>
      <c r="D140" s="86"/>
      <c r="E140" s="74"/>
      <c r="F140" s="179"/>
      <c r="G140" s="22"/>
      <c r="H140" s="104"/>
    </row>
    <row r="141" s="56" customFormat="true" ht="12.75" hidden="false" customHeight="true" outlineLevel="0" collapsed="false">
      <c r="A141" s="116" t="s">
        <v>159</v>
      </c>
      <c r="B141" s="116"/>
      <c r="C141" s="116"/>
      <c r="D141" s="116"/>
      <c r="E141" s="116"/>
      <c r="F141" s="116"/>
      <c r="G141" s="116"/>
      <c r="H141" s="116"/>
    </row>
    <row r="142" s="56" customFormat="true" ht="12.75" hidden="false" customHeight="true" outlineLevel="0" collapsed="false">
      <c r="A142" s="69"/>
      <c r="B142" s="102"/>
      <c r="C142" s="102"/>
      <c r="D142" s="0"/>
      <c r="E142" s="66"/>
      <c r="F142" s="74"/>
      <c r="G142" s="77"/>
      <c r="H142" s="79"/>
    </row>
    <row r="143" s="56" customFormat="true" ht="12.75" hidden="false" customHeight="true" outlineLevel="0" collapsed="false">
      <c r="A143" s="69"/>
      <c r="B143" s="61" t="s">
        <v>160</v>
      </c>
      <c r="C143" s="102"/>
      <c r="D143" s="0"/>
      <c r="E143" s="66"/>
      <c r="F143" s="67" t="n">
        <v>0</v>
      </c>
      <c r="G143" s="77"/>
      <c r="H143" s="79" t="n">
        <v>410</v>
      </c>
    </row>
    <row r="144" s="56" customFormat="true" ht="12.75" hidden="false" customHeight="true" outlineLevel="0" collapsed="false">
      <c r="A144" s="69"/>
      <c r="B144" s="102"/>
      <c r="C144" s="102"/>
      <c r="D144" s="0"/>
      <c r="E144" s="66"/>
      <c r="F144" s="74"/>
      <c r="G144" s="77"/>
      <c r="H144" s="79"/>
    </row>
    <row r="145" s="56" customFormat="true" ht="12.75" hidden="false" customHeight="true" outlineLevel="0" collapsed="false">
      <c r="A145" s="104" t="s">
        <v>161</v>
      </c>
      <c r="B145" s="104"/>
      <c r="C145" s="104"/>
      <c r="D145" s="104"/>
      <c r="E145" s="104"/>
      <c r="F145" s="104"/>
      <c r="G145" s="104"/>
      <c r="H145" s="104"/>
    </row>
    <row r="146" s="56" customFormat="true" ht="12.75" hidden="false" customHeight="true" outlineLevel="0" collapsed="false">
      <c r="A146" s="79" t="n">
        <v>71</v>
      </c>
      <c r="B146" s="61" t="s">
        <v>162</v>
      </c>
      <c r="C146" s="102"/>
      <c r="D146" s="0"/>
      <c r="E146" s="66"/>
      <c r="F146" s="62" t="n">
        <v>0</v>
      </c>
      <c r="G146" s="77"/>
      <c r="H146" s="79"/>
    </row>
    <row r="147" s="56" customFormat="true" ht="12.75" hidden="false" customHeight="true" outlineLevel="0" collapsed="false">
      <c r="A147" s="143" t="n">
        <v>72</v>
      </c>
      <c r="B147" s="63" t="s">
        <v>163</v>
      </c>
      <c r="C147" s="110"/>
      <c r="D147" s="81"/>
      <c r="E147" s="180"/>
      <c r="F147" s="65" t="n">
        <v>0</v>
      </c>
      <c r="G147" s="77"/>
      <c r="H147" s="79"/>
    </row>
    <row r="148" s="56" customFormat="true" ht="12.75" hidden="false" customHeight="true" outlineLevel="0" collapsed="false">
      <c r="A148" s="69"/>
      <c r="B148" s="102"/>
      <c r="C148" s="102"/>
      <c r="D148" s="0"/>
      <c r="E148" s="66" t="s">
        <v>164</v>
      </c>
      <c r="F148" s="72" t="n">
        <f aca="false">SUM(F146:F147)</f>
        <v>0</v>
      </c>
      <c r="G148" s="77"/>
      <c r="H148" s="79" t="n">
        <v>411</v>
      </c>
    </row>
    <row r="149" customFormat="false" ht="12.75" hidden="false" customHeight="true" outlineLevel="0" collapsed="false">
      <c r="A149" s="61"/>
      <c r="B149" s="69"/>
      <c r="C149" s="61"/>
      <c r="D149" s="86"/>
      <c r="E149" s="74"/>
      <c r="F149" s="181"/>
      <c r="G149" s="22"/>
      <c r="H149" s="104"/>
      <c r="I149" s="0"/>
      <c r="J149" s="0"/>
      <c r="K149" s="0"/>
      <c r="L149" s="0"/>
      <c r="M149" s="0"/>
      <c r="N149" s="0"/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  <c r="IW149" s="0"/>
      <c r="IX149" s="0"/>
      <c r="IY149" s="0"/>
      <c r="IZ149" s="0"/>
      <c r="JA149" s="0"/>
      <c r="JB149" s="0"/>
      <c r="JC149" s="0"/>
      <c r="JD149" s="0"/>
      <c r="JE149" s="0"/>
      <c r="JF149" s="0"/>
      <c r="JG149" s="0"/>
      <c r="JH149" s="0"/>
      <c r="JI149" s="0"/>
      <c r="JJ149" s="0"/>
      <c r="JK149" s="0"/>
      <c r="JL149" s="0"/>
      <c r="JM149" s="0"/>
      <c r="JN149" s="0"/>
      <c r="JO149" s="0"/>
      <c r="JP149" s="0"/>
      <c r="JQ149" s="0"/>
      <c r="JR149" s="0"/>
      <c r="JS149" s="0"/>
      <c r="JT149" s="0"/>
      <c r="JU149" s="0"/>
      <c r="JV149" s="0"/>
      <c r="JW149" s="0"/>
      <c r="JX149" s="0"/>
      <c r="JY149" s="0"/>
      <c r="JZ149" s="0"/>
      <c r="KA149" s="0"/>
      <c r="KB149" s="0"/>
      <c r="KC149" s="0"/>
      <c r="KD149" s="0"/>
      <c r="KE149" s="0"/>
      <c r="KF149" s="0"/>
      <c r="KG149" s="0"/>
      <c r="KH149" s="0"/>
      <c r="KI149" s="0"/>
      <c r="KJ149" s="0"/>
      <c r="KK149" s="0"/>
      <c r="KL149" s="0"/>
      <c r="KM149" s="0"/>
      <c r="KN149" s="0"/>
      <c r="KO149" s="0"/>
      <c r="KP149" s="0"/>
      <c r="KQ149" s="0"/>
      <c r="KR149" s="0"/>
      <c r="KS149" s="0"/>
      <c r="KT149" s="0"/>
      <c r="KU149" s="0"/>
      <c r="KV149" s="0"/>
      <c r="KW149" s="0"/>
      <c r="KX149" s="0"/>
      <c r="KY149" s="0"/>
      <c r="KZ149" s="0"/>
      <c r="LA149" s="0"/>
      <c r="LB149" s="0"/>
      <c r="LC149" s="0"/>
      <c r="LD149" s="0"/>
      <c r="LE149" s="0"/>
      <c r="LF149" s="0"/>
      <c r="LG149" s="0"/>
      <c r="LH149" s="0"/>
      <c r="LI149" s="0"/>
      <c r="LJ149" s="0"/>
      <c r="LK149" s="0"/>
      <c r="LL149" s="0"/>
      <c r="LM149" s="0"/>
      <c r="LN149" s="0"/>
      <c r="LO149" s="0"/>
      <c r="LP149" s="0"/>
      <c r="LQ149" s="0"/>
      <c r="LR149" s="0"/>
      <c r="LS149" s="0"/>
      <c r="LT149" s="0"/>
      <c r="LU149" s="0"/>
      <c r="LV149" s="0"/>
      <c r="LW149" s="0"/>
      <c r="LX149" s="0"/>
      <c r="LY149" s="0"/>
      <c r="LZ149" s="0"/>
      <c r="MA149" s="0"/>
      <c r="MB149" s="0"/>
      <c r="MC149" s="0"/>
      <c r="MD149" s="0"/>
      <c r="ME149" s="0"/>
      <c r="MF149" s="0"/>
      <c r="MG149" s="0"/>
      <c r="MH149" s="0"/>
      <c r="MI149" s="0"/>
      <c r="MJ149" s="0"/>
      <c r="MK149" s="0"/>
      <c r="ML149" s="0"/>
      <c r="MM149" s="0"/>
      <c r="MN149" s="0"/>
      <c r="MO149" s="0"/>
      <c r="MP149" s="0"/>
      <c r="MQ149" s="0"/>
      <c r="MR149" s="0"/>
      <c r="MS149" s="0"/>
      <c r="MT149" s="0"/>
      <c r="MU149" s="0"/>
      <c r="MV149" s="0"/>
      <c r="MW149" s="0"/>
      <c r="MX149" s="0"/>
      <c r="MY149" s="0"/>
      <c r="MZ149" s="0"/>
      <c r="NA149" s="0"/>
      <c r="NB149" s="0"/>
      <c r="NC149" s="0"/>
      <c r="ND149" s="0"/>
      <c r="NE149" s="0"/>
      <c r="NF149" s="0"/>
      <c r="NG149" s="0"/>
      <c r="NH149" s="0"/>
      <c r="NI149" s="0"/>
      <c r="NJ149" s="0"/>
      <c r="NK149" s="0"/>
      <c r="NL149" s="0"/>
      <c r="NM149" s="0"/>
      <c r="NN149" s="0"/>
      <c r="NO149" s="0"/>
      <c r="NP149" s="0"/>
      <c r="NQ149" s="0"/>
      <c r="NR149" s="0"/>
      <c r="NS149" s="0"/>
      <c r="NT149" s="0"/>
      <c r="NU149" s="0"/>
      <c r="NV149" s="0"/>
      <c r="NW149" s="0"/>
      <c r="NX149" s="0"/>
      <c r="NY149" s="0"/>
      <c r="NZ149" s="0"/>
      <c r="OA149" s="0"/>
      <c r="OB149" s="0"/>
      <c r="OC149" s="0"/>
      <c r="OD149" s="0"/>
      <c r="OE149" s="0"/>
      <c r="OF149" s="0"/>
      <c r="OG149" s="0"/>
      <c r="OH149" s="0"/>
      <c r="OI149" s="0"/>
      <c r="OJ149" s="0"/>
      <c r="OK149" s="0"/>
      <c r="OL149" s="0"/>
      <c r="OM149" s="0"/>
      <c r="ON149" s="0"/>
      <c r="OO149" s="0"/>
      <c r="OP149" s="0"/>
      <c r="OQ149" s="0"/>
      <c r="OR149" s="0"/>
      <c r="OS149" s="0"/>
      <c r="OT149" s="0"/>
      <c r="OU149" s="0"/>
      <c r="OV149" s="0"/>
      <c r="OW149" s="0"/>
      <c r="OX149" s="0"/>
      <c r="OY149" s="0"/>
      <c r="OZ149" s="0"/>
      <c r="PA149" s="0"/>
      <c r="PB149" s="0"/>
      <c r="PC149" s="0"/>
      <c r="PD149" s="0"/>
      <c r="PE149" s="0"/>
      <c r="PF149" s="0"/>
      <c r="PG149" s="0"/>
      <c r="PH149" s="0"/>
      <c r="PI149" s="0"/>
      <c r="PJ149" s="0"/>
      <c r="PK149" s="0"/>
      <c r="PL149" s="0"/>
      <c r="PM149" s="0"/>
      <c r="PN149" s="0"/>
      <c r="PO149" s="0"/>
      <c r="PP149" s="0"/>
      <c r="PQ149" s="0"/>
      <c r="PR149" s="0"/>
      <c r="PS149" s="0"/>
      <c r="PT149" s="0"/>
      <c r="PU149" s="0"/>
      <c r="PV149" s="0"/>
      <c r="PW149" s="0"/>
      <c r="PX149" s="0"/>
      <c r="PY149" s="0"/>
      <c r="PZ149" s="0"/>
      <c r="QA149" s="0"/>
      <c r="QB149" s="0"/>
      <c r="QC149" s="0"/>
      <c r="QD149" s="0"/>
      <c r="QE149" s="0"/>
      <c r="QF149" s="0"/>
      <c r="QG149" s="0"/>
      <c r="QH149" s="0"/>
      <c r="QI149" s="0"/>
      <c r="QJ149" s="0"/>
      <c r="QK149" s="0"/>
      <c r="QL149" s="0"/>
      <c r="QM149" s="0"/>
      <c r="QN149" s="0"/>
      <c r="QO149" s="0"/>
      <c r="QP149" s="0"/>
      <c r="QQ149" s="0"/>
      <c r="QR149" s="0"/>
      <c r="QS149" s="0"/>
      <c r="QT149" s="0"/>
      <c r="QU149" s="0"/>
      <c r="QV149" s="0"/>
      <c r="QW149" s="0"/>
      <c r="QX149" s="0"/>
      <c r="QY149" s="0"/>
      <c r="QZ149" s="0"/>
      <c r="RA149" s="0"/>
      <c r="RB149" s="0"/>
      <c r="RC149" s="0"/>
      <c r="RD149" s="0"/>
      <c r="RE149" s="0"/>
      <c r="RF149" s="0"/>
      <c r="RG149" s="0"/>
      <c r="RH149" s="0"/>
      <c r="RI149" s="0"/>
      <c r="RJ149" s="0"/>
      <c r="RK149" s="0"/>
      <c r="RL149" s="0"/>
      <c r="RM149" s="0"/>
      <c r="RN149" s="0"/>
      <c r="RO149" s="0"/>
      <c r="RP149" s="0"/>
      <c r="RQ149" s="0"/>
      <c r="RR149" s="0"/>
      <c r="RS149" s="0"/>
      <c r="RT149" s="0"/>
      <c r="RU149" s="0"/>
      <c r="RV149" s="0"/>
      <c r="RW149" s="0"/>
      <c r="RX149" s="0"/>
      <c r="RY149" s="0"/>
      <c r="RZ149" s="0"/>
      <c r="SA149" s="0"/>
      <c r="SB149" s="0"/>
      <c r="SC149" s="0"/>
      <c r="SD149" s="0"/>
      <c r="SE149" s="0"/>
      <c r="SF149" s="0"/>
      <c r="SG149" s="0"/>
      <c r="SH149" s="0"/>
      <c r="SI149" s="0"/>
      <c r="SJ149" s="0"/>
      <c r="SK149" s="0"/>
      <c r="SL149" s="0"/>
      <c r="SM149" s="0"/>
      <c r="SN149" s="0"/>
      <c r="SO149" s="0"/>
      <c r="SP149" s="0"/>
      <c r="SQ149" s="0"/>
      <c r="SR149" s="0"/>
      <c r="SS149" s="0"/>
      <c r="ST149" s="0"/>
      <c r="SU149" s="0"/>
      <c r="SV149" s="0"/>
      <c r="SW149" s="0"/>
      <c r="SX149" s="0"/>
      <c r="SY149" s="0"/>
      <c r="SZ149" s="0"/>
      <c r="TA149" s="0"/>
      <c r="TB149" s="0"/>
      <c r="TC149" s="0"/>
      <c r="TD149" s="0"/>
      <c r="TE149" s="0"/>
      <c r="TF149" s="0"/>
      <c r="TG149" s="0"/>
      <c r="TH149" s="0"/>
      <c r="TI149" s="0"/>
      <c r="TJ149" s="0"/>
      <c r="TK149" s="0"/>
      <c r="TL149" s="0"/>
      <c r="TM149" s="0"/>
      <c r="TN149" s="0"/>
      <c r="TO149" s="0"/>
      <c r="TP149" s="0"/>
      <c r="TQ149" s="0"/>
      <c r="TR149" s="0"/>
      <c r="TS149" s="0"/>
      <c r="TT149" s="0"/>
      <c r="TU149" s="0"/>
      <c r="TV149" s="0"/>
      <c r="TW149" s="0"/>
      <c r="TX149" s="0"/>
      <c r="TY149" s="0"/>
      <c r="TZ149" s="0"/>
      <c r="UA149" s="0"/>
      <c r="UB149" s="0"/>
      <c r="UC149" s="0"/>
      <c r="UD149" s="0"/>
      <c r="UE149" s="0"/>
      <c r="UF149" s="0"/>
      <c r="UG149" s="0"/>
      <c r="UH149" s="0"/>
      <c r="UI149" s="0"/>
      <c r="UJ149" s="0"/>
      <c r="UK149" s="0"/>
      <c r="UL149" s="0"/>
      <c r="UM149" s="0"/>
      <c r="UN149" s="0"/>
      <c r="UO149" s="0"/>
      <c r="UP149" s="0"/>
      <c r="UQ149" s="0"/>
      <c r="UR149" s="0"/>
      <c r="US149" s="0"/>
      <c r="UT149" s="0"/>
      <c r="UU149" s="0"/>
      <c r="UV149" s="0"/>
      <c r="UW149" s="0"/>
      <c r="UX149" s="0"/>
      <c r="UY149" s="0"/>
      <c r="UZ149" s="0"/>
      <c r="VA149" s="0"/>
      <c r="VB149" s="0"/>
      <c r="VC149" s="0"/>
      <c r="VD149" s="0"/>
      <c r="VE149" s="0"/>
      <c r="VF149" s="0"/>
      <c r="VG149" s="0"/>
      <c r="VH149" s="0"/>
      <c r="VI149" s="0"/>
      <c r="VJ149" s="0"/>
      <c r="VK149" s="0"/>
      <c r="VL149" s="0"/>
      <c r="VM149" s="0"/>
      <c r="VN149" s="0"/>
      <c r="VO149" s="0"/>
      <c r="VP149" s="0"/>
      <c r="VQ149" s="0"/>
      <c r="VR149" s="0"/>
      <c r="VS149" s="0"/>
      <c r="VT149" s="0"/>
      <c r="VU149" s="0"/>
      <c r="VV149" s="0"/>
      <c r="VW149" s="0"/>
      <c r="VX149" s="0"/>
      <c r="VY149" s="0"/>
      <c r="VZ149" s="0"/>
      <c r="WA149" s="0"/>
      <c r="WB149" s="0"/>
      <c r="WC149" s="0"/>
      <c r="WD149" s="0"/>
      <c r="WE149" s="0"/>
      <c r="WF149" s="0"/>
      <c r="WG149" s="0"/>
      <c r="WH149" s="0"/>
      <c r="WI149" s="0"/>
      <c r="WJ149" s="0"/>
      <c r="WK149" s="0"/>
      <c r="WL149" s="0"/>
      <c r="WM149" s="0"/>
      <c r="WN149" s="0"/>
      <c r="WO149" s="0"/>
      <c r="WP149" s="0"/>
      <c r="WQ149" s="0"/>
      <c r="WR149" s="0"/>
      <c r="WS149" s="0"/>
      <c r="WT149" s="0"/>
      <c r="WU149" s="0"/>
      <c r="WV149" s="0"/>
      <c r="WW149" s="0"/>
      <c r="WX149" s="0"/>
      <c r="WY149" s="0"/>
      <c r="WZ149" s="0"/>
      <c r="XA149" s="0"/>
      <c r="XB149" s="0"/>
      <c r="XC149" s="0"/>
      <c r="XD149" s="0"/>
      <c r="XE149" s="0"/>
      <c r="XF149" s="0"/>
      <c r="XG149" s="0"/>
      <c r="XH149" s="0"/>
      <c r="XI149" s="0"/>
      <c r="XJ149" s="0"/>
      <c r="XK149" s="0"/>
      <c r="XL149" s="0"/>
      <c r="XM149" s="0"/>
      <c r="XN149" s="0"/>
      <c r="XO149" s="0"/>
      <c r="XP149" s="0"/>
      <c r="XQ149" s="0"/>
      <c r="XR149" s="0"/>
      <c r="XS149" s="0"/>
      <c r="XT149" s="0"/>
      <c r="XU149" s="0"/>
      <c r="XV149" s="0"/>
      <c r="XW149" s="0"/>
      <c r="XX149" s="0"/>
      <c r="XY149" s="0"/>
      <c r="XZ149" s="0"/>
      <c r="YA149" s="0"/>
      <c r="YB149" s="0"/>
      <c r="YC149" s="0"/>
      <c r="YD149" s="0"/>
      <c r="YE149" s="0"/>
      <c r="YF149" s="0"/>
      <c r="YG149" s="0"/>
      <c r="YH149" s="0"/>
      <c r="YI149" s="0"/>
      <c r="YJ149" s="0"/>
      <c r="YK149" s="0"/>
      <c r="YL149" s="0"/>
      <c r="YM149" s="0"/>
      <c r="YN149" s="0"/>
      <c r="YO149" s="0"/>
      <c r="YP149" s="0"/>
      <c r="YQ149" s="0"/>
      <c r="YR149" s="0"/>
      <c r="YS149" s="0"/>
      <c r="YT149" s="0"/>
      <c r="YU149" s="0"/>
      <c r="YV149" s="0"/>
      <c r="YW149" s="0"/>
      <c r="YX149" s="0"/>
      <c r="YY149" s="0"/>
      <c r="YZ149" s="0"/>
      <c r="ZA149" s="0"/>
      <c r="ZB149" s="0"/>
      <c r="ZC149" s="0"/>
      <c r="ZD149" s="0"/>
      <c r="ZE149" s="0"/>
      <c r="ZF149" s="0"/>
      <c r="ZG149" s="0"/>
      <c r="ZH149" s="0"/>
      <c r="ZI149" s="0"/>
      <c r="ZJ149" s="0"/>
      <c r="ZK149" s="0"/>
      <c r="ZL149" s="0"/>
      <c r="ZM149" s="0"/>
      <c r="ZN149" s="0"/>
      <c r="ZO149" s="0"/>
      <c r="ZP149" s="0"/>
      <c r="ZQ149" s="0"/>
      <c r="ZR149" s="0"/>
      <c r="ZS149" s="0"/>
      <c r="ZT149" s="0"/>
      <c r="ZU149" s="0"/>
      <c r="ZV149" s="0"/>
      <c r="ZW149" s="0"/>
      <c r="ZX149" s="0"/>
      <c r="ZY149" s="0"/>
      <c r="ZZ149" s="0"/>
      <c r="AAA149" s="0"/>
      <c r="AAB149" s="0"/>
      <c r="AAC149" s="0"/>
      <c r="AAD149" s="0"/>
      <c r="AAE149" s="0"/>
      <c r="AAF149" s="0"/>
      <c r="AAG149" s="0"/>
      <c r="AAH149" s="0"/>
      <c r="AAI149" s="0"/>
      <c r="AAJ149" s="0"/>
      <c r="AAK149" s="0"/>
      <c r="AAL149" s="0"/>
      <c r="AAM149" s="0"/>
      <c r="AAN149" s="0"/>
      <c r="AAO149" s="0"/>
      <c r="AAP149" s="0"/>
      <c r="AAQ149" s="0"/>
      <c r="AAR149" s="0"/>
      <c r="AAS149" s="0"/>
      <c r="AAT149" s="0"/>
      <c r="AAU149" s="0"/>
      <c r="AAV149" s="0"/>
      <c r="AAW149" s="0"/>
      <c r="AAX149" s="0"/>
      <c r="AAY149" s="0"/>
      <c r="AAZ149" s="0"/>
      <c r="ABA149" s="0"/>
      <c r="ABB149" s="0"/>
      <c r="ABC149" s="0"/>
      <c r="ABD149" s="0"/>
      <c r="ABE149" s="0"/>
      <c r="ABF149" s="0"/>
      <c r="ABG149" s="0"/>
      <c r="ABH149" s="0"/>
      <c r="ABI149" s="0"/>
      <c r="ABJ149" s="0"/>
      <c r="ABK149" s="0"/>
      <c r="ABL149" s="0"/>
      <c r="ABM149" s="0"/>
      <c r="ABN149" s="0"/>
      <c r="ABO149" s="0"/>
      <c r="ABP149" s="0"/>
      <c r="ABQ149" s="0"/>
      <c r="ABR149" s="0"/>
      <c r="ABS149" s="0"/>
      <c r="ABT149" s="0"/>
      <c r="ABU149" s="0"/>
      <c r="ABV149" s="0"/>
      <c r="ABW149" s="0"/>
      <c r="ABX149" s="0"/>
      <c r="ABY149" s="0"/>
      <c r="ABZ149" s="0"/>
      <c r="ACA149" s="0"/>
      <c r="ACB149" s="0"/>
      <c r="ACC149" s="0"/>
      <c r="ACD149" s="0"/>
      <c r="ACE149" s="0"/>
      <c r="ACF149" s="0"/>
      <c r="ACG149" s="0"/>
      <c r="ACH149" s="0"/>
      <c r="ACI149" s="0"/>
      <c r="ACJ149" s="0"/>
      <c r="ACK149" s="0"/>
      <c r="ACL149" s="0"/>
      <c r="ACM149" s="0"/>
      <c r="ACN149" s="0"/>
      <c r="ACO149" s="0"/>
      <c r="ACP149" s="0"/>
      <c r="ACQ149" s="0"/>
      <c r="ACR149" s="0"/>
      <c r="ACS149" s="0"/>
      <c r="ACT149" s="0"/>
      <c r="ACU149" s="0"/>
      <c r="ACV149" s="0"/>
      <c r="ACW149" s="0"/>
      <c r="ACX149" s="0"/>
      <c r="ACY149" s="0"/>
      <c r="ACZ149" s="0"/>
      <c r="ADA149" s="0"/>
      <c r="ADB149" s="0"/>
      <c r="ADC149" s="0"/>
      <c r="ADD149" s="0"/>
      <c r="ADE149" s="0"/>
      <c r="ADF149" s="0"/>
      <c r="ADG149" s="0"/>
      <c r="ADH149" s="0"/>
      <c r="ADI149" s="0"/>
      <c r="ADJ149" s="0"/>
      <c r="ADK149" s="0"/>
      <c r="ADL149" s="0"/>
      <c r="ADM149" s="0"/>
      <c r="ADN149" s="0"/>
      <c r="ADO149" s="0"/>
      <c r="ADP149" s="0"/>
      <c r="ADQ149" s="0"/>
      <c r="ADR149" s="0"/>
      <c r="ADS149" s="0"/>
      <c r="ADT149" s="0"/>
      <c r="ADU149" s="0"/>
      <c r="ADV149" s="0"/>
      <c r="ADW149" s="0"/>
      <c r="ADX149" s="0"/>
      <c r="ADY149" s="0"/>
      <c r="ADZ149" s="0"/>
      <c r="AEA149" s="0"/>
      <c r="AEB149" s="0"/>
      <c r="AEC149" s="0"/>
      <c r="AED149" s="0"/>
      <c r="AEE149" s="0"/>
      <c r="AEF149" s="0"/>
      <c r="AEG149" s="0"/>
      <c r="AEH149" s="0"/>
      <c r="AEI149" s="0"/>
      <c r="AEJ149" s="0"/>
      <c r="AEK149" s="0"/>
      <c r="AEL149" s="0"/>
      <c r="AEM149" s="0"/>
      <c r="AEN149" s="0"/>
      <c r="AEO149" s="0"/>
      <c r="AEP149" s="0"/>
      <c r="AEQ149" s="0"/>
      <c r="AER149" s="0"/>
      <c r="AES149" s="0"/>
      <c r="AET149" s="0"/>
      <c r="AEU149" s="0"/>
      <c r="AEV149" s="0"/>
      <c r="AEW149" s="0"/>
      <c r="AEX149" s="0"/>
      <c r="AEY149" s="0"/>
      <c r="AEZ149" s="0"/>
      <c r="AFA149" s="0"/>
      <c r="AFB149" s="0"/>
      <c r="AFC149" s="0"/>
      <c r="AFD149" s="0"/>
      <c r="AFE149" s="0"/>
      <c r="AFF149" s="0"/>
      <c r="AFG149" s="0"/>
      <c r="AFH149" s="0"/>
      <c r="AFI149" s="0"/>
      <c r="AFJ149" s="0"/>
      <c r="AFK149" s="0"/>
      <c r="AFL149" s="0"/>
      <c r="AFM149" s="0"/>
      <c r="AFN149" s="0"/>
      <c r="AFO149" s="0"/>
      <c r="AFP149" s="0"/>
      <c r="AFQ149" s="0"/>
      <c r="AFR149" s="0"/>
      <c r="AFS149" s="0"/>
      <c r="AFT149" s="0"/>
      <c r="AFU149" s="0"/>
      <c r="AFV149" s="0"/>
      <c r="AFW149" s="0"/>
      <c r="AFX149" s="0"/>
      <c r="AFY149" s="0"/>
      <c r="AFZ149" s="0"/>
      <c r="AGA149" s="0"/>
      <c r="AGB149" s="0"/>
      <c r="AGC149" s="0"/>
      <c r="AGD149" s="0"/>
      <c r="AGE149" s="0"/>
      <c r="AGF149" s="0"/>
      <c r="AGG149" s="0"/>
      <c r="AGH149" s="0"/>
      <c r="AGI149" s="0"/>
      <c r="AGJ149" s="0"/>
      <c r="AGK149" s="0"/>
      <c r="AGL149" s="0"/>
      <c r="AGM149" s="0"/>
      <c r="AGN149" s="0"/>
      <c r="AGO149" s="0"/>
      <c r="AGP149" s="0"/>
      <c r="AGQ149" s="0"/>
      <c r="AGR149" s="0"/>
      <c r="AGS149" s="0"/>
      <c r="AGT149" s="0"/>
      <c r="AGU149" s="0"/>
      <c r="AGV149" s="0"/>
      <c r="AGW149" s="0"/>
      <c r="AGX149" s="0"/>
      <c r="AGY149" s="0"/>
      <c r="AGZ149" s="0"/>
      <c r="AHA149" s="0"/>
      <c r="AHB149" s="0"/>
      <c r="AHC149" s="0"/>
      <c r="AHD149" s="0"/>
      <c r="AHE149" s="0"/>
      <c r="AHF149" s="0"/>
      <c r="AHG149" s="0"/>
      <c r="AHH149" s="0"/>
      <c r="AHI149" s="0"/>
      <c r="AHJ149" s="0"/>
      <c r="AHK149" s="0"/>
      <c r="AHL149" s="0"/>
      <c r="AHM149" s="0"/>
      <c r="AHN149" s="0"/>
      <c r="AHO149" s="0"/>
      <c r="AHP149" s="0"/>
      <c r="AHQ149" s="0"/>
      <c r="AHR149" s="0"/>
      <c r="AHS149" s="0"/>
      <c r="AHT149" s="0"/>
      <c r="AHU149" s="0"/>
      <c r="AHV149" s="0"/>
      <c r="AHW149" s="0"/>
      <c r="AHX149" s="0"/>
      <c r="AHY149" s="0"/>
      <c r="AHZ149" s="0"/>
      <c r="AIA149" s="0"/>
      <c r="AIB149" s="0"/>
      <c r="AIC149" s="0"/>
      <c r="AID149" s="0"/>
      <c r="AIE149" s="0"/>
      <c r="AIF149" s="0"/>
      <c r="AIG149" s="0"/>
      <c r="AIH149" s="0"/>
      <c r="AII149" s="0"/>
      <c r="AIJ149" s="0"/>
      <c r="AIK149" s="0"/>
      <c r="AIL149" s="0"/>
      <c r="AIM149" s="0"/>
      <c r="AIN149" s="0"/>
      <c r="AIO149" s="0"/>
      <c r="AIP149" s="0"/>
      <c r="AIQ149" s="0"/>
      <c r="AIR149" s="0"/>
      <c r="AIS149" s="0"/>
      <c r="AIT149" s="0"/>
      <c r="AIU149" s="0"/>
      <c r="AIV149" s="0"/>
      <c r="AIW149" s="0"/>
      <c r="AIX149" s="0"/>
      <c r="AIY149" s="0"/>
      <c r="AIZ149" s="0"/>
      <c r="AJA149" s="0"/>
      <c r="AJB149" s="0"/>
      <c r="AJC149" s="0"/>
      <c r="AJD149" s="0"/>
      <c r="AJE149" s="0"/>
      <c r="AJF149" s="0"/>
      <c r="AJG149" s="0"/>
      <c r="AJH149" s="0"/>
      <c r="AJI149" s="0"/>
      <c r="AJJ149" s="0"/>
      <c r="AJK149" s="0"/>
      <c r="AJL149" s="0"/>
      <c r="AJM149" s="0"/>
      <c r="AJN149" s="0"/>
      <c r="AJO149" s="0"/>
      <c r="AJP149" s="0"/>
      <c r="AJQ149" s="0"/>
      <c r="AJR149" s="0"/>
      <c r="AJS149" s="0"/>
      <c r="AJT149" s="0"/>
      <c r="AJU149" s="0"/>
      <c r="AJV149" s="0"/>
      <c r="AJW149" s="0"/>
      <c r="AJX149" s="0"/>
      <c r="AJY149" s="0"/>
      <c r="AJZ149" s="0"/>
      <c r="AKA149" s="0"/>
      <c r="AKB149" s="0"/>
      <c r="AKC149" s="0"/>
      <c r="AKD149" s="0"/>
      <c r="AKE149" s="0"/>
      <c r="AKF149" s="0"/>
      <c r="AKG149" s="0"/>
      <c r="AKH149" s="0"/>
      <c r="AKI149" s="0"/>
      <c r="AKJ149" s="0"/>
      <c r="AKK149" s="0"/>
      <c r="AKL149" s="0"/>
      <c r="AKM149" s="0"/>
      <c r="AKN149" s="0"/>
      <c r="AKO149" s="0"/>
      <c r="AKP149" s="0"/>
      <c r="AKQ149" s="0"/>
      <c r="AKR149" s="0"/>
      <c r="AKS149" s="0"/>
      <c r="AKT149" s="0"/>
      <c r="AKU149" s="0"/>
      <c r="AKV149" s="0"/>
      <c r="AKW149" s="0"/>
      <c r="AKX149" s="0"/>
      <c r="AKY149" s="0"/>
      <c r="AKZ149" s="0"/>
      <c r="ALA149" s="0"/>
      <c r="ALB149" s="0"/>
      <c r="ALC149" s="0"/>
      <c r="ALD149" s="0"/>
      <c r="ALE149" s="0"/>
      <c r="ALF149" s="0"/>
      <c r="ALG149" s="0"/>
      <c r="ALH149" s="0"/>
      <c r="ALI149" s="0"/>
      <c r="ALJ149" s="0"/>
      <c r="ALK149" s="0"/>
      <c r="ALL149" s="0"/>
      <c r="ALM149" s="0"/>
      <c r="ALN149" s="0"/>
      <c r="ALO149" s="0"/>
      <c r="ALP149" s="0"/>
      <c r="ALQ149" s="0"/>
      <c r="ALR149" s="0"/>
      <c r="ALS149" s="0"/>
      <c r="ALT149" s="0"/>
      <c r="ALU149" s="0"/>
      <c r="ALV149" s="0"/>
      <c r="ALW149" s="0"/>
      <c r="ALX149" s="0"/>
      <c r="ALY149" s="0"/>
      <c r="ALZ149" s="0"/>
      <c r="AMA149" s="0"/>
      <c r="AMB149" s="0"/>
      <c r="AMC149" s="0"/>
      <c r="AMD149" s="0"/>
      <c r="AME149" s="0"/>
      <c r="AMF149" s="0"/>
      <c r="AMG149" s="0"/>
      <c r="AMH149" s="0"/>
      <c r="AMI149" s="0"/>
      <c r="AMJ149" s="0"/>
    </row>
    <row r="150" customFormat="false" ht="12.75" hidden="false" customHeight="true" outlineLevel="0" collapsed="false">
      <c r="A150" s="182" t="s">
        <v>165</v>
      </c>
      <c r="B150" s="182"/>
      <c r="C150" s="182"/>
      <c r="D150" s="182"/>
      <c r="E150" s="182"/>
      <c r="F150" s="182"/>
      <c r="G150" s="182"/>
      <c r="H150" s="182"/>
      <c r="I150" s="0"/>
      <c r="J150" s="0"/>
      <c r="K150" s="0"/>
      <c r="L150" s="0"/>
      <c r="M150" s="0"/>
      <c r="N150" s="0"/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  <c r="IT150" s="0"/>
      <c r="IU150" s="0"/>
      <c r="IV150" s="0"/>
      <c r="IW150" s="0"/>
      <c r="IX150" s="0"/>
      <c r="IY150" s="0"/>
      <c r="IZ150" s="0"/>
      <c r="JA150" s="0"/>
      <c r="JB150" s="0"/>
      <c r="JC150" s="0"/>
      <c r="JD150" s="0"/>
      <c r="JE150" s="0"/>
      <c r="JF150" s="0"/>
      <c r="JG150" s="0"/>
      <c r="JH150" s="0"/>
      <c r="JI150" s="0"/>
      <c r="JJ150" s="0"/>
      <c r="JK150" s="0"/>
      <c r="JL150" s="0"/>
      <c r="JM150" s="0"/>
      <c r="JN150" s="0"/>
      <c r="JO150" s="0"/>
      <c r="JP150" s="0"/>
      <c r="JQ150" s="0"/>
      <c r="JR150" s="0"/>
      <c r="JS150" s="0"/>
      <c r="JT150" s="0"/>
      <c r="JU150" s="0"/>
      <c r="JV150" s="0"/>
      <c r="JW150" s="0"/>
      <c r="JX150" s="0"/>
      <c r="JY150" s="0"/>
      <c r="JZ150" s="0"/>
      <c r="KA150" s="0"/>
      <c r="KB150" s="0"/>
      <c r="KC150" s="0"/>
      <c r="KD150" s="0"/>
      <c r="KE150" s="0"/>
      <c r="KF150" s="0"/>
      <c r="KG150" s="0"/>
      <c r="KH150" s="0"/>
      <c r="KI150" s="0"/>
      <c r="KJ150" s="0"/>
      <c r="KK150" s="0"/>
      <c r="KL150" s="0"/>
      <c r="KM150" s="0"/>
      <c r="KN150" s="0"/>
      <c r="KO150" s="0"/>
      <c r="KP150" s="0"/>
      <c r="KQ150" s="0"/>
      <c r="KR150" s="0"/>
      <c r="KS150" s="0"/>
      <c r="KT150" s="0"/>
      <c r="KU150" s="0"/>
      <c r="KV150" s="0"/>
      <c r="KW150" s="0"/>
      <c r="KX150" s="0"/>
      <c r="KY150" s="0"/>
      <c r="KZ150" s="0"/>
      <c r="LA150" s="0"/>
      <c r="LB150" s="0"/>
      <c r="LC150" s="0"/>
      <c r="LD150" s="0"/>
      <c r="LE150" s="0"/>
      <c r="LF150" s="0"/>
      <c r="LG150" s="0"/>
      <c r="LH150" s="0"/>
      <c r="LI150" s="0"/>
      <c r="LJ150" s="0"/>
      <c r="LK150" s="0"/>
      <c r="LL150" s="0"/>
      <c r="LM150" s="0"/>
      <c r="LN150" s="0"/>
      <c r="LO150" s="0"/>
      <c r="LP150" s="0"/>
      <c r="LQ150" s="0"/>
      <c r="LR150" s="0"/>
      <c r="LS150" s="0"/>
      <c r="LT150" s="0"/>
      <c r="LU150" s="0"/>
      <c r="LV150" s="0"/>
      <c r="LW150" s="0"/>
      <c r="LX150" s="0"/>
      <c r="LY150" s="0"/>
      <c r="LZ150" s="0"/>
      <c r="MA150" s="0"/>
      <c r="MB150" s="0"/>
      <c r="MC150" s="0"/>
      <c r="MD150" s="0"/>
      <c r="ME150" s="0"/>
      <c r="MF150" s="0"/>
      <c r="MG150" s="0"/>
      <c r="MH150" s="0"/>
      <c r="MI150" s="0"/>
      <c r="MJ150" s="0"/>
      <c r="MK150" s="0"/>
      <c r="ML150" s="0"/>
      <c r="MM150" s="0"/>
      <c r="MN150" s="0"/>
      <c r="MO150" s="0"/>
      <c r="MP150" s="0"/>
      <c r="MQ150" s="0"/>
      <c r="MR150" s="0"/>
      <c r="MS150" s="0"/>
      <c r="MT150" s="0"/>
      <c r="MU150" s="0"/>
      <c r="MV150" s="0"/>
      <c r="MW150" s="0"/>
      <c r="MX150" s="0"/>
      <c r="MY150" s="0"/>
      <c r="MZ150" s="0"/>
      <c r="NA150" s="0"/>
      <c r="NB150" s="0"/>
      <c r="NC150" s="0"/>
      <c r="ND150" s="0"/>
      <c r="NE150" s="0"/>
      <c r="NF150" s="0"/>
      <c r="NG150" s="0"/>
      <c r="NH150" s="0"/>
      <c r="NI150" s="0"/>
      <c r="NJ150" s="0"/>
      <c r="NK150" s="0"/>
      <c r="NL150" s="0"/>
      <c r="NM150" s="0"/>
      <c r="NN150" s="0"/>
      <c r="NO150" s="0"/>
      <c r="NP150" s="0"/>
      <c r="NQ150" s="0"/>
      <c r="NR150" s="0"/>
      <c r="NS150" s="0"/>
      <c r="NT150" s="0"/>
      <c r="NU150" s="0"/>
      <c r="NV150" s="0"/>
      <c r="NW150" s="0"/>
      <c r="NX150" s="0"/>
      <c r="NY150" s="0"/>
      <c r="NZ150" s="0"/>
      <c r="OA150" s="0"/>
      <c r="OB150" s="0"/>
      <c r="OC150" s="0"/>
      <c r="OD150" s="0"/>
      <c r="OE150" s="0"/>
      <c r="OF150" s="0"/>
      <c r="OG150" s="0"/>
      <c r="OH150" s="0"/>
      <c r="OI150" s="0"/>
      <c r="OJ150" s="0"/>
      <c r="OK150" s="0"/>
      <c r="OL150" s="0"/>
      <c r="OM150" s="0"/>
      <c r="ON150" s="0"/>
      <c r="OO150" s="0"/>
      <c r="OP150" s="0"/>
      <c r="OQ150" s="0"/>
      <c r="OR150" s="0"/>
      <c r="OS150" s="0"/>
      <c r="OT150" s="0"/>
      <c r="OU150" s="0"/>
      <c r="OV150" s="0"/>
      <c r="OW150" s="0"/>
      <c r="OX150" s="0"/>
      <c r="OY150" s="0"/>
      <c r="OZ150" s="0"/>
      <c r="PA150" s="0"/>
      <c r="PB150" s="0"/>
      <c r="PC150" s="0"/>
      <c r="PD150" s="0"/>
      <c r="PE150" s="0"/>
      <c r="PF150" s="0"/>
      <c r="PG150" s="0"/>
      <c r="PH150" s="0"/>
      <c r="PI150" s="0"/>
      <c r="PJ150" s="0"/>
      <c r="PK150" s="0"/>
      <c r="PL150" s="0"/>
      <c r="PM150" s="0"/>
      <c r="PN150" s="0"/>
      <c r="PO150" s="0"/>
      <c r="PP150" s="0"/>
      <c r="PQ150" s="0"/>
      <c r="PR150" s="0"/>
      <c r="PS150" s="0"/>
      <c r="PT150" s="0"/>
      <c r="PU150" s="0"/>
      <c r="PV150" s="0"/>
      <c r="PW150" s="0"/>
      <c r="PX150" s="0"/>
      <c r="PY150" s="0"/>
      <c r="PZ150" s="0"/>
      <c r="QA150" s="0"/>
      <c r="QB150" s="0"/>
      <c r="QC150" s="0"/>
      <c r="QD150" s="0"/>
      <c r="QE150" s="0"/>
      <c r="QF150" s="0"/>
      <c r="QG150" s="0"/>
      <c r="QH150" s="0"/>
      <c r="QI150" s="0"/>
      <c r="QJ150" s="0"/>
      <c r="QK150" s="0"/>
      <c r="QL150" s="0"/>
      <c r="QM150" s="0"/>
      <c r="QN150" s="0"/>
      <c r="QO150" s="0"/>
      <c r="QP150" s="0"/>
      <c r="QQ150" s="0"/>
      <c r="QR150" s="0"/>
      <c r="QS150" s="0"/>
      <c r="QT150" s="0"/>
      <c r="QU150" s="0"/>
      <c r="QV150" s="0"/>
      <c r="QW150" s="0"/>
      <c r="QX150" s="0"/>
      <c r="QY150" s="0"/>
      <c r="QZ150" s="0"/>
      <c r="RA150" s="0"/>
      <c r="RB150" s="0"/>
      <c r="RC150" s="0"/>
      <c r="RD150" s="0"/>
      <c r="RE150" s="0"/>
      <c r="RF150" s="0"/>
      <c r="RG150" s="0"/>
      <c r="RH150" s="0"/>
      <c r="RI150" s="0"/>
      <c r="RJ150" s="0"/>
      <c r="RK150" s="0"/>
      <c r="RL150" s="0"/>
      <c r="RM150" s="0"/>
      <c r="RN150" s="0"/>
      <c r="RO150" s="0"/>
      <c r="RP150" s="0"/>
      <c r="RQ150" s="0"/>
      <c r="RR150" s="0"/>
      <c r="RS150" s="0"/>
      <c r="RT150" s="0"/>
      <c r="RU150" s="0"/>
      <c r="RV150" s="0"/>
      <c r="RW150" s="0"/>
      <c r="RX150" s="0"/>
      <c r="RY150" s="0"/>
      <c r="RZ150" s="0"/>
      <c r="SA150" s="0"/>
      <c r="SB150" s="0"/>
      <c r="SC150" s="0"/>
      <c r="SD150" s="0"/>
      <c r="SE150" s="0"/>
      <c r="SF150" s="0"/>
      <c r="SG150" s="0"/>
      <c r="SH150" s="0"/>
      <c r="SI150" s="0"/>
      <c r="SJ150" s="0"/>
      <c r="SK150" s="0"/>
      <c r="SL150" s="0"/>
      <c r="SM150" s="0"/>
      <c r="SN150" s="0"/>
      <c r="SO150" s="0"/>
      <c r="SP150" s="0"/>
      <c r="SQ150" s="0"/>
      <c r="SR150" s="0"/>
      <c r="SS150" s="0"/>
      <c r="ST150" s="0"/>
      <c r="SU150" s="0"/>
      <c r="SV150" s="0"/>
      <c r="SW150" s="0"/>
      <c r="SX150" s="0"/>
      <c r="SY150" s="0"/>
      <c r="SZ150" s="0"/>
      <c r="TA150" s="0"/>
      <c r="TB150" s="0"/>
      <c r="TC150" s="0"/>
      <c r="TD150" s="0"/>
      <c r="TE150" s="0"/>
      <c r="TF150" s="0"/>
      <c r="TG150" s="0"/>
      <c r="TH150" s="0"/>
      <c r="TI150" s="0"/>
      <c r="TJ150" s="0"/>
      <c r="TK150" s="0"/>
      <c r="TL150" s="0"/>
      <c r="TM150" s="0"/>
      <c r="TN150" s="0"/>
      <c r="TO150" s="0"/>
      <c r="TP150" s="0"/>
      <c r="TQ150" s="0"/>
      <c r="TR150" s="0"/>
      <c r="TS150" s="0"/>
      <c r="TT150" s="0"/>
      <c r="TU150" s="0"/>
      <c r="TV150" s="0"/>
      <c r="TW150" s="0"/>
      <c r="TX150" s="0"/>
      <c r="TY150" s="0"/>
      <c r="TZ150" s="0"/>
      <c r="UA150" s="0"/>
      <c r="UB150" s="0"/>
      <c r="UC150" s="0"/>
      <c r="UD150" s="0"/>
      <c r="UE150" s="0"/>
      <c r="UF150" s="0"/>
      <c r="UG150" s="0"/>
      <c r="UH150" s="0"/>
      <c r="UI150" s="0"/>
      <c r="UJ150" s="0"/>
      <c r="UK150" s="0"/>
      <c r="UL150" s="0"/>
      <c r="UM150" s="0"/>
      <c r="UN150" s="0"/>
      <c r="UO150" s="0"/>
      <c r="UP150" s="0"/>
      <c r="UQ150" s="0"/>
      <c r="UR150" s="0"/>
      <c r="US150" s="0"/>
      <c r="UT150" s="0"/>
      <c r="UU150" s="0"/>
      <c r="UV150" s="0"/>
      <c r="UW150" s="0"/>
      <c r="UX150" s="0"/>
      <c r="UY150" s="0"/>
      <c r="UZ150" s="0"/>
      <c r="VA150" s="0"/>
      <c r="VB150" s="0"/>
      <c r="VC150" s="0"/>
      <c r="VD150" s="0"/>
      <c r="VE150" s="0"/>
      <c r="VF150" s="0"/>
      <c r="VG150" s="0"/>
      <c r="VH150" s="0"/>
      <c r="VI150" s="0"/>
      <c r="VJ150" s="0"/>
      <c r="VK150" s="0"/>
      <c r="VL150" s="0"/>
      <c r="VM150" s="0"/>
      <c r="VN150" s="0"/>
      <c r="VO150" s="0"/>
      <c r="VP150" s="0"/>
      <c r="VQ150" s="0"/>
      <c r="VR150" s="0"/>
      <c r="VS150" s="0"/>
      <c r="VT150" s="0"/>
      <c r="VU150" s="0"/>
      <c r="VV150" s="0"/>
      <c r="VW150" s="0"/>
      <c r="VX150" s="0"/>
      <c r="VY150" s="0"/>
      <c r="VZ150" s="0"/>
      <c r="WA150" s="0"/>
      <c r="WB150" s="0"/>
      <c r="WC150" s="0"/>
      <c r="WD150" s="0"/>
      <c r="WE150" s="0"/>
      <c r="WF150" s="0"/>
      <c r="WG150" s="0"/>
      <c r="WH150" s="0"/>
      <c r="WI150" s="0"/>
      <c r="WJ150" s="0"/>
      <c r="WK150" s="0"/>
      <c r="WL150" s="0"/>
      <c r="WM150" s="0"/>
      <c r="WN150" s="0"/>
      <c r="WO150" s="0"/>
      <c r="WP150" s="0"/>
      <c r="WQ150" s="0"/>
      <c r="WR150" s="0"/>
      <c r="WS150" s="0"/>
      <c r="WT150" s="0"/>
      <c r="WU150" s="0"/>
      <c r="WV150" s="0"/>
      <c r="WW150" s="0"/>
      <c r="WX150" s="0"/>
      <c r="WY150" s="0"/>
      <c r="WZ150" s="0"/>
      <c r="XA150" s="0"/>
      <c r="XB150" s="0"/>
      <c r="XC150" s="0"/>
      <c r="XD150" s="0"/>
      <c r="XE150" s="0"/>
      <c r="XF150" s="0"/>
      <c r="XG150" s="0"/>
      <c r="XH150" s="0"/>
      <c r="XI150" s="0"/>
      <c r="XJ150" s="0"/>
      <c r="XK150" s="0"/>
      <c r="XL150" s="0"/>
      <c r="XM150" s="0"/>
      <c r="XN150" s="0"/>
      <c r="XO150" s="0"/>
      <c r="XP150" s="0"/>
      <c r="XQ150" s="0"/>
      <c r="XR150" s="0"/>
      <c r="XS150" s="0"/>
      <c r="XT150" s="0"/>
      <c r="XU150" s="0"/>
      <c r="XV150" s="0"/>
      <c r="XW150" s="0"/>
      <c r="XX150" s="0"/>
      <c r="XY150" s="0"/>
      <c r="XZ150" s="0"/>
      <c r="YA150" s="0"/>
      <c r="YB150" s="0"/>
      <c r="YC150" s="0"/>
      <c r="YD150" s="0"/>
      <c r="YE150" s="0"/>
      <c r="YF150" s="0"/>
      <c r="YG150" s="0"/>
      <c r="YH150" s="0"/>
      <c r="YI150" s="0"/>
      <c r="YJ150" s="0"/>
      <c r="YK150" s="0"/>
      <c r="YL150" s="0"/>
      <c r="YM150" s="0"/>
      <c r="YN150" s="0"/>
      <c r="YO150" s="0"/>
      <c r="YP150" s="0"/>
      <c r="YQ150" s="0"/>
      <c r="YR150" s="0"/>
      <c r="YS150" s="0"/>
      <c r="YT150" s="0"/>
      <c r="YU150" s="0"/>
      <c r="YV150" s="0"/>
      <c r="YW150" s="0"/>
      <c r="YX150" s="0"/>
      <c r="YY150" s="0"/>
      <c r="YZ150" s="0"/>
      <c r="ZA150" s="0"/>
      <c r="ZB150" s="0"/>
      <c r="ZC150" s="0"/>
      <c r="ZD150" s="0"/>
      <c r="ZE150" s="0"/>
      <c r="ZF150" s="0"/>
      <c r="ZG150" s="0"/>
      <c r="ZH150" s="0"/>
      <c r="ZI150" s="0"/>
      <c r="ZJ150" s="0"/>
      <c r="ZK150" s="0"/>
      <c r="ZL150" s="0"/>
      <c r="ZM150" s="0"/>
      <c r="ZN150" s="0"/>
      <c r="ZO150" s="0"/>
      <c r="ZP150" s="0"/>
      <c r="ZQ150" s="0"/>
      <c r="ZR150" s="0"/>
      <c r="ZS150" s="0"/>
      <c r="ZT150" s="0"/>
      <c r="ZU150" s="0"/>
      <c r="ZV150" s="0"/>
      <c r="ZW150" s="0"/>
      <c r="ZX150" s="0"/>
      <c r="ZY150" s="0"/>
      <c r="ZZ150" s="0"/>
      <c r="AAA150" s="0"/>
      <c r="AAB150" s="0"/>
      <c r="AAC150" s="0"/>
      <c r="AAD150" s="0"/>
      <c r="AAE150" s="0"/>
      <c r="AAF150" s="0"/>
      <c r="AAG150" s="0"/>
      <c r="AAH150" s="0"/>
      <c r="AAI150" s="0"/>
      <c r="AAJ150" s="0"/>
      <c r="AAK150" s="0"/>
      <c r="AAL150" s="0"/>
      <c r="AAM150" s="0"/>
      <c r="AAN150" s="0"/>
      <c r="AAO150" s="0"/>
      <c r="AAP150" s="0"/>
      <c r="AAQ150" s="0"/>
      <c r="AAR150" s="0"/>
      <c r="AAS150" s="0"/>
      <c r="AAT150" s="0"/>
      <c r="AAU150" s="0"/>
      <c r="AAV150" s="0"/>
      <c r="AAW150" s="0"/>
      <c r="AAX150" s="0"/>
      <c r="AAY150" s="0"/>
      <c r="AAZ150" s="0"/>
      <c r="ABA150" s="0"/>
      <c r="ABB150" s="0"/>
      <c r="ABC150" s="0"/>
      <c r="ABD150" s="0"/>
      <c r="ABE150" s="0"/>
      <c r="ABF150" s="0"/>
      <c r="ABG150" s="0"/>
      <c r="ABH150" s="0"/>
      <c r="ABI150" s="0"/>
      <c r="ABJ150" s="0"/>
      <c r="ABK150" s="0"/>
      <c r="ABL150" s="0"/>
      <c r="ABM150" s="0"/>
      <c r="ABN150" s="0"/>
      <c r="ABO150" s="0"/>
      <c r="ABP150" s="0"/>
      <c r="ABQ150" s="0"/>
      <c r="ABR150" s="0"/>
      <c r="ABS150" s="0"/>
      <c r="ABT150" s="0"/>
      <c r="ABU150" s="0"/>
      <c r="ABV150" s="0"/>
      <c r="ABW150" s="0"/>
      <c r="ABX150" s="0"/>
      <c r="ABY150" s="0"/>
      <c r="ABZ150" s="0"/>
      <c r="ACA150" s="0"/>
      <c r="ACB150" s="0"/>
      <c r="ACC150" s="0"/>
      <c r="ACD150" s="0"/>
      <c r="ACE150" s="0"/>
      <c r="ACF150" s="0"/>
      <c r="ACG150" s="0"/>
      <c r="ACH150" s="0"/>
      <c r="ACI150" s="0"/>
      <c r="ACJ150" s="0"/>
      <c r="ACK150" s="0"/>
      <c r="ACL150" s="0"/>
      <c r="ACM150" s="0"/>
      <c r="ACN150" s="0"/>
      <c r="ACO150" s="0"/>
      <c r="ACP150" s="0"/>
      <c r="ACQ150" s="0"/>
      <c r="ACR150" s="0"/>
      <c r="ACS150" s="0"/>
      <c r="ACT150" s="0"/>
      <c r="ACU150" s="0"/>
      <c r="ACV150" s="0"/>
      <c r="ACW150" s="0"/>
      <c r="ACX150" s="0"/>
      <c r="ACY150" s="0"/>
      <c r="ACZ150" s="0"/>
      <c r="ADA150" s="0"/>
      <c r="ADB150" s="0"/>
      <c r="ADC150" s="0"/>
      <c r="ADD150" s="0"/>
      <c r="ADE150" s="0"/>
      <c r="ADF150" s="0"/>
      <c r="ADG150" s="0"/>
      <c r="ADH150" s="0"/>
      <c r="ADI150" s="0"/>
      <c r="ADJ150" s="0"/>
      <c r="ADK150" s="0"/>
      <c r="ADL150" s="0"/>
      <c r="ADM150" s="0"/>
      <c r="ADN150" s="0"/>
      <c r="ADO150" s="0"/>
      <c r="ADP150" s="0"/>
      <c r="ADQ150" s="0"/>
      <c r="ADR150" s="0"/>
      <c r="ADS150" s="0"/>
      <c r="ADT150" s="0"/>
      <c r="ADU150" s="0"/>
      <c r="ADV150" s="0"/>
      <c r="ADW150" s="0"/>
      <c r="ADX150" s="0"/>
      <c r="ADY150" s="0"/>
      <c r="ADZ150" s="0"/>
      <c r="AEA150" s="0"/>
      <c r="AEB150" s="0"/>
      <c r="AEC150" s="0"/>
      <c r="AED150" s="0"/>
      <c r="AEE150" s="0"/>
      <c r="AEF150" s="0"/>
      <c r="AEG150" s="0"/>
      <c r="AEH150" s="0"/>
      <c r="AEI150" s="0"/>
      <c r="AEJ150" s="0"/>
      <c r="AEK150" s="0"/>
      <c r="AEL150" s="0"/>
      <c r="AEM150" s="0"/>
      <c r="AEN150" s="0"/>
      <c r="AEO150" s="0"/>
      <c r="AEP150" s="0"/>
      <c r="AEQ150" s="0"/>
      <c r="AER150" s="0"/>
      <c r="AES150" s="0"/>
      <c r="AET150" s="0"/>
      <c r="AEU150" s="0"/>
      <c r="AEV150" s="0"/>
      <c r="AEW150" s="0"/>
      <c r="AEX150" s="0"/>
      <c r="AEY150" s="0"/>
      <c r="AEZ150" s="0"/>
      <c r="AFA150" s="0"/>
      <c r="AFB150" s="0"/>
      <c r="AFC150" s="0"/>
      <c r="AFD150" s="0"/>
      <c r="AFE150" s="0"/>
      <c r="AFF150" s="0"/>
      <c r="AFG150" s="0"/>
      <c r="AFH150" s="0"/>
      <c r="AFI150" s="0"/>
      <c r="AFJ150" s="0"/>
      <c r="AFK150" s="0"/>
      <c r="AFL150" s="0"/>
      <c r="AFM150" s="0"/>
      <c r="AFN150" s="0"/>
      <c r="AFO150" s="0"/>
      <c r="AFP150" s="0"/>
      <c r="AFQ150" s="0"/>
      <c r="AFR150" s="0"/>
      <c r="AFS150" s="0"/>
      <c r="AFT150" s="0"/>
      <c r="AFU150" s="0"/>
      <c r="AFV150" s="0"/>
      <c r="AFW150" s="0"/>
      <c r="AFX150" s="0"/>
      <c r="AFY150" s="0"/>
      <c r="AFZ150" s="0"/>
      <c r="AGA150" s="0"/>
      <c r="AGB150" s="0"/>
      <c r="AGC150" s="0"/>
      <c r="AGD150" s="0"/>
      <c r="AGE150" s="0"/>
      <c r="AGF150" s="0"/>
      <c r="AGG150" s="0"/>
      <c r="AGH150" s="0"/>
      <c r="AGI150" s="0"/>
      <c r="AGJ150" s="0"/>
      <c r="AGK150" s="0"/>
      <c r="AGL150" s="0"/>
      <c r="AGM150" s="0"/>
      <c r="AGN150" s="0"/>
      <c r="AGO150" s="0"/>
      <c r="AGP150" s="0"/>
      <c r="AGQ150" s="0"/>
      <c r="AGR150" s="0"/>
      <c r="AGS150" s="0"/>
      <c r="AGT150" s="0"/>
      <c r="AGU150" s="0"/>
      <c r="AGV150" s="0"/>
      <c r="AGW150" s="0"/>
      <c r="AGX150" s="0"/>
      <c r="AGY150" s="0"/>
      <c r="AGZ150" s="0"/>
      <c r="AHA150" s="0"/>
      <c r="AHB150" s="0"/>
      <c r="AHC150" s="0"/>
      <c r="AHD150" s="0"/>
      <c r="AHE150" s="0"/>
      <c r="AHF150" s="0"/>
      <c r="AHG150" s="0"/>
      <c r="AHH150" s="0"/>
      <c r="AHI150" s="0"/>
      <c r="AHJ150" s="0"/>
      <c r="AHK150" s="0"/>
      <c r="AHL150" s="0"/>
      <c r="AHM150" s="0"/>
      <c r="AHN150" s="0"/>
      <c r="AHO150" s="0"/>
      <c r="AHP150" s="0"/>
      <c r="AHQ150" s="0"/>
      <c r="AHR150" s="0"/>
      <c r="AHS150" s="0"/>
      <c r="AHT150" s="0"/>
      <c r="AHU150" s="0"/>
      <c r="AHV150" s="0"/>
      <c r="AHW150" s="0"/>
      <c r="AHX150" s="0"/>
      <c r="AHY150" s="0"/>
      <c r="AHZ150" s="0"/>
      <c r="AIA150" s="0"/>
      <c r="AIB150" s="0"/>
      <c r="AIC150" s="0"/>
      <c r="AID150" s="0"/>
      <c r="AIE150" s="0"/>
      <c r="AIF150" s="0"/>
      <c r="AIG150" s="0"/>
      <c r="AIH150" s="0"/>
      <c r="AII150" s="0"/>
      <c r="AIJ150" s="0"/>
      <c r="AIK150" s="0"/>
      <c r="AIL150" s="0"/>
      <c r="AIM150" s="0"/>
      <c r="AIN150" s="0"/>
      <c r="AIO150" s="0"/>
      <c r="AIP150" s="0"/>
      <c r="AIQ150" s="0"/>
      <c r="AIR150" s="0"/>
      <c r="AIS150" s="0"/>
      <c r="AIT150" s="0"/>
      <c r="AIU150" s="0"/>
      <c r="AIV150" s="0"/>
      <c r="AIW150" s="0"/>
      <c r="AIX150" s="0"/>
      <c r="AIY150" s="0"/>
      <c r="AIZ150" s="0"/>
      <c r="AJA150" s="0"/>
      <c r="AJB150" s="0"/>
      <c r="AJC150" s="0"/>
      <c r="AJD150" s="0"/>
      <c r="AJE150" s="0"/>
      <c r="AJF150" s="0"/>
      <c r="AJG150" s="0"/>
      <c r="AJH150" s="0"/>
      <c r="AJI150" s="0"/>
      <c r="AJJ150" s="0"/>
      <c r="AJK150" s="0"/>
      <c r="AJL150" s="0"/>
      <c r="AJM150" s="0"/>
      <c r="AJN150" s="0"/>
      <c r="AJO150" s="0"/>
      <c r="AJP150" s="0"/>
      <c r="AJQ150" s="0"/>
      <c r="AJR150" s="0"/>
      <c r="AJS150" s="0"/>
      <c r="AJT150" s="0"/>
      <c r="AJU150" s="0"/>
      <c r="AJV150" s="0"/>
      <c r="AJW150" s="0"/>
      <c r="AJX150" s="0"/>
      <c r="AJY150" s="0"/>
      <c r="AJZ150" s="0"/>
      <c r="AKA150" s="0"/>
      <c r="AKB150" s="0"/>
      <c r="AKC150" s="0"/>
      <c r="AKD150" s="0"/>
      <c r="AKE150" s="0"/>
      <c r="AKF150" s="0"/>
      <c r="AKG150" s="0"/>
      <c r="AKH150" s="0"/>
      <c r="AKI150" s="0"/>
      <c r="AKJ150" s="0"/>
      <c r="AKK150" s="0"/>
      <c r="AKL150" s="0"/>
      <c r="AKM150" s="0"/>
      <c r="AKN150" s="0"/>
      <c r="AKO150" s="0"/>
      <c r="AKP150" s="0"/>
      <c r="AKQ150" s="0"/>
      <c r="AKR150" s="0"/>
      <c r="AKS150" s="0"/>
      <c r="AKT150" s="0"/>
      <c r="AKU150" s="0"/>
      <c r="AKV150" s="0"/>
      <c r="AKW150" s="0"/>
      <c r="AKX150" s="0"/>
      <c r="AKY150" s="0"/>
      <c r="AKZ150" s="0"/>
      <c r="ALA150" s="0"/>
      <c r="ALB150" s="0"/>
      <c r="ALC150" s="0"/>
      <c r="ALD150" s="0"/>
      <c r="ALE150" s="0"/>
      <c r="ALF150" s="0"/>
      <c r="ALG150" s="0"/>
      <c r="ALH150" s="0"/>
      <c r="ALI150" s="0"/>
      <c r="ALJ150" s="0"/>
      <c r="ALK150" s="0"/>
      <c r="ALL150" s="0"/>
      <c r="ALM150" s="0"/>
      <c r="ALN150" s="0"/>
      <c r="ALO150" s="0"/>
      <c r="ALP150" s="0"/>
      <c r="ALQ150" s="0"/>
      <c r="ALR150" s="0"/>
      <c r="ALS150" s="0"/>
      <c r="ALT150" s="0"/>
      <c r="ALU150" s="0"/>
      <c r="ALV150" s="0"/>
      <c r="ALW150" s="0"/>
      <c r="ALX150" s="0"/>
      <c r="ALY150" s="0"/>
      <c r="ALZ150" s="0"/>
      <c r="AMA150" s="0"/>
      <c r="AMB150" s="0"/>
      <c r="AMC150" s="0"/>
      <c r="AMD150" s="0"/>
      <c r="AME150" s="0"/>
      <c r="AMF150" s="0"/>
      <c r="AMG150" s="0"/>
      <c r="AMH150" s="0"/>
      <c r="AMI150" s="0"/>
      <c r="AMJ150" s="0"/>
    </row>
    <row r="151" customFormat="false" ht="12.75" hidden="false" customHeight="true" outlineLevel="0" collapsed="false">
      <c r="A151" s="61"/>
      <c r="B151" s="61"/>
      <c r="C151" s="61"/>
      <c r="D151" s="68"/>
      <c r="E151" s="86"/>
      <c r="F151" s="86"/>
      <c r="G151" s="0"/>
      <c r="H151" s="0"/>
      <c r="I151" s="0"/>
      <c r="J151" s="0"/>
      <c r="K151" s="0"/>
      <c r="L151" s="0"/>
      <c r="M151" s="0"/>
      <c r="N151" s="0"/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  <c r="IT151" s="0"/>
      <c r="IU151" s="0"/>
      <c r="IV151" s="0"/>
      <c r="IW151" s="0"/>
      <c r="IX151" s="0"/>
      <c r="IY151" s="0"/>
      <c r="IZ151" s="0"/>
      <c r="JA151" s="0"/>
      <c r="JB151" s="0"/>
      <c r="JC151" s="0"/>
      <c r="JD151" s="0"/>
      <c r="JE151" s="0"/>
      <c r="JF151" s="0"/>
      <c r="JG151" s="0"/>
      <c r="JH151" s="0"/>
      <c r="JI151" s="0"/>
      <c r="JJ151" s="0"/>
      <c r="JK151" s="0"/>
      <c r="JL151" s="0"/>
      <c r="JM151" s="0"/>
      <c r="JN151" s="0"/>
      <c r="JO151" s="0"/>
      <c r="JP151" s="0"/>
      <c r="JQ151" s="0"/>
      <c r="JR151" s="0"/>
      <c r="JS151" s="0"/>
      <c r="JT151" s="0"/>
      <c r="JU151" s="0"/>
      <c r="JV151" s="0"/>
      <c r="JW151" s="0"/>
      <c r="JX151" s="0"/>
      <c r="JY151" s="0"/>
      <c r="JZ151" s="0"/>
      <c r="KA151" s="0"/>
      <c r="KB151" s="0"/>
      <c r="KC151" s="0"/>
      <c r="KD151" s="0"/>
      <c r="KE151" s="0"/>
      <c r="KF151" s="0"/>
      <c r="KG151" s="0"/>
      <c r="KH151" s="0"/>
      <c r="KI151" s="0"/>
      <c r="KJ151" s="0"/>
      <c r="KK151" s="0"/>
      <c r="KL151" s="0"/>
      <c r="KM151" s="0"/>
      <c r="KN151" s="0"/>
      <c r="KO151" s="0"/>
      <c r="KP151" s="0"/>
      <c r="KQ151" s="0"/>
      <c r="KR151" s="0"/>
      <c r="KS151" s="0"/>
      <c r="KT151" s="0"/>
      <c r="KU151" s="0"/>
      <c r="KV151" s="0"/>
      <c r="KW151" s="0"/>
      <c r="KX151" s="0"/>
      <c r="KY151" s="0"/>
      <c r="KZ151" s="0"/>
      <c r="LA151" s="0"/>
      <c r="LB151" s="0"/>
      <c r="LC151" s="0"/>
      <c r="LD151" s="0"/>
      <c r="LE151" s="0"/>
      <c r="LF151" s="0"/>
      <c r="LG151" s="0"/>
      <c r="LH151" s="0"/>
      <c r="LI151" s="0"/>
      <c r="LJ151" s="0"/>
      <c r="LK151" s="0"/>
      <c r="LL151" s="0"/>
      <c r="LM151" s="0"/>
      <c r="LN151" s="0"/>
      <c r="LO151" s="0"/>
      <c r="LP151" s="0"/>
      <c r="LQ151" s="0"/>
      <c r="LR151" s="0"/>
      <c r="LS151" s="0"/>
      <c r="LT151" s="0"/>
      <c r="LU151" s="0"/>
      <c r="LV151" s="0"/>
      <c r="LW151" s="0"/>
      <c r="LX151" s="0"/>
      <c r="LY151" s="0"/>
      <c r="LZ151" s="0"/>
      <c r="MA151" s="0"/>
      <c r="MB151" s="0"/>
      <c r="MC151" s="0"/>
      <c r="MD151" s="0"/>
      <c r="ME151" s="0"/>
      <c r="MF151" s="0"/>
      <c r="MG151" s="0"/>
      <c r="MH151" s="0"/>
      <c r="MI151" s="0"/>
      <c r="MJ151" s="0"/>
      <c r="MK151" s="0"/>
      <c r="ML151" s="0"/>
      <c r="MM151" s="0"/>
      <c r="MN151" s="0"/>
      <c r="MO151" s="0"/>
      <c r="MP151" s="0"/>
      <c r="MQ151" s="0"/>
      <c r="MR151" s="0"/>
      <c r="MS151" s="0"/>
      <c r="MT151" s="0"/>
      <c r="MU151" s="0"/>
      <c r="MV151" s="0"/>
      <c r="MW151" s="0"/>
      <c r="MX151" s="0"/>
      <c r="MY151" s="0"/>
      <c r="MZ151" s="0"/>
      <c r="NA151" s="0"/>
      <c r="NB151" s="0"/>
      <c r="NC151" s="0"/>
      <c r="ND151" s="0"/>
      <c r="NE151" s="0"/>
      <c r="NF151" s="0"/>
      <c r="NG151" s="0"/>
      <c r="NH151" s="0"/>
      <c r="NI151" s="0"/>
      <c r="NJ151" s="0"/>
      <c r="NK151" s="0"/>
      <c r="NL151" s="0"/>
      <c r="NM151" s="0"/>
      <c r="NN151" s="0"/>
      <c r="NO151" s="0"/>
      <c r="NP151" s="0"/>
      <c r="NQ151" s="0"/>
      <c r="NR151" s="0"/>
      <c r="NS151" s="0"/>
      <c r="NT151" s="0"/>
      <c r="NU151" s="0"/>
      <c r="NV151" s="0"/>
      <c r="NW151" s="0"/>
      <c r="NX151" s="0"/>
      <c r="NY151" s="0"/>
      <c r="NZ151" s="0"/>
      <c r="OA151" s="0"/>
      <c r="OB151" s="0"/>
      <c r="OC151" s="0"/>
      <c r="OD151" s="0"/>
      <c r="OE151" s="0"/>
      <c r="OF151" s="0"/>
      <c r="OG151" s="0"/>
      <c r="OH151" s="0"/>
      <c r="OI151" s="0"/>
      <c r="OJ151" s="0"/>
      <c r="OK151" s="0"/>
      <c r="OL151" s="0"/>
      <c r="OM151" s="0"/>
      <c r="ON151" s="0"/>
      <c r="OO151" s="0"/>
      <c r="OP151" s="0"/>
      <c r="OQ151" s="0"/>
      <c r="OR151" s="0"/>
      <c r="OS151" s="0"/>
      <c r="OT151" s="0"/>
      <c r="OU151" s="0"/>
      <c r="OV151" s="0"/>
      <c r="OW151" s="0"/>
      <c r="OX151" s="0"/>
      <c r="OY151" s="0"/>
      <c r="OZ151" s="0"/>
      <c r="PA151" s="0"/>
      <c r="PB151" s="0"/>
      <c r="PC151" s="0"/>
      <c r="PD151" s="0"/>
      <c r="PE151" s="0"/>
      <c r="PF151" s="0"/>
      <c r="PG151" s="0"/>
      <c r="PH151" s="0"/>
      <c r="PI151" s="0"/>
      <c r="PJ151" s="0"/>
      <c r="PK151" s="0"/>
      <c r="PL151" s="0"/>
      <c r="PM151" s="0"/>
      <c r="PN151" s="0"/>
      <c r="PO151" s="0"/>
      <c r="PP151" s="0"/>
      <c r="PQ151" s="0"/>
      <c r="PR151" s="0"/>
      <c r="PS151" s="0"/>
      <c r="PT151" s="0"/>
      <c r="PU151" s="0"/>
      <c r="PV151" s="0"/>
      <c r="PW151" s="0"/>
      <c r="PX151" s="0"/>
      <c r="PY151" s="0"/>
      <c r="PZ151" s="0"/>
      <c r="QA151" s="0"/>
      <c r="QB151" s="0"/>
      <c r="QC151" s="0"/>
      <c r="QD151" s="0"/>
      <c r="QE151" s="0"/>
      <c r="QF151" s="0"/>
      <c r="QG151" s="0"/>
      <c r="QH151" s="0"/>
      <c r="QI151" s="0"/>
      <c r="QJ151" s="0"/>
      <c r="QK151" s="0"/>
      <c r="QL151" s="0"/>
      <c r="QM151" s="0"/>
      <c r="QN151" s="0"/>
      <c r="QO151" s="0"/>
      <c r="QP151" s="0"/>
      <c r="QQ151" s="0"/>
      <c r="QR151" s="0"/>
      <c r="QS151" s="0"/>
      <c r="QT151" s="0"/>
      <c r="QU151" s="0"/>
      <c r="QV151" s="0"/>
      <c r="QW151" s="0"/>
      <c r="QX151" s="0"/>
      <c r="QY151" s="0"/>
      <c r="QZ151" s="0"/>
      <c r="RA151" s="0"/>
      <c r="RB151" s="0"/>
      <c r="RC151" s="0"/>
      <c r="RD151" s="0"/>
      <c r="RE151" s="0"/>
      <c r="RF151" s="0"/>
      <c r="RG151" s="0"/>
      <c r="RH151" s="0"/>
      <c r="RI151" s="0"/>
      <c r="RJ151" s="0"/>
      <c r="RK151" s="0"/>
      <c r="RL151" s="0"/>
      <c r="RM151" s="0"/>
      <c r="RN151" s="0"/>
      <c r="RO151" s="0"/>
      <c r="RP151" s="0"/>
      <c r="RQ151" s="0"/>
      <c r="RR151" s="0"/>
      <c r="RS151" s="0"/>
      <c r="RT151" s="0"/>
      <c r="RU151" s="0"/>
      <c r="RV151" s="0"/>
      <c r="RW151" s="0"/>
      <c r="RX151" s="0"/>
      <c r="RY151" s="0"/>
      <c r="RZ151" s="0"/>
      <c r="SA151" s="0"/>
      <c r="SB151" s="0"/>
      <c r="SC151" s="0"/>
      <c r="SD151" s="0"/>
      <c r="SE151" s="0"/>
      <c r="SF151" s="0"/>
      <c r="SG151" s="0"/>
      <c r="SH151" s="0"/>
      <c r="SI151" s="0"/>
      <c r="SJ151" s="0"/>
      <c r="SK151" s="0"/>
      <c r="SL151" s="0"/>
      <c r="SM151" s="0"/>
      <c r="SN151" s="0"/>
      <c r="SO151" s="0"/>
      <c r="SP151" s="0"/>
      <c r="SQ151" s="0"/>
      <c r="SR151" s="0"/>
      <c r="SS151" s="0"/>
      <c r="ST151" s="0"/>
      <c r="SU151" s="0"/>
      <c r="SV151" s="0"/>
      <c r="SW151" s="0"/>
      <c r="SX151" s="0"/>
      <c r="SY151" s="0"/>
      <c r="SZ151" s="0"/>
      <c r="TA151" s="0"/>
      <c r="TB151" s="0"/>
      <c r="TC151" s="0"/>
      <c r="TD151" s="0"/>
      <c r="TE151" s="0"/>
      <c r="TF151" s="0"/>
      <c r="TG151" s="0"/>
      <c r="TH151" s="0"/>
      <c r="TI151" s="0"/>
      <c r="TJ151" s="0"/>
      <c r="TK151" s="0"/>
      <c r="TL151" s="0"/>
      <c r="TM151" s="0"/>
      <c r="TN151" s="0"/>
      <c r="TO151" s="0"/>
      <c r="TP151" s="0"/>
      <c r="TQ151" s="0"/>
      <c r="TR151" s="0"/>
      <c r="TS151" s="0"/>
      <c r="TT151" s="0"/>
      <c r="TU151" s="0"/>
      <c r="TV151" s="0"/>
      <c r="TW151" s="0"/>
      <c r="TX151" s="0"/>
      <c r="TY151" s="0"/>
      <c r="TZ151" s="0"/>
      <c r="UA151" s="0"/>
      <c r="UB151" s="0"/>
      <c r="UC151" s="0"/>
      <c r="UD151" s="0"/>
      <c r="UE151" s="0"/>
      <c r="UF151" s="0"/>
      <c r="UG151" s="0"/>
      <c r="UH151" s="0"/>
      <c r="UI151" s="0"/>
      <c r="UJ151" s="0"/>
      <c r="UK151" s="0"/>
      <c r="UL151" s="0"/>
      <c r="UM151" s="0"/>
      <c r="UN151" s="0"/>
      <c r="UO151" s="0"/>
      <c r="UP151" s="0"/>
      <c r="UQ151" s="0"/>
      <c r="UR151" s="0"/>
      <c r="US151" s="0"/>
      <c r="UT151" s="0"/>
      <c r="UU151" s="0"/>
      <c r="UV151" s="0"/>
      <c r="UW151" s="0"/>
      <c r="UX151" s="0"/>
      <c r="UY151" s="0"/>
      <c r="UZ151" s="0"/>
      <c r="VA151" s="0"/>
      <c r="VB151" s="0"/>
      <c r="VC151" s="0"/>
      <c r="VD151" s="0"/>
      <c r="VE151" s="0"/>
      <c r="VF151" s="0"/>
      <c r="VG151" s="0"/>
      <c r="VH151" s="0"/>
      <c r="VI151" s="0"/>
      <c r="VJ151" s="0"/>
      <c r="VK151" s="0"/>
      <c r="VL151" s="0"/>
      <c r="VM151" s="0"/>
      <c r="VN151" s="0"/>
      <c r="VO151" s="0"/>
      <c r="VP151" s="0"/>
      <c r="VQ151" s="0"/>
      <c r="VR151" s="0"/>
      <c r="VS151" s="0"/>
      <c r="VT151" s="0"/>
      <c r="VU151" s="0"/>
      <c r="VV151" s="0"/>
      <c r="VW151" s="0"/>
      <c r="VX151" s="0"/>
      <c r="VY151" s="0"/>
      <c r="VZ151" s="0"/>
      <c r="WA151" s="0"/>
      <c r="WB151" s="0"/>
      <c r="WC151" s="0"/>
      <c r="WD151" s="0"/>
      <c r="WE151" s="0"/>
      <c r="WF151" s="0"/>
      <c r="WG151" s="0"/>
      <c r="WH151" s="0"/>
      <c r="WI151" s="0"/>
      <c r="WJ151" s="0"/>
      <c r="WK151" s="0"/>
      <c r="WL151" s="0"/>
      <c r="WM151" s="0"/>
      <c r="WN151" s="0"/>
      <c r="WO151" s="0"/>
      <c r="WP151" s="0"/>
      <c r="WQ151" s="0"/>
      <c r="WR151" s="0"/>
      <c r="WS151" s="0"/>
      <c r="WT151" s="0"/>
      <c r="WU151" s="0"/>
      <c r="WV151" s="0"/>
      <c r="WW151" s="0"/>
      <c r="WX151" s="0"/>
      <c r="WY151" s="0"/>
      <c r="WZ151" s="0"/>
      <c r="XA151" s="0"/>
      <c r="XB151" s="0"/>
      <c r="XC151" s="0"/>
      <c r="XD151" s="0"/>
      <c r="XE151" s="0"/>
      <c r="XF151" s="0"/>
      <c r="XG151" s="0"/>
      <c r="XH151" s="0"/>
      <c r="XI151" s="0"/>
      <c r="XJ151" s="0"/>
      <c r="XK151" s="0"/>
      <c r="XL151" s="0"/>
      <c r="XM151" s="0"/>
      <c r="XN151" s="0"/>
      <c r="XO151" s="0"/>
      <c r="XP151" s="0"/>
      <c r="XQ151" s="0"/>
      <c r="XR151" s="0"/>
      <c r="XS151" s="0"/>
      <c r="XT151" s="0"/>
      <c r="XU151" s="0"/>
      <c r="XV151" s="0"/>
      <c r="XW151" s="0"/>
      <c r="XX151" s="0"/>
      <c r="XY151" s="0"/>
      <c r="XZ151" s="0"/>
      <c r="YA151" s="0"/>
      <c r="YB151" s="0"/>
      <c r="YC151" s="0"/>
      <c r="YD151" s="0"/>
      <c r="YE151" s="0"/>
      <c r="YF151" s="0"/>
      <c r="YG151" s="0"/>
      <c r="YH151" s="0"/>
      <c r="YI151" s="0"/>
      <c r="YJ151" s="0"/>
      <c r="YK151" s="0"/>
      <c r="YL151" s="0"/>
      <c r="YM151" s="0"/>
      <c r="YN151" s="0"/>
      <c r="YO151" s="0"/>
      <c r="YP151" s="0"/>
      <c r="YQ151" s="0"/>
      <c r="YR151" s="0"/>
      <c r="YS151" s="0"/>
      <c r="YT151" s="0"/>
      <c r="YU151" s="0"/>
      <c r="YV151" s="0"/>
      <c r="YW151" s="0"/>
      <c r="YX151" s="0"/>
      <c r="YY151" s="0"/>
      <c r="YZ151" s="0"/>
      <c r="ZA151" s="0"/>
      <c r="ZB151" s="0"/>
      <c r="ZC151" s="0"/>
      <c r="ZD151" s="0"/>
      <c r="ZE151" s="0"/>
      <c r="ZF151" s="0"/>
      <c r="ZG151" s="0"/>
      <c r="ZH151" s="0"/>
      <c r="ZI151" s="0"/>
      <c r="ZJ151" s="0"/>
      <c r="ZK151" s="0"/>
      <c r="ZL151" s="0"/>
      <c r="ZM151" s="0"/>
      <c r="ZN151" s="0"/>
      <c r="ZO151" s="0"/>
      <c r="ZP151" s="0"/>
      <c r="ZQ151" s="0"/>
      <c r="ZR151" s="0"/>
      <c r="ZS151" s="0"/>
      <c r="ZT151" s="0"/>
      <c r="ZU151" s="0"/>
      <c r="ZV151" s="0"/>
      <c r="ZW151" s="0"/>
      <c r="ZX151" s="0"/>
      <c r="ZY151" s="0"/>
      <c r="ZZ151" s="0"/>
      <c r="AAA151" s="0"/>
      <c r="AAB151" s="0"/>
      <c r="AAC151" s="0"/>
      <c r="AAD151" s="0"/>
      <c r="AAE151" s="0"/>
      <c r="AAF151" s="0"/>
      <c r="AAG151" s="0"/>
      <c r="AAH151" s="0"/>
      <c r="AAI151" s="0"/>
      <c r="AAJ151" s="0"/>
      <c r="AAK151" s="0"/>
      <c r="AAL151" s="0"/>
      <c r="AAM151" s="0"/>
      <c r="AAN151" s="0"/>
      <c r="AAO151" s="0"/>
      <c r="AAP151" s="0"/>
      <c r="AAQ151" s="0"/>
      <c r="AAR151" s="0"/>
      <c r="AAS151" s="0"/>
      <c r="AAT151" s="0"/>
      <c r="AAU151" s="0"/>
      <c r="AAV151" s="0"/>
      <c r="AAW151" s="0"/>
      <c r="AAX151" s="0"/>
      <c r="AAY151" s="0"/>
      <c r="AAZ151" s="0"/>
      <c r="ABA151" s="0"/>
      <c r="ABB151" s="0"/>
      <c r="ABC151" s="0"/>
      <c r="ABD151" s="0"/>
      <c r="ABE151" s="0"/>
      <c r="ABF151" s="0"/>
      <c r="ABG151" s="0"/>
      <c r="ABH151" s="0"/>
      <c r="ABI151" s="0"/>
      <c r="ABJ151" s="0"/>
      <c r="ABK151" s="0"/>
      <c r="ABL151" s="0"/>
      <c r="ABM151" s="0"/>
      <c r="ABN151" s="0"/>
      <c r="ABO151" s="0"/>
      <c r="ABP151" s="0"/>
      <c r="ABQ151" s="0"/>
      <c r="ABR151" s="0"/>
      <c r="ABS151" s="0"/>
      <c r="ABT151" s="0"/>
      <c r="ABU151" s="0"/>
      <c r="ABV151" s="0"/>
      <c r="ABW151" s="0"/>
      <c r="ABX151" s="0"/>
      <c r="ABY151" s="0"/>
      <c r="ABZ151" s="0"/>
      <c r="ACA151" s="0"/>
      <c r="ACB151" s="0"/>
      <c r="ACC151" s="0"/>
      <c r="ACD151" s="0"/>
      <c r="ACE151" s="0"/>
      <c r="ACF151" s="0"/>
      <c r="ACG151" s="0"/>
      <c r="ACH151" s="0"/>
      <c r="ACI151" s="0"/>
      <c r="ACJ151" s="0"/>
      <c r="ACK151" s="0"/>
      <c r="ACL151" s="0"/>
      <c r="ACM151" s="0"/>
      <c r="ACN151" s="0"/>
      <c r="ACO151" s="0"/>
      <c r="ACP151" s="0"/>
      <c r="ACQ151" s="0"/>
      <c r="ACR151" s="0"/>
      <c r="ACS151" s="0"/>
      <c r="ACT151" s="0"/>
      <c r="ACU151" s="0"/>
      <c r="ACV151" s="0"/>
      <c r="ACW151" s="0"/>
      <c r="ACX151" s="0"/>
      <c r="ACY151" s="0"/>
      <c r="ACZ151" s="0"/>
      <c r="ADA151" s="0"/>
      <c r="ADB151" s="0"/>
      <c r="ADC151" s="0"/>
      <c r="ADD151" s="0"/>
      <c r="ADE151" s="0"/>
      <c r="ADF151" s="0"/>
      <c r="ADG151" s="0"/>
      <c r="ADH151" s="0"/>
      <c r="ADI151" s="0"/>
      <c r="ADJ151" s="0"/>
      <c r="ADK151" s="0"/>
      <c r="ADL151" s="0"/>
      <c r="ADM151" s="0"/>
      <c r="ADN151" s="0"/>
      <c r="ADO151" s="0"/>
      <c r="ADP151" s="0"/>
      <c r="ADQ151" s="0"/>
      <c r="ADR151" s="0"/>
      <c r="ADS151" s="0"/>
      <c r="ADT151" s="0"/>
      <c r="ADU151" s="0"/>
      <c r="ADV151" s="0"/>
      <c r="ADW151" s="0"/>
      <c r="ADX151" s="0"/>
      <c r="ADY151" s="0"/>
      <c r="ADZ151" s="0"/>
      <c r="AEA151" s="0"/>
      <c r="AEB151" s="0"/>
      <c r="AEC151" s="0"/>
      <c r="AED151" s="0"/>
      <c r="AEE151" s="0"/>
      <c r="AEF151" s="0"/>
      <c r="AEG151" s="0"/>
      <c r="AEH151" s="0"/>
      <c r="AEI151" s="0"/>
      <c r="AEJ151" s="0"/>
      <c r="AEK151" s="0"/>
      <c r="AEL151" s="0"/>
      <c r="AEM151" s="0"/>
      <c r="AEN151" s="0"/>
      <c r="AEO151" s="0"/>
      <c r="AEP151" s="0"/>
      <c r="AEQ151" s="0"/>
      <c r="AER151" s="0"/>
      <c r="AES151" s="0"/>
      <c r="AET151" s="0"/>
      <c r="AEU151" s="0"/>
      <c r="AEV151" s="0"/>
      <c r="AEW151" s="0"/>
      <c r="AEX151" s="0"/>
      <c r="AEY151" s="0"/>
      <c r="AEZ151" s="0"/>
      <c r="AFA151" s="0"/>
      <c r="AFB151" s="0"/>
      <c r="AFC151" s="0"/>
      <c r="AFD151" s="0"/>
      <c r="AFE151" s="0"/>
      <c r="AFF151" s="0"/>
      <c r="AFG151" s="0"/>
      <c r="AFH151" s="0"/>
      <c r="AFI151" s="0"/>
      <c r="AFJ151" s="0"/>
      <c r="AFK151" s="0"/>
      <c r="AFL151" s="0"/>
      <c r="AFM151" s="0"/>
      <c r="AFN151" s="0"/>
      <c r="AFO151" s="0"/>
      <c r="AFP151" s="0"/>
      <c r="AFQ151" s="0"/>
      <c r="AFR151" s="0"/>
      <c r="AFS151" s="0"/>
      <c r="AFT151" s="0"/>
      <c r="AFU151" s="0"/>
      <c r="AFV151" s="0"/>
      <c r="AFW151" s="0"/>
      <c r="AFX151" s="0"/>
      <c r="AFY151" s="0"/>
      <c r="AFZ151" s="0"/>
      <c r="AGA151" s="0"/>
      <c r="AGB151" s="0"/>
      <c r="AGC151" s="0"/>
      <c r="AGD151" s="0"/>
      <c r="AGE151" s="0"/>
      <c r="AGF151" s="0"/>
      <c r="AGG151" s="0"/>
      <c r="AGH151" s="0"/>
      <c r="AGI151" s="0"/>
      <c r="AGJ151" s="0"/>
      <c r="AGK151" s="0"/>
      <c r="AGL151" s="0"/>
      <c r="AGM151" s="0"/>
      <c r="AGN151" s="0"/>
      <c r="AGO151" s="0"/>
      <c r="AGP151" s="0"/>
      <c r="AGQ151" s="0"/>
      <c r="AGR151" s="0"/>
      <c r="AGS151" s="0"/>
      <c r="AGT151" s="0"/>
      <c r="AGU151" s="0"/>
      <c r="AGV151" s="0"/>
      <c r="AGW151" s="0"/>
      <c r="AGX151" s="0"/>
      <c r="AGY151" s="0"/>
      <c r="AGZ151" s="0"/>
      <c r="AHA151" s="0"/>
      <c r="AHB151" s="0"/>
      <c r="AHC151" s="0"/>
      <c r="AHD151" s="0"/>
      <c r="AHE151" s="0"/>
      <c r="AHF151" s="0"/>
      <c r="AHG151" s="0"/>
      <c r="AHH151" s="0"/>
      <c r="AHI151" s="0"/>
      <c r="AHJ151" s="0"/>
      <c r="AHK151" s="0"/>
      <c r="AHL151" s="0"/>
      <c r="AHM151" s="0"/>
      <c r="AHN151" s="0"/>
      <c r="AHO151" s="0"/>
      <c r="AHP151" s="0"/>
      <c r="AHQ151" s="0"/>
      <c r="AHR151" s="0"/>
      <c r="AHS151" s="0"/>
      <c r="AHT151" s="0"/>
      <c r="AHU151" s="0"/>
      <c r="AHV151" s="0"/>
      <c r="AHW151" s="0"/>
      <c r="AHX151" s="0"/>
      <c r="AHY151" s="0"/>
      <c r="AHZ151" s="0"/>
      <c r="AIA151" s="0"/>
      <c r="AIB151" s="0"/>
      <c r="AIC151" s="0"/>
      <c r="AID151" s="0"/>
      <c r="AIE151" s="0"/>
      <c r="AIF151" s="0"/>
      <c r="AIG151" s="0"/>
      <c r="AIH151" s="0"/>
      <c r="AII151" s="0"/>
      <c r="AIJ151" s="0"/>
      <c r="AIK151" s="0"/>
      <c r="AIL151" s="0"/>
      <c r="AIM151" s="0"/>
      <c r="AIN151" s="0"/>
      <c r="AIO151" s="0"/>
      <c r="AIP151" s="0"/>
      <c r="AIQ151" s="0"/>
      <c r="AIR151" s="0"/>
      <c r="AIS151" s="0"/>
      <c r="AIT151" s="0"/>
      <c r="AIU151" s="0"/>
      <c r="AIV151" s="0"/>
      <c r="AIW151" s="0"/>
      <c r="AIX151" s="0"/>
      <c r="AIY151" s="0"/>
      <c r="AIZ151" s="0"/>
      <c r="AJA151" s="0"/>
      <c r="AJB151" s="0"/>
      <c r="AJC151" s="0"/>
      <c r="AJD151" s="0"/>
      <c r="AJE151" s="0"/>
      <c r="AJF151" s="0"/>
      <c r="AJG151" s="0"/>
      <c r="AJH151" s="0"/>
      <c r="AJI151" s="0"/>
      <c r="AJJ151" s="0"/>
      <c r="AJK151" s="0"/>
      <c r="AJL151" s="0"/>
      <c r="AJM151" s="0"/>
      <c r="AJN151" s="0"/>
      <c r="AJO151" s="0"/>
      <c r="AJP151" s="0"/>
      <c r="AJQ151" s="0"/>
      <c r="AJR151" s="0"/>
      <c r="AJS151" s="0"/>
      <c r="AJT151" s="0"/>
      <c r="AJU151" s="0"/>
      <c r="AJV151" s="0"/>
      <c r="AJW151" s="0"/>
      <c r="AJX151" s="0"/>
      <c r="AJY151" s="0"/>
      <c r="AJZ151" s="0"/>
      <c r="AKA151" s="0"/>
      <c r="AKB151" s="0"/>
      <c r="AKC151" s="0"/>
      <c r="AKD151" s="0"/>
      <c r="AKE151" s="0"/>
      <c r="AKF151" s="0"/>
      <c r="AKG151" s="0"/>
      <c r="AKH151" s="0"/>
      <c r="AKI151" s="0"/>
      <c r="AKJ151" s="0"/>
      <c r="AKK151" s="0"/>
      <c r="AKL151" s="0"/>
      <c r="AKM151" s="0"/>
      <c r="AKN151" s="0"/>
      <c r="AKO151" s="0"/>
      <c r="AKP151" s="0"/>
      <c r="AKQ151" s="0"/>
      <c r="AKR151" s="0"/>
      <c r="AKS151" s="0"/>
      <c r="AKT151" s="0"/>
      <c r="AKU151" s="0"/>
      <c r="AKV151" s="0"/>
      <c r="AKW151" s="0"/>
      <c r="AKX151" s="0"/>
      <c r="AKY151" s="0"/>
      <c r="AKZ151" s="0"/>
      <c r="ALA151" s="0"/>
      <c r="ALB151" s="0"/>
      <c r="ALC151" s="0"/>
      <c r="ALD151" s="0"/>
      <c r="ALE151" s="0"/>
      <c r="ALF151" s="0"/>
      <c r="ALG151" s="0"/>
      <c r="ALH151" s="0"/>
      <c r="ALI151" s="0"/>
      <c r="ALJ151" s="0"/>
      <c r="ALK151" s="0"/>
      <c r="ALL151" s="0"/>
      <c r="ALM151" s="0"/>
      <c r="ALN151" s="0"/>
      <c r="ALO151" s="0"/>
      <c r="ALP151" s="0"/>
      <c r="ALQ151" s="0"/>
      <c r="ALR151" s="0"/>
      <c r="ALS151" s="0"/>
      <c r="ALT151" s="0"/>
      <c r="ALU151" s="0"/>
      <c r="ALV151" s="0"/>
      <c r="ALW151" s="0"/>
      <c r="ALX151" s="0"/>
      <c r="ALY151" s="0"/>
      <c r="ALZ151" s="0"/>
      <c r="AMA151" s="0"/>
      <c r="AMB151" s="0"/>
      <c r="AMC151" s="0"/>
      <c r="AMD151" s="0"/>
      <c r="AME151" s="0"/>
      <c r="AMF151" s="0"/>
      <c r="AMG151" s="0"/>
      <c r="AMH151" s="0"/>
      <c r="AMI151" s="0"/>
      <c r="AMJ151" s="0"/>
    </row>
    <row r="152" s="149" customFormat="true" ht="12.75" hidden="false" customHeight="true" outlineLevel="0" collapsed="false">
      <c r="A152" s="61"/>
      <c r="B152" s="61" t="s">
        <v>166</v>
      </c>
      <c r="C152" s="61"/>
      <c r="D152" s="68"/>
      <c r="E152" s="86"/>
      <c r="F152" s="183" t="n">
        <f aca="false">F9</f>
        <v>0</v>
      </c>
      <c r="G152" s="75"/>
      <c r="H152" s="79"/>
    </row>
    <row r="153" s="56" customFormat="true" ht="12.75" hidden="false" customHeight="true" outlineLevel="0" collapsed="false">
      <c r="A153" s="61"/>
      <c r="B153" s="61" t="s">
        <v>167</v>
      </c>
      <c r="C153" s="86"/>
      <c r="D153" s="184"/>
      <c r="E153" s="91" t="n">
        <f aca="false">F113+F115+F116</f>
        <v>0</v>
      </c>
      <c r="F153" s="185"/>
      <c r="G153" s="186" t="s">
        <v>131</v>
      </c>
      <c r="H153" s="75"/>
    </row>
    <row r="154" s="56" customFormat="true" ht="12.75" hidden="false" customHeight="true" outlineLevel="0" collapsed="false">
      <c r="A154" s="61"/>
      <c r="B154" s="61" t="s">
        <v>155</v>
      </c>
      <c r="C154" s="86"/>
      <c r="D154" s="184"/>
      <c r="E154" s="91" t="n">
        <f aca="false">F136</f>
        <v>0</v>
      </c>
      <c r="F154" s="185"/>
      <c r="G154" s="186" t="n">
        <v>364</v>
      </c>
      <c r="H154" s="75"/>
    </row>
    <row r="155" s="56" customFormat="true" ht="12.75" hidden="false" customHeight="true" outlineLevel="0" collapsed="false">
      <c r="A155" s="61"/>
      <c r="B155" s="61" t="s">
        <v>156</v>
      </c>
      <c r="C155" s="68"/>
      <c r="D155" s="184"/>
      <c r="E155" s="91" t="n">
        <f aca="false">F137</f>
        <v>0</v>
      </c>
      <c r="F155" s="185"/>
      <c r="G155" s="186" t="n">
        <v>365</v>
      </c>
      <c r="H155" s="75"/>
    </row>
    <row r="156" s="56" customFormat="true" ht="12.75" hidden="false" customHeight="true" outlineLevel="0" collapsed="false">
      <c r="A156" s="61"/>
      <c r="B156" s="63" t="s">
        <v>168</v>
      </c>
      <c r="C156" s="187"/>
      <c r="D156" s="188"/>
      <c r="E156" s="175" t="n">
        <f aca="false">E121-E135</f>
        <v>0</v>
      </c>
      <c r="F156" s="185"/>
      <c r="G156" s="186"/>
      <c r="H156" s="75"/>
    </row>
    <row r="157" s="56" customFormat="true" ht="12.75" hidden="false" customHeight="true" outlineLevel="0" collapsed="false">
      <c r="A157" s="61"/>
      <c r="B157" s="61" t="s">
        <v>169</v>
      </c>
      <c r="C157" s="86"/>
      <c r="D157" s="184"/>
      <c r="E157" s="91" t="n">
        <f aca="false">E25-E43</f>
        <v>0</v>
      </c>
      <c r="F157" s="185"/>
      <c r="G157" s="186"/>
      <c r="H157" s="75"/>
    </row>
    <row r="158" s="56" customFormat="true" ht="12.75" hidden="false" customHeight="true" outlineLevel="0" collapsed="false">
      <c r="A158" s="58"/>
      <c r="B158" s="189"/>
      <c r="C158" s="190"/>
      <c r="D158" s="168" t="s">
        <v>170</v>
      </c>
      <c r="E158" s="169" t="n">
        <f aca="false">SUM(E153:E157)</f>
        <v>0</v>
      </c>
      <c r="F158" s="191" t="n">
        <f aca="false">E158</f>
        <v>0</v>
      </c>
      <c r="G158" s="192" t="n">
        <v>724</v>
      </c>
      <c r="H158" s="75"/>
    </row>
    <row r="159" s="56" customFormat="true" ht="12.75" hidden="false" customHeight="true" outlineLevel="0" collapsed="false">
      <c r="A159" s="58"/>
      <c r="B159" s="58"/>
      <c r="C159" s="70"/>
      <c r="D159" s="74"/>
      <c r="E159" s="74" t="s">
        <v>165</v>
      </c>
      <c r="F159" s="179" t="n">
        <f aca="false">F152-F158</f>
        <v>0</v>
      </c>
      <c r="G159" s="192"/>
      <c r="H159" s="75"/>
    </row>
    <row r="160" s="56" customFormat="true" ht="12.75" hidden="false" customHeight="true" outlineLevel="0" collapsed="false">
      <c r="A160" s="58"/>
      <c r="B160" s="58"/>
      <c r="C160" s="70"/>
      <c r="D160" s="74"/>
      <c r="E160" s="74"/>
      <c r="F160" s="179"/>
      <c r="G160" s="192"/>
      <c r="H160" s="75"/>
    </row>
    <row r="161" customFormat="false" ht="12.75" hidden="false" customHeight="true" outlineLevel="0" collapsed="false">
      <c r="A161" s="193" t="s">
        <v>171</v>
      </c>
      <c r="B161" s="193"/>
      <c r="C161" s="193"/>
      <c r="D161" s="193"/>
      <c r="E161" s="193"/>
      <c r="F161" s="193"/>
      <c r="G161" s="193"/>
      <c r="H161" s="193"/>
      <c r="I161" s="0"/>
      <c r="J161" s="0"/>
      <c r="K161" s="0"/>
      <c r="L161" s="0"/>
      <c r="M161" s="0"/>
      <c r="N161" s="0"/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  <c r="IW161" s="0"/>
      <c r="IX161" s="0"/>
      <c r="IY161" s="0"/>
      <c r="IZ161" s="0"/>
      <c r="JA161" s="0"/>
      <c r="JB161" s="0"/>
      <c r="JC161" s="0"/>
      <c r="JD161" s="0"/>
      <c r="JE161" s="0"/>
      <c r="JF161" s="0"/>
      <c r="JG161" s="0"/>
      <c r="JH161" s="0"/>
      <c r="JI161" s="0"/>
      <c r="JJ161" s="0"/>
      <c r="JK161" s="0"/>
      <c r="JL161" s="0"/>
      <c r="JM161" s="0"/>
      <c r="JN161" s="0"/>
      <c r="JO161" s="0"/>
      <c r="JP161" s="0"/>
      <c r="JQ161" s="0"/>
      <c r="JR161" s="0"/>
      <c r="JS161" s="0"/>
      <c r="JT161" s="0"/>
      <c r="JU161" s="0"/>
      <c r="JV161" s="0"/>
      <c r="JW161" s="0"/>
      <c r="JX161" s="0"/>
      <c r="JY161" s="0"/>
      <c r="JZ161" s="0"/>
      <c r="KA161" s="0"/>
      <c r="KB161" s="0"/>
      <c r="KC161" s="0"/>
      <c r="KD161" s="0"/>
      <c r="KE161" s="0"/>
      <c r="KF161" s="0"/>
      <c r="KG161" s="0"/>
      <c r="KH161" s="0"/>
      <c r="KI161" s="0"/>
      <c r="KJ161" s="0"/>
      <c r="KK161" s="0"/>
      <c r="KL161" s="0"/>
      <c r="KM161" s="0"/>
      <c r="KN161" s="0"/>
      <c r="KO161" s="0"/>
      <c r="KP161" s="0"/>
      <c r="KQ161" s="0"/>
      <c r="KR161" s="0"/>
      <c r="KS161" s="0"/>
      <c r="KT161" s="0"/>
      <c r="KU161" s="0"/>
      <c r="KV161" s="0"/>
      <c r="KW161" s="0"/>
      <c r="KX161" s="0"/>
      <c r="KY161" s="0"/>
      <c r="KZ161" s="0"/>
      <c r="LA161" s="0"/>
      <c r="LB161" s="0"/>
      <c r="LC161" s="0"/>
      <c r="LD161" s="0"/>
      <c r="LE161" s="0"/>
      <c r="LF161" s="0"/>
      <c r="LG161" s="0"/>
      <c r="LH161" s="0"/>
      <c r="LI161" s="0"/>
      <c r="LJ161" s="0"/>
      <c r="LK161" s="0"/>
      <c r="LL161" s="0"/>
      <c r="LM161" s="0"/>
      <c r="LN161" s="0"/>
      <c r="LO161" s="0"/>
      <c r="LP161" s="0"/>
      <c r="LQ161" s="0"/>
      <c r="LR161" s="0"/>
      <c r="LS161" s="0"/>
      <c r="LT161" s="0"/>
      <c r="LU161" s="0"/>
      <c r="LV161" s="0"/>
      <c r="LW161" s="0"/>
      <c r="LX161" s="0"/>
      <c r="LY161" s="0"/>
      <c r="LZ161" s="0"/>
      <c r="MA161" s="0"/>
      <c r="MB161" s="0"/>
      <c r="MC161" s="0"/>
      <c r="MD161" s="0"/>
      <c r="ME161" s="0"/>
      <c r="MF161" s="0"/>
      <c r="MG161" s="0"/>
      <c r="MH161" s="0"/>
      <c r="MI161" s="0"/>
      <c r="MJ161" s="0"/>
      <c r="MK161" s="0"/>
      <c r="ML161" s="0"/>
      <c r="MM161" s="0"/>
      <c r="MN161" s="0"/>
      <c r="MO161" s="0"/>
      <c r="MP161" s="0"/>
      <c r="MQ161" s="0"/>
      <c r="MR161" s="0"/>
      <c r="MS161" s="0"/>
      <c r="MT161" s="0"/>
      <c r="MU161" s="0"/>
      <c r="MV161" s="0"/>
      <c r="MW161" s="0"/>
      <c r="MX161" s="0"/>
      <c r="MY161" s="0"/>
      <c r="MZ161" s="0"/>
      <c r="NA161" s="0"/>
      <c r="NB161" s="0"/>
      <c r="NC161" s="0"/>
      <c r="ND161" s="0"/>
      <c r="NE161" s="0"/>
      <c r="NF161" s="0"/>
      <c r="NG161" s="0"/>
      <c r="NH161" s="0"/>
      <c r="NI161" s="0"/>
      <c r="NJ161" s="0"/>
      <c r="NK161" s="0"/>
      <c r="NL161" s="0"/>
      <c r="NM161" s="0"/>
      <c r="NN161" s="0"/>
      <c r="NO161" s="0"/>
      <c r="NP161" s="0"/>
      <c r="NQ161" s="0"/>
      <c r="NR161" s="0"/>
      <c r="NS161" s="0"/>
      <c r="NT161" s="0"/>
      <c r="NU161" s="0"/>
      <c r="NV161" s="0"/>
      <c r="NW161" s="0"/>
      <c r="NX161" s="0"/>
      <c r="NY161" s="0"/>
      <c r="NZ161" s="0"/>
      <c r="OA161" s="0"/>
      <c r="OB161" s="0"/>
      <c r="OC161" s="0"/>
      <c r="OD161" s="0"/>
      <c r="OE161" s="0"/>
      <c r="OF161" s="0"/>
      <c r="OG161" s="0"/>
      <c r="OH161" s="0"/>
      <c r="OI161" s="0"/>
      <c r="OJ161" s="0"/>
      <c r="OK161" s="0"/>
      <c r="OL161" s="0"/>
      <c r="OM161" s="0"/>
      <c r="ON161" s="0"/>
      <c r="OO161" s="0"/>
      <c r="OP161" s="0"/>
      <c r="OQ161" s="0"/>
      <c r="OR161" s="0"/>
      <c r="OS161" s="0"/>
      <c r="OT161" s="0"/>
      <c r="OU161" s="0"/>
      <c r="OV161" s="0"/>
      <c r="OW161" s="0"/>
      <c r="OX161" s="0"/>
      <c r="OY161" s="0"/>
      <c r="OZ161" s="0"/>
      <c r="PA161" s="0"/>
      <c r="PB161" s="0"/>
      <c r="PC161" s="0"/>
      <c r="PD161" s="0"/>
      <c r="PE161" s="0"/>
      <c r="PF161" s="0"/>
      <c r="PG161" s="0"/>
      <c r="PH161" s="0"/>
      <c r="PI161" s="0"/>
      <c r="PJ161" s="0"/>
      <c r="PK161" s="0"/>
      <c r="PL161" s="0"/>
      <c r="PM161" s="0"/>
      <c r="PN161" s="0"/>
      <c r="PO161" s="0"/>
      <c r="PP161" s="0"/>
      <c r="PQ161" s="0"/>
      <c r="PR161" s="0"/>
      <c r="PS161" s="0"/>
      <c r="PT161" s="0"/>
      <c r="PU161" s="0"/>
      <c r="PV161" s="0"/>
      <c r="PW161" s="0"/>
      <c r="PX161" s="0"/>
      <c r="PY161" s="0"/>
      <c r="PZ161" s="0"/>
      <c r="QA161" s="0"/>
      <c r="QB161" s="0"/>
      <c r="QC161" s="0"/>
      <c r="QD161" s="0"/>
      <c r="QE161" s="0"/>
      <c r="QF161" s="0"/>
      <c r="QG161" s="0"/>
      <c r="QH161" s="0"/>
      <c r="QI161" s="0"/>
      <c r="QJ161" s="0"/>
      <c r="QK161" s="0"/>
      <c r="QL161" s="0"/>
      <c r="QM161" s="0"/>
      <c r="QN161" s="0"/>
      <c r="QO161" s="0"/>
      <c r="QP161" s="0"/>
      <c r="QQ161" s="0"/>
      <c r="QR161" s="0"/>
      <c r="QS161" s="0"/>
      <c r="QT161" s="0"/>
      <c r="QU161" s="0"/>
      <c r="QV161" s="0"/>
      <c r="QW161" s="0"/>
      <c r="QX161" s="0"/>
      <c r="QY161" s="0"/>
      <c r="QZ161" s="0"/>
      <c r="RA161" s="0"/>
      <c r="RB161" s="0"/>
      <c r="RC161" s="0"/>
      <c r="RD161" s="0"/>
      <c r="RE161" s="0"/>
      <c r="RF161" s="0"/>
      <c r="RG161" s="0"/>
      <c r="RH161" s="0"/>
      <c r="RI161" s="0"/>
      <c r="RJ161" s="0"/>
      <c r="RK161" s="0"/>
      <c r="RL161" s="0"/>
      <c r="RM161" s="0"/>
      <c r="RN161" s="0"/>
      <c r="RO161" s="0"/>
      <c r="RP161" s="0"/>
      <c r="RQ161" s="0"/>
      <c r="RR161" s="0"/>
      <c r="RS161" s="0"/>
      <c r="RT161" s="0"/>
      <c r="RU161" s="0"/>
      <c r="RV161" s="0"/>
      <c r="RW161" s="0"/>
      <c r="RX161" s="0"/>
      <c r="RY161" s="0"/>
      <c r="RZ161" s="0"/>
      <c r="SA161" s="0"/>
      <c r="SB161" s="0"/>
      <c r="SC161" s="0"/>
      <c r="SD161" s="0"/>
      <c r="SE161" s="0"/>
      <c r="SF161" s="0"/>
      <c r="SG161" s="0"/>
      <c r="SH161" s="0"/>
      <c r="SI161" s="0"/>
      <c r="SJ161" s="0"/>
      <c r="SK161" s="0"/>
      <c r="SL161" s="0"/>
      <c r="SM161" s="0"/>
      <c r="SN161" s="0"/>
      <c r="SO161" s="0"/>
      <c r="SP161" s="0"/>
      <c r="SQ161" s="0"/>
      <c r="SR161" s="0"/>
      <c r="SS161" s="0"/>
      <c r="ST161" s="0"/>
      <c r="SU161" s="0"/>
      <c r="SV161" s="0"/>
      <c r="SW161" s="0"/>
      <c r="SX161" s="0"/>
      <c r="SY161" s="0"/>
      <c r="SZ161" s="0"/>
      <c r="TA161" s="0"/>
      <c r="TB161" s="0"/>
      <c r="TC161" s="0"/>
      <c r="TD161" s="0"/>
      <c r="TE161" s="0"/>
      <c r="TF161" s="0"/>
      <c r="TG161" s="0"/>
      <c r="TH161" s="0"/>
      <c r="TI161" s="0"/>
      <c r="TJ161" s="0"/>
      <c r="TK161" s="0"/>
      <c r="TL161" s="0"/>
      <c r="TM161" s="0"/>
      <c r="TN161" s="0"/>
      <c r="TO161" s="0"/>
      <c r="TP161" s="0"/>
      <c r="TQ161" s="0"/>
      <c r="TR161" s="0"/>
      <c r="TS161" s="0"/>
      <c r="TT161" s="0"/>
      <c r="TU161" s="0"/>
      <c r="TV161" s="0"/>
      <c r="TW161" s="0"/>
      <c r="TX161" s="0"/>
      <c r="TY161" s="0"/>
      <c r="TZ161" s="0"/>
      <c r="UA161" s="0"/>
      <c r="UB161" s="0"/>
      <c r="UC161" s="0"/>
      <c r="UD161" s="0"/>
      <c r="UE161" s="0"/>
      <c r="UF161" s="0"/>
      <c r="UG161" s="0"/>
      <c r="UH161" s="0"/>
      <c r="UI161" s="0"/>
      <c r="UJ161" s="0"/>
      <c r="UK161" s="0"/>
      <c r="UL161" s="0"/>
      <c r="UM161" s="0"/>
      <c r="UN161" s="0"/>
      <c r="UO161" s="0"/>
      <c r="UP161" s="0"/>
      <c r="UQ161" s="0"/>
      <c r="UR161" s="0"/>
      <c r="US161" s="0"/>
      <c r="UT161" s="0"/>
      <c r="UU161" s="0"/>
      <c r="UV161" s="0"/>
      <c r="UW161" s="0"/>
      <c r="UX161" s="0"/>
      <c r="UY161" s="0"/>
      <c r="UZ161" s="0"/>
      <c r="VA161" s="0"/>
      <c r="VB161" s="0"/>
      <c r="VC161" s="0"/>
      <c r="VD161" s="0"/>
      <c r="VE161" s="0"/>
      <c r="VF161" s="0"/>
      <c r="VG161" s="0"/>
      <c r="VH161" s="0"/>
      <c r="VI161" s="0"/>
      <c r="VJ161" s="0"/>
      <c r="VK161" s="0"/>
      <c r="VL161" s="0"/>
      <c r="VM161" s="0"/>
      <c r="VN161" s="0"/>
      <c r="VO161" s="0"/>
      <c r="VP161" s="0"/>
      <c r="VQ161" s="0"/>
      <c r="VR161" s="0"/>
      <c r="VS161" s="0"/>
      <c r="VT161" s="0"/>
      <c r="VU161" s="0"/>
      <c r="VV161" s="0"/>
      <c r="VW161" s="0"/>
      <c r="VX161" s="0"/>
      <c r="VY161" s="0"/>
      <c r="VZ161" s="0"/>
      <c r="WA161" s="0"/>
      <c r="WB161" s="0"/>
      <c r="WC161" s="0"/>
      <c r="WD161" s="0"/>
      <c r="WE161" s="0"/>
      <c r="WF161" s="0"/>
      <c r="WG161" s="0"/>
      <c r="WH161" s="0"/>
      <c r="WI161" s="0"/>
      <c r="WJ161" s="0"/>
      <c r="WK161" s="0"/>
      <c r="WL161" s="0"/>
      <c r="WM161" s="0"/>
      <c r="WN161" s="0"/>
      <c r="WO161" s="0"/>
      <c r="WP161" s="0"/>
      <c r="WQ161" s="0"/>
      <c r="WR161" s="0"/>
      <c r="WS161" s="0"/>
      <c r="WT161" s="0"/>
      <c r="WU161" s="0"/>
      <c r="WV161" s="0"/>
      <c r="WW161" s="0"/>
      <c r="WX161" s="0"/>
      <c r="WY161" s="0"/>
      <c r="WZ161" s="0"/>
      <c r="XA161" s="0"/>
      <c r="XB161" s="0"/>
      <c r="XC161" s="0"/>
      <c r="XD161" s="0"/>
      <c r="XE161" s="0"/>
      <c r="XF161" s="0"/>
      <c r="XG161" s="0"/>
      <c r="XH161" s="0"/>
      <c r="XI161" s="0"/>
      <c r="XJ161" s="0"/>
      <c r="XK161" s="0"/>
      <c r="XL161" s="0"/>
      <c r="XM161" s="0"/>
      <c r="XN161" s="0"/>
      <c r="XO161" s="0"/>
      <c r="XP161" s="0"/>
      <c r="XQ161" s="0"/>
      <c r="XR161" s="0"/>
      <c r="XS161" s="0"/>
      <c r="XT161" s="0"/>
      <c r="XU161" s="0"/>
      <c r="XV161" s="0"/>
      <c r="XW161" s="0"/>
      <c r="XX161" s="0"/>
      <c r="XY161" s="0"/>
      <c r="XZ161" s="0"/>
      <c r="YA161" s="0"/>
      <c r="YB161" s="0"/>
      <c r="YC161" s="0"/>
      <c r="YD161" s="0"/>
      <c r="YE161" s="0"/>
      <c r="YF161" s="0"/>
      <c r="YG161" s="0"/>
      <c r="YH161" s="0"/>
      <c r="YI161" s="0"/>
      <c r="YJ161" s="0"/>
      <c r="YK161" s="0"/>
      <c r="YL161" s="0"/>
      <c r="YM161" s="0"/>
      <c r="YN161" s="0"/>
      <c r="YO161" s="0"/>
      <c r="YP161" s="0"/>
      <c r="YQ161" s="0"/>
      <c r="YR161" s="0"/>
      <c r="YS161" s="0"/>
      <c r="YT161" s="0"/>
      <c r="YU161" s="0"/>
      <c r="YV161" s="0"/>
      <c r="YW161" s="0"/>
      <c r="YX161" s="0"/>
      <c r="YY161" s="0"/>
      <c r="YZ161" s="0"/>
      <c r="ZA161" s="0"/>
      <c r="ZB161" s="0"/>
      <c r="ZC161" s="0"/>
      <c r="ZD161" s="0"/>
      <c r="ZE161" s="0"/>
      <c r="ZF161" s="0"/>
      <c r="ZG161" s="0"/>
      <c r="ZH161" s="0"/>
      <c r="ZI161" s="0"/>
      <c r="ZJ161" s="0"/>
      <c r="ZK161" s="0"/>
      <c r="ZL161" s="0"/>
      <c r="ZM161" s="0"/>
      <c r="ZN161" s="0"/>
      <c r="ZO161" s="0"/>
      <c r="ZP161" s="0"/>
      <c r="ZQ161" s="0"/>
      <c r="ZR161" s="0"/>
      <c r="ZS161" s="0"/>
      <c r="ZT161" s="0"/>
      <c r="ZU161" s="0"/>
      <c r="ZV161" s="0"/>
      <c r="ZW161" s="0"/>
      <c r="ZX161" s="0"/>
      <c r="ZY161" s="0"/>
      <c r="ZZ161" s="0"/>
      <c r="AAA161" s="0"/>
      <c r="AAB161" s="0"/>
      <c r="AAC161" s="0"/>
      <c r="AAD161" s="0"/>
      <c r="AAE161" s="0"/>
      <c r="AAF161" s="0"/>
      <c r="AAG161" s="0"/>
      <c r="AAH161" s="0"/>
      <c r="AAI161" s="0"/>
      <c r="AAJ161" s="0"/>
      <c r="AAK161" s="0"/>
      <c r="AAL161" s="0"/>
      <c r="AAM161" s="0"/>
      <c r="AAN161" s="0"/>
      <c r="AAO161" s="0"/>
      <c r="AAP161" s="0"/>
      <c r="AAQ161" s="0"/>
      <c r="AAR161" s="0"/>
      <c r="AAS161" s="0"/>
      <c r="AAT161" s="0"/>
      <c r="AAU161" s="0"/>
      <c r="AAV161" s="0"/>
      <c r="AAW161" s="0"/>
      <c r="AAX161" s="0"/>
      <c r="AAY161" s="0"/>
      <c r="AAZ161" s="0"/>
      <c r="ABA161" s="0"/>
      <c r="ABB161" s="0"/>
      <c r="ABC161" s="0"/>
      <c r="ABD161" s="0"/>
      <c r="ABE161" s="0"/>
      <c r="ABF161" s="0"/>
      <c r="ABG161" s="0"/>
      <c r="ABH161" s="0"/>
      <c r="ABI161" s="0"/>
      <c r="ABJ161" s="0"/>
      <c r="ABK161" s="0"/>
      <c r="ABL161" s="0"/>
      <c r="ABM161" s="0"/>
      <c r="ABN161" s="0"/>
      <c r="ABO161" s="0"/>
      <c r="ABP161" s="0"/>
      <c r="ABQ161" s="0"/>
      <c r="ABR161" s="0"/>
      <c r="ABS161" s="0"/>
      <c r="ABT161" s="0"/>
      <c r="ABU161" s="0"/>
      <c r="ABV161" s="0"/>
      <c r="ABW161" s="0"/>
      <c r="ABX161" s="0"/>
      <c r="ABY161" s="0"/>
      <c r="ABZ161" s="0"/>
      <c r="ACA161" s="0"/>
      <c r="ACB161" s="0"/>
      <c r="ACC161" s="0"/>
      <c r="ACD161" s="0"/>
      <c r="ACE161" s="0"/>
      <c r="ACF161" s="0"/>
      <c r="ACG161" s="0"/>
      <c r="ACH161" s="0"/>
      <c r="ACI161" s="0"/>
      <c r="ACJ161" s="0"/>
      <c r="ACK161" s="0"/>
      <c r="ACL161" s="0"/>
      <c r="ACM161" s="0"/>
      <c r="ACN161" s="0"/>
      <c r="ACO161" s="0"/>
      <c r="ACP161" s="0"/>
      <c r="ACQ161" s="0"/>
      <c r="ACR161" s="0"/>
      <c r="ACS161" s="0"/>
      <c r="ACT161" s="0"/>
      <c r="ACU161" s="0"/>
      <c r="ACV161" s="0"/>
      <c r="ACW161" s="0"/>
      <c r="ACX161" s="0"/>
      <c r="ACY161" s="0"/>
      <c r="ACZ161" s="0"/>
      <c r="ADA161" s="0"/>
      <c r="ADB161" s="0"/>
      <c r="ADC161" s="0"/>
      <c r="ADD161" s="0"/>
      <c r="ADE161" s="0"/>
      <c r="ADF161" s="0"/>
      <c r="ADG161" s="0"/>
      <c r="ADH161" s="0"/>
      <c r="ADI161" s="0"/>
      <c r="ADJ161" s="0"/>
      <c r="ADK161" s="0"/>
      <c r="ADL161" s="0"/>
      <c r="ADM161" s="0"/>
      <c r="ADN161" s="0"/>
      <c r="ADO161" s="0"/>
      <c r="ADP161" s="0"/>
      <c r="ADQ161" s="0"/>
      <c r="ADR161" s="0"/>
      <c r="ADS161" s="0"/>
      <c r="ADT161" s="0"/>
      <c r="ADU161" s="0"/>
      <c r="ADV161" s="0"/>
      <c r="ADW161" s="0"/>
      <c r="ADX161" s="0"/>
      <c r="ADY161" s="0"/>
      <c r="ADZ161" s="0"/>
      <c r="AEA161" s="0"/>
      <c r="AEB161" s="0"/>
      <c r="AEC161" s="0"/>
      <c r="AED161" s="0"/>
      <c r="AEE161" s="0"/>
      <c r="AEF161" s="0"/>
      <c r="AEG161" s="0"/>
      <c r="AEH161" s="0"/>
      <c r="AEI161" s="0"/>
      <c r="AEJ161" s="0"/>
      <c r="AEK161" s="0"/>
      <c r="AEL161" s="0"/>
      <c r="AEM161" s="0"/>
      <c r="AEN161" s="0"/>
      <c r="AEO161" s="0"/>
      <c r="AEP161" s="0"/>
      <c r="AEQ161" s="0"/>
      <c r="AER161" s="0"/>
      <c r="AES161" s="0"/>
      <c r="AET161" s="0"/>
      <c r="AEU161" s="0"/>
      <c r="AEV161" s="0"/>
      <c r="AEW161" s="0"/>
      <c r="AEX161" s="0"/>
      <c r="AEY161" s="0"/>
      <c r="AEZ161" s="0"/>
      <c r="AFA161" s="0"/>
      <c r="AFB161" s="0"/>
      <c r="AFC161" s="0"/>
      <c r="AFD161" s="0"/>
      <c r="AFE161" s="0"/>
      <c r="AFF161" s="0"/>
      <c r="AFG161" s="0"/>
      <c r="AFH161" s="0"/>
      <c r="AFI161" s="0"/>
      <c r="AFJ161" s="0"/>
      <c r="AFK161" s="0"/>
      <c r="AFL161" s="0"/>
      <c r="AFM161" s="0"/>
      <c r="AFN161" s="0"/>
      <c r="AFO161" s="0"/>
      <c r="AFP161" s="0"/>
      <c r="AFQ161" s="0"/>
      <c r="AFR161" s="0"/>
      <c r="AFS161" s="0"/>
      <c r="AFT161" s="0"/>
      <c r="AFU161" s="0"/>
      <c r="AFV161" s="0"/>
      <c r="AFW161" s="0"/>
      <c r="AFX161" s="0"/>
      <c r="AFY161" s="0"/>
      <c r="AFZ161" s="0"/>
      <c r="AGA161" s="0"/>
      <c r="AGB161" s="0"/>
      <c r="AGC161" s="0"/>
      <c r="AGD161" s="0"/>
      <c r="AGE161" s="0"/>
      <c r="AGF161" s="0"/>
      <c r="AGG161" s="0"/>
      <c r="AGH161" s="0"/>
      <c r="AGI161" s="0"/>
      <c r="AGJ161" s="0"/>
      <c r="AGK161" s="0"/>
      <c r="AGL161" s="0"/>
      <c r="AGM161" s="0"/>
      <c r="AGN161" s="0"/>
      <c r="AGO161" s="0"/>
      <c r="AGP161" s="0"/>
      <c r="AGQ161" s="0"/>
      <c r="AGR161" s="0"/>
      <c r="AGS161" s="0"/>
      <c r="AGT161" s="0"/>
      <c r="AGU161" s="0"/>
      <c r="AGV161" s="0"/>
      <c r="AGW161" s="0"/>
      <c r="AGX161" s="0"/>
      <c r="AGY161" s="0"/>
      <c r="AGZ161" s="0"/>
      <c r="AHA161" s="0"/>
      <c r="AHB161" s="0"/>
      <c r="AHC161" s="0"/>
      <c r="AHD161" s="0"/>
      <c r="AHE161" s="0"/>
      <c r="AHF161" s="0"/>
      <c r="AHG161" s="0"/>
      <c r="AHH161" s="0"/>
      <c r="AHI161" s="0"/>
      <c r="AHJ161" s="0"/>
      <c r="AHK161" s="0"/>
      <c r="AHL161" s="0"/>
      <c r="AHM161" s="0"/>
      <c r="AHN161" s="0"/>
      <c r="AHO161" s="0"/>
      <c r="AHP161" s="0"/>
      <c r="AHQ161" s="0"/>
      <c r="AHR161" s="0"/>
      <c r="AHS161" s="0"/>
      <c r="AHT161" s="0"/>
      <c r="AHU161" s="0"/>
      <c r="AHV161" s="0"/>
      <c r="AHW161" s="0"/>
      <c r="AHX161" s="0"/>
      <c r="AHY161" s="0"/>
      <c r="AHZ161" s="0"/>
      <c r="AIA161" s="0"/>
      <c r="AIB161" s="0"/>
      <c r="AIC161" s="0"/>
      <c r="AID161" s="0"/>
      <c r="AIE161" s="0"/>
      <c r="AIF161" s="0"/>
      <c r="AIG161" s="0"/>
      <c r="AIH161" s="0"/>
      <c r="AII161" s="0"/>
      <c r="AIJ161" s="0"/>
      <c r="AIK161" s="0"/>
      <c r="AIL161" s="0"/>
      <c r="AIM161" s="0"/>
      <c r="AIN161" s="0"/>
      <c r="AIO161" s="0"/>
      <c r="AIP161" s="0"/>
      <c r="AIQ161" s="0"/>
      <c r="AIR161" s="0"/>
      <c r="AIS161" s="0"/>
      <c r="AIT161" s="0"/>
      <c r="AIU161" s="0"/>
      <c r="AIV161" s="0"/>
      <c r="AIW161" s="0"/>
      <c r="AIX161" s="0"/>
      <c r="AIY161" s="0"/>
      <c r="AIZ161" s="0"/>
      <c r="AJA161" s="0"/>
      <c r="AJB161" s="0"/>
      <c r="AJC161" s="0"/>
      <c r="AJD161" s="0"/>
      <c r="AJE161" s="0"/>
      <c r="AJF161" s="0"/>
      <c r="AJG161" s="0"/>
      <c r="AJH161" s="0"/>
      <c r="AJI161" s="0"/>
      <c r="AJJ161" s="0"/>
      <c r="AJK161" s="0"/>
      <c r="AJL161" s="0"/>
      <c r="AJM161" s="0"/>
      <c r="AJN161" s="0"/>
      <c r="AJO161" s="0"/>
      <c r="AJP161" s="0"/>
      <c r="AJQ161" s="0"/>
      <c r="AJR161" s="0"/>
      <c r="AJS161" s="0"/>
      <c r="AJT161" s="0"/>
      <c r="AJU161" s="0"/>
      <c r="AJV161" s="0"/>
      <c r="AJW161" s="0"/>
      <c r="AJX161" s="0"/>
      <c r="AJY161" s="0"/>
      <c r="AJZ161" s="0"/>
      <c r="AKA161" s="0"/>
      <c r="AKB161" s="0"/>
      <c r="AKC161" s="0"/>
      <c r="AKD161" s="0"/>
      <c r="AKE161" s="0"/>
      <c r="AKF161" s="0"/>
      <c r="AKG161" s="0"/>
      <c r="AKH161" s="0"/>
      <c r="AKI161" s="0"/>
      <c r="AKJ161" s="0"/>
      <c r="AKK161" s="0"/>
      <c r="AKL161" s="0"/>
      <c r="AKM161" s="0"/>
      <c r="AKN161" s="0"/>
      <c r="AKO161" s="0"/>
      <c r="AKP161" s="0"/>
      <c r="AKQ161" s="0"/>
      <c r="AKR161" s="0"/>
      <c r="AKS161" s="0"/>
      <c r="AKT161" s="0"/>
      <c r="AKU161" s="0"/>
      <c r="AKV161" s="0"/>
      <c r="AKW161" s="0"/>
      <c r="AKX161" s="0"/>
      <c r="AKY161" s="0"/>
      <c r="AKZ161" s="0"/>
      <c r="ALA161" s="0"/>
      <c r="ALB161" s="0"/>
      <c r="ALC161" s="0"/>
      <c r="ALD161" s="0"/>
      <c r="ALE161" s="0"/>
      <c r="ALF161" s="0"/>
      <c r="ALG161" s="0"/>
      <c r="ALH161" s="0"/>
      <c r="ALI161" s="0"/>
      <c r="ALJ161" s="0"/>
      <c r="ALK161" s="0"/>
      <c r="ALL161" s="0"/>
      <c r="ALM161" s="0"/>
      <c r="ALN161" s="0"/>
      <c r="ALO161" s="0"/>
      <c r="ALP161" s="0"/>
      <c r="ALQ161" s="0"/>
      <c r="ALR161" s="0"/>
      <c r="ALS161" s="0"/>
      <c r="ALT161" s="0"/>
      <c r="ALU161" s="0"/>
      <c r="ALV161" s="0"/>
      <c r="ALW161" s="0"/>
      <c r="ALX161" s="0"/>
      <c r="ALY161" s="0"/>
      <c r="ALZ161" s="0"/>
      <c r="AMA161" s="0"/>
      <c r="AMB161" s="0"/>
      <c r="AMC161" s="0"/>
      <c r="AMD161" s="0"/>
      <c r="AME161" s="0"/>
      <c r="AMF161" s="0"/>
      <c r="AMG161" s="0"/>
      <c r="AMH161" s="0"/>
      <c r="AMI161" s="0"/>
      <c r="AMJ161" s="0"/>
    </row>
    <row r="162" customFormat="false" ht="12.75" hidden="false" customHeight="true" outlineLevel="0" collapsed="false">
      <c r="A162" s="61"/>
      <c r="B162" s="61"/>
      <c r="C162" s="68"/>
      <c r="D162" s="86"/>
      <c r="E162" s="86"/>
      <c r="F162" s="194"/>
      <c r="G162" s="192"/>
      <c r="H162" s="75"/>
      <c r="I162" s="0"/>
      <c r="J162" s="0"/>
      <c r="K162" s="0"/>
      <c r="L162" s="0"/>
      <c r="M162" s="0"/>
      <c r="N162" s="0"/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  <c r="IW162" s="0"/>
      <c r="IX162" s="0"/>
      <c r="IY162" s="0"/>
      <c r="IZ162" s="0"/>
      <c r="JA162" s="0"/>
      <c r="JB162" s="0"/>
      <c r="JC162" s="0"/>
      <c r="JD162" s="0"/>
      <c r="JE162" s="0"/>
      <c r="JF162" s="0"/>
      <c r="JG162" s="0"/>
      <c r="JH162" s="0"/>
      <c r="JI162" s="0"/>
      <c r="JJ162" s="0"/>
      <c r="JK162" s="0"/>
      <c r="JL162" s="0"/>
      <c r="JM162" s="0"/>
      <c r="JN162" s="0"/>
      <c r="JO162" s="0"/>
      <c r="JP162" s="0"/>
      <c r="JQ162" s="0"/>
      <c r="JR162" s="0"/>
      <c r="JS162" s="0"/>
      <c r="JT162" s="0"/>
      <c r="JU162" s="0"/>
      <c r="JV162" s="0"/>
      <c r="JW162" s="0"/>
      <c r="JX162" s="0"/>
      <c r="JY162" s="0"/>
      <c r="JZ162" s="0"/>
      <c r="KA162" s="0"/>
      <c r="KB162" s="0"/>
      <c r="KC162" s="0"/>
      <c r="KD162" s="0"/>
      <c r="KE162" s="0"/>
      <c r="KF162" s="0"/>
      <c r="KG162" s="0"/>
      <c r="KH162" s="0"/>
      <c r="KI162" s="0"/>
      <c r="KJ162" s="0"/>
      <c r="KK162" s="0"/>
      <c r="KL162" s="0"/>
      <c r="KM162" s="0"/>
      <c r="KN162" s="0"/>
      <c r="KO162" s="0"/>
      <c r="KP162" s="0"/>
      <c r="KQ162" s="0"/>
      <c r="KR162" s="0"/>
      <c r="KS162" s="0"/>
      <c r="KT162" s="0"/>
      <c r="KU162" s="0"/>
      <c r="KV162" s="0"/>
      <c r="KW162" s="0"/>
      <c r="KX162" s="0"/>
      <c r="KY162" s="0"/>
      <c r="KZ162" s="0"/>
      <c r="LA162" s="0"/>
      <c r="LB162" s="0"/>
      <c r="LC162" s="0"/>
      <c r="LD162" s="0"/>
      <c r="LE162" s="0"/>
      <c r="LF162" s="0"/>
      <c r="LG162" s="0"/>
      <c r="LH162" s="0"/>
      <c r="LI162" s="0"/>
      <c r="LJ162" s="0"/>
      <c r="LK162" s="0"/>
      <c r="LL162" s="0"/>
      <c r="LM162" s="0"/>
      <c r="LN162" s="0"/>
      <c r="LO162" s="0"/>
      <c r="LP162" s="0"/>
      <c r="LQ162" s="0"/>
      <c r="LR162" s="0"/>
      <c r="LS162" s="0"/>
      <c r="LT162" s="0"/>
      <c r="LU162" s="0"/>
      <c r="LV162" s="0"/>
      <c r="LW162" s="0"/>
      <c r="LX162" s="0"/>
      <c r="LY162" s="0"/>
      <c r="LZ162" s="0"/>
      <c r="MA162" s="0"/>
      <c r="MB162" s="0"/>
      <c r="MC162" s="0"/>
      <c r="MD162" s="0"/>
      <c r="ME162" s="0"/>
      <c r="MF162" s="0"/>
      <c r="MG162" s="0"/>
      <c r="MH162" s="0"/>
      <c r="MI162" s="0"/>
      <c r="MJ162" s="0"/>
      <c r="MK162" s="0"/>
      <c r="ML162" s="0"/>
      <c r="MM162" s="0"/>
      <c r="MN162" s="0"/>
      <c r="MO162" s="0"/>
      <c r="MP162" s="0"/>
      <c r="MQ162" s="0"/>
      <c r="MR162" s="0"/>
      <c r="MS162" s="0"/>
      <c r="MT162" s="0"/>
      <c r="MU162" s="0"/>
      <c r="MV162" s="0"/>
      <c r="MW162" s="0"/>
      <c r="MX162" s="0"/>
      <c r="MY162" s="0"/>
      <c r="MZ162" s="0"/>
      <c r="NA162" s="0"/>
      <c r="NB162" s="0"/>
      <c r="NC162" s="0"/>
      <c r="ND162" s="0"/>
      <c r="NE162" s="0"/>
      <c r="NF162" s="0"/>
      <c r="NG162" s="0"/>
      <c r="NH162" s="0"/>
      <c r="NI162" s="0"/>
      <c r="NJ162" s="0"/>
      <c r="NK162" s="0"/>
      <c r="NL162" s="0"/>
      <c r="NM162" s="0"/>
      <c r="NN162" s="0"/>
      <c r="NO162" s="0"/>
      <c r="NP162" s="0"/>
      <c r="NQ162" s="0"/>
      <c r="NR162" s="0"/>
      <c r="NS162" s="0"/>
      <c r="NT162" s="0"/>
      <c r="NU162" s="0"/>
      <c r="NV162" s="0"/>
      <c r="NW162" s="0"/>
      <c r="NX162" s="0"/>
      <c r="NY162" s="0"/>
      <c r="NZ162" s="0"/>
      <c r="OA162" s="0"/>
      <c r="OB162" s="0"/>
      <c r="OC162" s="0"/>
      <c r="OD162" s="0"/>
      <c r="OE162" s="0"/>
      <c r="OF162" s="0"/>
      <c r="OG162" s="0"/>
      <c r="OH162" s="0"/>
      <c r="OI162" s="0"/>
      <c r="OJ162" s="0"/>
      <c r="OK162" s="0"/>
      <c r="OL162" s="0"/>
      <c r="OM162" s="0"/>
      <c r="ON162" s="0"/>
      <c r="OO162" s="0"/>
      <c r="OP162" s="0"/>
      <c r="OQ162" s="0"/>
      <c r="OR162" s="0"/>
      <c r="OS162" s="0"/>
      <c r="OT162" s="0"/>
      <c r="OU162" s="0"/>
      <c r="OV162" s="0"/>
      <c r="OW162" s="0"/>
      <c r="OX162" s="0"/>
      <c r="OY162" s="0"/>
      <c r="OZ162" s="0"/>
      <c r="PA162" s="0"/>
      <c r="PB162" s="0"/>
      <c r="PC162" s="0"/>
      <c r="PD162" s="0"/>
      <c r="PE162" s="0"/>
      <c r="PF162" s="0"/>
      <c r="PG162" s="0"/>
      <c r="PH162" s="0"/>
      <c r="PI162" s="0"/>
      <c r="PJ162" s="0"/>
      <c r="PK162" s="0"/>
      <c r="PL162" s="0"/>
      <c r="PM162" s="0"/>
      <c r="PN162" s="0"/>
      <c r="PO162" s="0"/>
      <c r="PP162" s="0"/>
      <c r="PQ162" s="0"/>
      <c r="PR162" s="0"/>
      <c r="PS162" s="0"/>
      <c r="PT162" s="0"/>
      <c r="PU162" s="0"/>
      <c r="PV162" s="0"/>
      <c r="PW162" s="0"/>
      <c r="PX162" s="0"/>
      <c r="PY162" s="0"/>
      <c r="PZ162" s="0"/>
      <c r="QA162" s="0"/>
      <c r="QB162" s="0"/>
      <c r="QC162" s="0"/>
      <c r="QD162" s="0"/>
      <c r="QE162" s="0"/>
      <c r="QF162" s="0"/>
      <c r="QG162" s="0"/>
      <c r="QH162" s="0"/>
      <c r="QI162" s="0"/>
      <c r="QJ162" s="0"/>
      <c r="QK162" s="0"/>
      <c r="QL162" s="0"/>
      <c r="QM162" s="0"/>
      <c r="QN162" s="0"/>
      <c r="QO162" s="0"/>
      <c r="QP162" s="0"/>
      <c r="QQ162" s="0"/>
      <c r="QR162" s="0"/>
      <c r="QS162" s="0"/>
      <c r="QT162" s="0"/>
      <c r="QU162" s="0"/>
      <c r="QV162" s="0"/>
      <c r="QW162" s="0"/>
      <c r="QX162" s="0"/>
      <c r="QY162" s="0"/>
      <c r="QZ162" s="0"/>
      <c r="RA162" s="0"/>
      <c r="RB162" s="0"/>
      <c r="RC162" s="0"/>
      <c r="RD162" s="0"/>
      <c r="RE162" s="0"/>
      <c r="RF162" s="0"/>
      <c r="RG162" s="0"/>
      <c r="RH162" s="0"/>
      <c r="RI162" s="0"/>
      <c r="RJ162" s="0"/>
      <c r="RK162" s="0"/>
      <c r="RL162" s="0"/>
      <c r="RM162" s="0"/>
      <c r="RN162" s="0"/>
      <c r="RO162" s="0"/>
      <c r="RP162" s="0"/>
      <c r="RQ162" s="0"/>
      <c r="RR162" s="0"/>
      <c r="RS162" s="0"/>
      <c r="RT162" s="0"/>
      <c r="RU162" s="0"/>
      <c r="RV162" s="0"/>
      <c r="RW162" s="0"/>
      <c r="RX162" s="0"/>
      <c r="RY162" s="0"/>
      <c r="RZ162" s="0"/>
      <c r="SA162" s="0"/>
      <c r="SB162" s="0"/>
      <c r="SC162" s="0"/>
      <c r="SD162" s="0"/>
      <c r="SE162" s="0"/>
      <c r="SF162" s="0"/>
      <c r="SG162" s="0"/>
      <c r="SH162" s="0"/>
      <c r="SI162" s="0"/>
      <c r="SJ162" s="0"/>
      <c r="SK162" s="0"/>
      <c r="SL162" s="0"/>
      <c r="SM162" s="0"/>
      <c r="SN162" s="0"/>
      <c r="SO162" s="0"/>
      <c r="SP162" s="0"/>
      <c r="SQ162" s="0"/>
      <c r="SR162" s="0"/>
      <c r="SS162" s="0"/>
      <c r="ST162" s="0"/>
      <c r="SU162" s="0"/>
      <c r="SV162" s="0"/>
      <c r="SW162" s="0"/>
      <c r="SX162" s="0"/>
      <c r="SY162" s="0"/>
      <c r="SZ162" s="0"/>
      <c r="TA162" s="0"/>
      <c r="TB162" s="0"/>
      <c r="TC162" s="0"/>
      <c r="TD162" s="0"/>
      <c r="TE162" s="0"/>
      <c r="TF162" s="0"/>
      <c r="TG162" s="0"/>
      <c r="TH162" s="0"/>
      <c r="TI162" s="0"/>
      <c r="TJ162" s="0"/>
      <c r="TK162" s="0"/>
      <c r="TL162" s="0"/>
      <c r="TM162" s="0"/>
      <c r="TN162" s="0"/>
      <c r="TO162" s="0"/>
      <c r="TP162" s="0"/>
      <c r="TQ162" s="0"/>
      <c r="TR162" s="0"/>
      <c r="TS162" s="0"/>
      <c r="TT162" s="0"/>
      <c r="TU162" s="0"/>
      <c r="TV162" s="0"/>
      <c r="TW162" s="0"/>
      <c r="TX162" s="0"/>
      <c r="TY162" s="0"/>
      <c r="TZ162" s="0"/>
      <c r="UA162" s="0"/>
      <c r="UB162" s="0"/>
      <c r="UC162" s="0"/>
      <c r="UD162" s="0"/>
      <c r="UE162" s="0"/>
      <c r="UF162" s="0"/>
      <c r="UG162" s="0"/>
      <c r="UH162" s="0"/>
      <c r="UI162" s="0"/>
      <c r="UJ162" s="0"/>
      <c r="UK162" s="0"/>
      <c r="UL162" s="0"/>
      <c r="UM162" s="0"/>
      <c r="UN162" s="0"/>
      <c r="UO162" s="0"/>
      <c r="UP162" s="0"/>
      <c r="UQ162" s="0"/>
      <c r="UR162" s="0"/>
      <c r="US162" s="0"/>
      <c r="UT162" s="0"/>
      <c r="UU162" s="0"/>
      <c r="UV162" s="0"/>
      <c r="UW162" s="0"/>
      <c r="UX162" s="0"/>
      <c r="UY162" s="0"/>
      <c r="UZ162" s="0"/>
      <c r="VA162" s="0"/>
      <c r="VB162" s="0"/>
      <c r="VC162" s="0"/>
      <c r="VD162" s="0"/>
      <c r="VE162" s="0"/>
      <c r="VF162" s="0"/>
      <c r="VG162" s="0"/>
      <c r="VH162" s="0"/>
      <c r="VI162" s="0"/>
      <c r="VJ162" s="0"/>
      <c r="VK162" s="0"/>
      <c r="VL162" s="0"/>
      <c r="VM162" s="0"/>
      <c r="VN162" s="0"/>
      <c r="VO162" s="0"/>
      <c r="VP162" s="0"/>
      <c r="VQ162" s="0"/>
      <c r="VR162" s="0"/>
      <c r="VS162" s="0"/>
      <c r="VT162" s="0"/>
      <c r="VU162" s="0"/>
      <c r="VV162" s="0"/>
      <c r="VW162" s="0"/>
      <c r="VX162" s="0"/>
      <c r="VY162" s="0"/>
      <c r="VZ162" s="0"/>
      <c r="WA162" s="0"/>
      <c r="WB162" s="0"/>
      <c r="WC162" s="0"/>
      <c r="WD162" s="0"/>
      <c r="WE162" s="0"/>
      <c r="WF162" s="0"/>
      <c r="WG162" s="0"/>
      <c r="WH162" s="0"/>
      <c r="WI162" s="0"/>
      <c r="WJ162" s="0"/>
      <c r="WK162" s="0"/>
      <c r="WL162" s="0"/>
      <c r="WM162" s="0"/>
      <c r="WN162" s="0"/>
      <c r="WO162" s="0"/>
      <c r="WP162" s="0"/>
      <c r="WQ162" s="0"/>
      <c r="WR162" s="0"/>
      <c r="WS162" s="0"/>
      <c r="WT162" s="0"/>
      <c r="WU162" s="0"/>
      <c r="WV162" s="0"/>
      <c r="WW162" s="0"/>
      <c r="WX162" s="0"/>
      <c r="WY162" s="0"/>
      <c r="WZ162" s="0"/>
      <c r="XA162" s="0"/>
      <c r="XB162" s="0"/>
      <c r="XC162" s="0"/>
      <c r="XD162" s="0"/>
      <c r="XE162" s="0"/>
      <c r="XF162" s="0"/>
      <c r="XG162" s="0"/>
      <c r="XH162" s="0"/>
      <c r="XI162" s="0"/>
      <c r="XJ162" s="0"/>
      <c r="XK162" s="0"/>
      <c r="XL162" s="0"/>
      <c r="XM162" s="0"/>
      <c r="XN162" s="0"/>
      <c r="XO162" s="0"/>
      <c r="XP162" s="0"/>
      <c r="XQ162" s="0"/>
      <c r="XR162" s="0"/>
      <c r="XS162" s="0"/>
      <c r="XT162" s="0"/>
      <c r="XU162" s="0"/>
      <c r="XV162" s="0"/>
      <c r="XW162" s="0"/>
      <c r="XX162" s="0"/>
      <c r="XY162" s="0"/>
      <c r="XZ162" s="0"/>
      <c r="YA162" s="0"/>
      <c r="YB162" s="0"/>
      <c r="YC162" s="0"/>
      <c r="YD162" s="0"/>
      <c r="YE162" s="0"/>
      <c r="YF162" s="0"/>
      <c r="YG162" s="0"/>
      <c r="YH162" s="0"/>
      <c r="YI162" s="0"/>
      <c r="YJ162" s="0"/>
      <c r="YK162" s="0"/>
      <c r="YL162" s="0"/>
      <c r="YM162" s="0"/>
      <c r="YN162" s="0"/>
      <c r="YO162" s="0"/>
      <c r="YP162" s="0"/>
      <c r="YQ162" s="0"/>
      <c r="YR162" s="0"/>
      <c r="YS162" s="0"/>
      <c r="YT162" s="0"/>
      <c r="YU162" s="0"/>
      <c r="YV162" s="0"/>
      <c r="YW162" s="0"/>
      <c r="YX162" s="0"/>
      <c r="YY162" s="0"/>
      <c r="YZ162" s="0"/>
      <c r="ZA162" s="0"/>
      <c r="ZB162" s="0"/>
      <c r="ZC162" s="0"/>
      <c r="ZD162" s="0"/>
      <c r="ZE162" s="0"/>
      <c r="ZF162" s="0"/>
      <c r="ZG162" s="0"/>
      <c r="ZH162" s="0"/>
      <c r="ZI162" s="0"/>
      <c r="ZJ162" s="0"/>
      <c r="ZK162" s="0"/>
      <c r="ZL162" s="0"/>
      <c r="ZM162" s="0"/>
      <c r="ZN162" s="0"/>
      <c r="ZO162" s="0"/>
      <c r="ZP162" s="0"/>
      <c r="ZQ162" s="0"/>
      <c r="ZR162" s="0"/>
      <c r="ZS162" s="0"/>
      <c r="ZT162" s="0"/>
      <c r="ZU162" s="0"/>
      <c r="ZV162" s="0"/>
      <c r="ZW162" s="0"/>
      <c r="ZX162" s="0"/>
      <c r="ZY162" s="0"/>
      <c r="ZZ162" s="0"/>
      <c r="AAA162" s="0"/>
      <c r="AAB162" s="0"/>
      <c r="AAC162" s="0"/>
      <c r="AAD162" s="0"/>
      <c r="AAE162" s="0"/>
      <c r="AAF162" s="0"/>
      <c r="AAG162" s="0"/>
      <c r="AAH162" s="0"/>
      <c r="AAI162" s="0"/>
      <c r="AAJ162" s="0"/>
      <c r="AAK162" s="0"/>
      <c r="AAL162" s="0"/>
      <c r="AAM162" s="0"/>
      <c r="AAN162" s="0"/>
      <c r="AAO162" s="0"/>
      <c r="AAP162" s="0"/>
      <c r="AAQ162" s="0"/>
      <c r="AAR162" s="0"/>
      <c r="AAS162" s="0"/>
      <c r="AAT162" s="0"/>
      <c r="AAU162" s="0"/>
      <c r="AAV162" s="0"/>
      <c r="AAW162" s="0"/>
      <c r="AAX162" s="0"/>
      <c r="AAY162" s="0"/>
      <c r="AAZ162" s="0"/>
      <c r="ABA162" s="0"/>
      <c r="ABB162" s="0"/>
      <c r="ABC162" s="0"/>
      <c r="ABD162" s="0"/>
      <c r="ABE162" s="0"/>
      <c r="ABF162" s="0"/>
      <c r="ABG162" s="0"/>
      <c r="ABH162" s="0"/>
      <c r="ABI162" s="0"/>
      <c r="ABJ162" s="0"/>
      <c r="ABK162" s="0"/>
      <c r="ABL162" s="0"/>
      <c r="ABM162" s="0"/>
      <c r="ABN162" s="0"/>
      <c r="ABO162" s="0"/>
      <c r="ABP162" s="0"/>
      <c r="ABQ162" s="0"/>
      <c r="ABR162" s="0"/>
      <c r="ABS162" s="0"/>
      <c r="ABT162" s="0"/>
      <c r="ABU162" s="0"/>
      <c r="ABV162" s="0"/>
      <c r="ABW162" s="0"/>
      <c r="ABX162" s="0"/>
      <c r="ABY162" s="0"/>
      <c r="ABZ162" s="0"/>
      <c r="ACA162" s="0"/>
      <c r="ACB162" s="0"/>
      <c r="ACC162" s="0"/>
      <c r="ACD162" s="0"/>
      <c r="ACE162" s="0"/>
      <c r="ACF162" s="0"/>
      <c r="ACG162" s="0"/>
      <c r="ACH162" s="0"/>
      <c r="ACI162" s="0"/>
      <c r="ACJ162" s="0"/>
      <c r="ACK162" s="0"/>
      <c r="ACL162" s="0"/>
      <c r="ACM162" s="0"/>
      <c r="ACN162" s="0"/>
      <c r="ACO162" s="0"/>
      <c r="ACP162" s="0"/>
      <c r="ACQ162" s="0"/>
      <c r="ACR162" s="0"/>
      <c r="ACS162" s="0"/>
      <c r="ACT162" s="0"/>
      <c r="ACU162" s="0"/>
      <c r="ACV162" s="0"/>
      <c r="ACW162" s="0"/>
      <c r="ACX162" s="0"/>
      <c r="ACY162" s="0"/>
      <c r="ACZ162" s="0"/>
      <c r="ADA162" s="0"/>
      <c r="ADB162" s="0"/>
      <c r="ADC162" s="0"/>
      <c r="ADD162" s="0"/>
      <c r="ADE162" s="0"/>
      <c r="ADF162" s="0"/>
      <c r="ADG162" s="0"/>
      <c r="ADH162" s="0"/>
      <c r="ADI162" s="0"/>
      <c r="ADJ162" s="0"/>
      <c r="ADK162" s="0"/>
      <c r="ADL162" s="0"/>
      <c r="ADM162" s="0"/>
      <c r="ADN162" s="0"/>
      <c r="ADO162" s="0"/>
      <c r="ADP162" s="0"/>
      <c r="ADQ162" s="0"/>
      <c r="ADR162" s="0"/>
      <c r="ADS162" s="0"/>
      <c r="ADT162" s="0"/>
      <c r="ADU162" s="0"/>
      <c r="ADV162" s="0"/>
      <c r="ADW162" s="0"/>
      <c r="ADX162" s="0"/>
      <c r="ADY162" s="0"/>
      <c r="ADZ162" s="0"/>
      <c r="AEA162" s="0"/>
      <c r="AEB162" s="0"/>
      <c r="AEC162" s="0"/>
      <c r="AED162" s="0"/>
      <c r="AEE162" s="0"/>
      <c r="AEF162" s="0"/>
      <c r="AEG162" s="0"/>
      <c r="AEH162" s="0"/>
      <c r="AEI162" s="0"/>
      <c r="AEJ162" s="0"/>
      <c r="AEK162" s="0"/>
      <c r="AEL162" s="0"/>
      <c r="AEM162" s="0"/>
      <c r="AEN162" s="0"/>
      <c r="AEO162" s="0"/>
      <c r="AEP162" s="0"/>
      <c r="AEQ162" s="0"/>
      <c r="AER162" s="0"/>
      <c r="AES162" s="0"/>
      <c r="AET162" s="0"/>
      <c r="AEU162" s="0"/>
      <c r="AEV162" s="0"/>
      <c r="AEW162" s="0"/>
      <c r="AEX162" s="0"/>
      <c r="AEY162" s="0"/>
      <c r="AEZ162" s="0"/>
      <c r="AFA162" s="0"/>
      <c r="AFB162" s="0"/>
      <c r="AFC162" s="0"/>
      <c r="AFD162" s="0"/>
      <c r="AFE162" s="0"/>
      <c r="AFF162" s="0"/>
      <c r="AFG162" s="0"/>
      <c r="AFH162" s="0"/>
      <c r="AFI162" s="0"/>
      <c r="AFJ162" s="0"/>
      <c r="AFK162" s="0"/>
      <c r="AFL162" s="0"/>
      <c r="AFM162" s="0"/>
      <c r="AFN162" s="0"/>
      <c r="AFO162" s="0"/>
      <c r="AFP162" s="0"/>
      <c r="AFQ162" s="0"/>
      <c r="AFR162" s="0"/>
      <c r="AFS162" s="0"/>
      <c r="AFT162" s="0"/>
      <c r="AFU162" s="0"/>
      <c r="AFV162" s="0"/>
      <c r="AFW162" s="0"/>
      <c r="AFX162" s="0"/>
      <c r="AFY162" s="0"/>
      <c r="AFZ162" s="0"/>
      <c r="AGA162" s="0"/>
      <c r="AGB162" s="0"/>
      <c r="AGC162" s="0"/>
      <c r="AGD162" s="0"/>
      <c r="AGE162" s="0"/>
      <c r="AGF162" s="0"/>
      <c r="AGG162" s="0"/>
      <c r="AGH162" s="0"/>
      <c r="AGI162" s="0"/>
      <c r="AGJ162" s="0"/>
      <c r="AGK162" s="0"/>
      <c r="AGL162" s="0"/>
      <c r="AGM162" s="0"/>
      <c r="AGN162" s="0"/>
      <c r="AGO162" s="0"/>
      <c r="AGP162" s="0"/>
      <c r="AGQ162" s="0"/>
      <c r="AGR162" s="0"/>
      <c r="AGS162" s="0"/>
      <c r="AGT162" s="0"/>
      <c r="AGU162" s="0"/>
      <c r="AGV162" s="0"/>
      <c r="AGW162" s="0"/>
      <c r="AGX162" s="0"/>
      <c r="AGY162" s="0"/>
      <c r="AGZ162" s="0"/>
      <c r="AHA162" s="0"/>
      <c r="AHB162" s="0"/>
      <c r="AHC162" s="0"/>
      <c r="AHD162" s="0"/>
      <c r="AHE162" s="0"/>
      <c r="AHF162" s="0"/>
      <c r="AHG162" s="0"/>
      <c r="AHH162" s="0"/>
      <c r="AHI162" s="0"/>
      <c r="AHJ162" s="0"/>
      <c r="AHK162" s="0"/>
      <c r="AHL162" s="0"/>
      <c r="AHM162" s="0"/>
      <c r="AHN162" s="0"/>
      <c r="AHO162" s="0"/>
      <c r="AHP162" s="0"/>
      <c r="AHQ162" s="0"/>
      <c r="AHR162" s="0"/>
      <c r="AHS162" s="0"/>
      <c r="AHT162" s="0"/>
      <c r="AHU162" s="0"/>
      <c r="AHV162" s="0"/>
      <c r="AHW162" s="0"/>
      <c r="AHX162" s="0"/>
      <c r="AHY162" s="0"/>
      <c r="AHZ162" s="0"/>
      <c r="AIA162" s="0"/>
      <c r="AIB162" s="0"/>
      <c r="AIC162" s="0"/>
      <c r="AID162" s="0"/>
      <c r="AIE162" s="0"/>
      <c r="AIF162" s="0"/>
      <c r="AIG162" s="0"/>
      <c r="AIH162" s="0"/>
      <c r="AII162" s="0"/>
      <c r="AIJ162" s="0"/>
      <c r="AIK162" s="0"/>
      <c r="AIL162" s="0"/>
      <c r="AIM162" s="0"/>
      <c r="AIN162" s="0"/>
      <c r="AIO162" s="0"/>
      <c r="AIP162" s="0"/>
      <c r="AIQ162" s="0"/>
      <c r="AIR162" s="0"/>
      <c r="AIS162" s="0"/>
      <c r="AIT162" s="0"/>
      <c r="AIU162" s="0"/>
      <c r="AIV162" s="0"/>
      <c r="AIW162" s="0"/>
      <c r="AIX162" s="0"/>
      <c r="AIY162" s="0"/>
      <c r="AIZ162" s="0"/>
      <c r="AJA162" s="0"/>
      <c r="AJB162" s="0"/>
      <c r="AJC162" s="0"/>
      <c r="AJD162" s="0"/>
      <c r="AJE162" s="0"/>
      <c r="AJF162" s="0"/>
      <c r="AJG162" s="0"/>
      <c r="AJH162" s="0"/>
      <c r="AJI162" s="0"/>
      <c r="AJJ162" s="0"/>
      <c r="AJK162" s="0"/>
      <c r="AJL162" s="0"/>
      <c r="AJM162" s="0"/>
      <c r="AJN162" s="0"/>
      <c r="AJO162" s="0"/>
      <c r="AJP162" s="0"/>
      <c r="AJQ162" s="0"/>
      <c r="AJR162" s="0"/>
      <c r="AJS162" s="0"/>
      <c r="AJT162" s="0"/>
      <c r="AJU162" s="0"/>
      <c r="AJV162" s="0"/>
      <c r="AJW162" s="0"/>
      <c r="AJX162" s="0"/>
      <c r="AJY162" s="0"/>
      <c r="AJZ162" s="0"/>
      <c r="AKA162" s="0"/>
      <c r="AKB162" s="0"/>
      <c r="AKC162" s="0"/>
      <c r="AKD162" s="0"/>
      <c r="AKE162" s="0"/>
      <c r="AKF162" s="0"/>
      <c r="AKG162" s="0"/>
      <c r="AKH162" s="0"/>
      <c r="AKI162" s="0"/>
      <c r="AKJ162" s="0"/>
      <c r="AKK162" s="0"/>
      <c r="AKL162" s="0"/>
      <c r="AKM162" s="0"/>
      <c r="AKN162" s="0"/>
      <c r="AKO162" s="0"/>
      <c r="AKP162" s="0"/>
      <c r="AKQ162" s="0"/>
      <c r="AKR162" s="0"/>
      <c r="AKS162" s="0"/>
      <c r="AKT162" s="0"/>
      <c r="AKU162" s="0"/>
      <c r="AKV162" s="0"/>
      <c r="AKW162" s="0"/>
      <c r="AKX162" s="0"/>
      <c r="AKY162" s="0"/>
      <c r="AKZ162" s="0"/>
      <c r="ALA162" s="0"/>
      <c r="ALB162" s="0"/>
      <c r="ALC162" s="0"/>
      <c r="ALD162" s="0"/>
      <c r="ALE162" s="0"/>
      <c r="ALF162" s="0"/>
      <c r="ALG162" s="0"/>
      <c r="ALH162" s="0"/>
      <c r="ALI162" s="0"/>
      <c r="ALJ162" s="0"/>
      <c r="ALK162" s="0"/>
      <c r="ALL162" s="0"/>
      <c r="ALM162" s="0"/>
      <c r="ALN162" s="0"/>
      <c r="ALO162" s="0"/>
      <c r="ALP162" s="0"/>
      <c r="ALQ162" s="0"/>
      <c r="ALR162" s="0"/>
      <c r="ALS162" s="0"/>
      <c r="ALT162" s="0"/>
      <c r="ALU162" s="0"/>
      <c r="ALV162" s="0"/>
      <c r="ALW162" s="0"/>
      <c r="ALX162" s="0"/>
      <c r="ALY162" s="0"/>
      <c r="ALZ162" s="0"/>
      <c r="AMA162" s="0"/>
      <c r="AMB162" s="0"/>
      <c r="AMC162" s="0"/>
      <c r="AMD162" s="0"/>
      <c r="AME162" s="0"/>
      <c r="AMF162" s="0"/>
      <c r="AMG162" s="0"/>
      <c r="AMH162" s="0"/>
      <c r="AMI162" s="0"/>
      <c r="AMJ162" s="0"/>
    </row>
    <row r="163" customFormat="false" ht="12.75" hidden="false" customHeight="true" outlineLevel="0" collapsed="false">
      <c r="A163" s="61"/>
      <c r="B163" s="61" t="s">
        <v>172</v>
      </c>
      <c r="C163" s="68"/>
      <c r="D163" s="86"/>
      <c r="E163" s="86"/>
      <c r="F163" s="194" t="n">
        <f aca="false">F159</f>
        <v>0</v>
      </c>
      <c r="G163" s="192"/>
      <c r="H163" s="75"/>
      <c r="I163" s="0"/>
      <c r="J163" s="0"/>
      <c r="K163" s="0"/>
      <c r="L163" s="0"/>
      <c r="M163" s="0"/>
      <c r="N163" s="0"/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  <c r="IW163" s="0"/>
      <c r="IX163" s="0"/>
      <c r="IY163" s="0"/>
      <c r="IZ163" s="0"/>
      <c r="JA163" s="0"/>
      <c r="JB163" s="0"/>
      <c r="JC163" s="0"/>
      <c r="JD163" s="0"/>
      <c r="JE163" s="0"/>
      <c r="JF163" s="0"/>
      <c r="JG163" s="0"/>
      <c r="JH163" s="0"/>
      <c r="JI163" s="0"/>
      <c r="JJ163" s="0"/>
      <c r="JK163" s="0"/>
      <c r="JL163" s="0"/>
      <c r="JM163" s="0"/>
      <c r="JN163" s="0"/>
      <c r="JO163" s="0"/>
      <c r="JP163" s="0"/>
      <c r="JQ163" s="0"/>
      <c r="JR163" s="0"/>
      <c r="JS163" s="0"/>
      <c r="JT163" s="0"/>
      <c r="JU163" s="0"/>
      <c r="JV163" s="0"/>
      <c r="JW163" s="0"/>
      <c r="JX163" s="0"/>
      <c r="JY163" s="0"/>
      <c r="JZ163" s="0"/>
      <c r="KA163" s="0"/>
      <c r="KB163" s="0"/>
      <c r="KC163" s="0"/>
      <c r="KD163" s="0"/>
      <c r="KE163" s="0"/>
      <c r="KF163" s="0"/>
      <c r="KG163" s="0"/>
      <c r="KH163" s="0"/>
      <c r="KI163" s="0"/>
      <c r="KJ163" s="0"/>
      <c r="KK163" s="0"/>
      <c r="KL163" s="0"/>
      <c r="KM163" s="0"/>
      <c r="KN163" s="0"/>
      <c r="KO163" s="0"/>
      <c r="KP163" s="0"/>
      <c r="KQ163" s="0"/>
      <c r="KR163" s="0"/>
      <c r="KS163" s="0"/>
      <c r="KT163" s="0"/>
      <c r="KU163" s="0"/>
      <c r="KV163" s="0"/>
      <c r="KW163" s="0"/>
      <c r="KX163" s="0"/>
      <c r="KY163" s="0"/>
      <c r="KZ163" s="0"/>
      <c r="LA163" s="0"/>
      <c r="LB163" s="0"/>
      <c r="LC163" s="0"/>
      <c r="LD163" s="0"/>
      <c r="LE163" s="0"/>
      <c r="LF163" s="0"/>
      <c r="LG163" s="0"/>
      <c r="LH163" s="0"/>
      <c r="LI163" s="0"/>
      <c r="LJ163" s="0"/>
      <c r="LK163" s="0"/>
      <c r="LL163" s="0"/>
      <c r="LM163" s="0"/>
      <c r="LN163" s="0"/>
      <c r="LO163" s="0"/>
      <c r="LP163" s="0"/>
      <c r="LQ163" s="0"/>
      <c r="LR163" s="0"/>
      <c r="LS163" s="0"/>
      <c r="LT163" s="0"/>
      <c r="LU163" s="0"/>
      <c r="LV163" s="0"/>
      <c r="LW163" s="0"/>
      <c r="LX163" s="0"/>
      <c r="LY163" s="0"/>
      <c r="LZ163" s="0"/>
      <c r="MA163" s="0"/>
      <c r="MB163" s="0"/>
      <c r="MC163" s="0"/>
      <c r="MD163" s="0"/>
      <c r="ME163" s="0"/>
      <c r="MF163" s="0"/>
      <c r="MG163" s="0"/>
      <c r="MH163" s="0"/>
      <c r="MI163" s="0"/>
      <c r="MJ163" s="0"/>
      <c r="MK163" s="0"/>
      <c r="ML163" s="0"/>
      <c r="MM163" s="0"/>
      <c r="MN163" s="0"/>
      <c r="MO163" s="0"/>
      <c r="MP163" s="0"/>
      <c r="MQ163" s="0"/>
      <c r="MR163" s="0"/>
      <c r="MS163" s="0"/>
      <c r="MT163" s="0"/>
      <c r="MU163" s="0"/>
      <c r="MV163" s="0"/>
      <c r="MW163" s="0"/>
      <c r="MX163" s="0"/>
      <c r="MY163" s="0"/>
      <c r="MZ163" s="0"/>
      <c r="NA163" s="0"/>
      <c r="NB163" s="0"/>
      <c r="NC163" s="0"/>
      <c r="ND163" s="0"/>
      <c r="NE163" s="0"/>
      <c r="NF163" s="0"/>
      <c r="NG163" s="0"/>
      <c r="NH163" s="0"/>
      <c r="NI163" s="0"/>
      <c r="NJ163" s="0"/>
      <c r="NK163" s="0"/>
      <c r="NL163" s="0"/>
      <c r="NM163" s="0"/>
      <c r="NN163" s="0"/>
      <c r="NO163" s="0"/>
      <c r="NP163" s="0"/>
      <c r="NQ163" s="0"/>
      <c r="NR163" s="0"/>
      <c r="NS163" s="0"/>
      <c r="NT163" s="0"/>
      <c r="NU163" s="0"/>
      <c r="NV163" s="0"/>
      <c r="NW163" s="0"/>
      <c r="NX163" s="0"/>
      <c r="NY163" s="0"/>
      <c r="NZ163" s="0"/>
      <c r="OA163" s="0"/>
      <c r="OB163" s="0"/>
      <c r="OC163" s="0"/>
      <c r="OD163" s="0"/>
      <c r="OE163" s="0"/>
      <c r="OF163" s="0"/>
      <c r="OG163" s="0"/>
      <c r="OH163" s="0"/>
      <c r="OI163" s="0"/>
      <c r="OJ163" s="0"/>
      <c r="OK163" s="0"/>
      <c r="OL163" s="0"/>
      <c r="OM163" s="0"/>
      <c r="ON163" s="0"/>
      <c r="OO163" s="0"/>
      <c r="OP163" s="0"/>
      <c r="OQ163" s="0"/>
      <c r="OR163" s="0"/>
      <c r="OS163" s="0"/>
      <c r="OT163" s="0"/>
      <c r="OU163" s="0"/>
      <c r="OV163" s="0"/>
      <c r="OW163" s="0"/>
      <c r="OX163" s="0"/>
      <c r="OY163" s="0"/>
      <c r="OZ163" s="0"/>
      <c r="PA163" s="0"/>
      <c r="PB163" s="0"/>
      <c r="PC163" s="0"/>
      <c r="PD163" s="0"/>
      <c r="PE163" s="0"/>
      <c r="PF163" s="0"/>
      <c r="PG163" s="0"/>
      <c r="PH163" s="0"/>
      <c r="PI163" s="0"/>
      <c r="PJ163" s="0"/>
      <c r="PK163" s="0"/>
      <c r="PL163" s="0"/>
      <c r="PM163" s="0"/>
      <c r="PN163" s="0"/>
      <c r="PO163" s="0"/>
      <c r="PP163" s="0"/>
      <c r="PQ163" s="0"/>
      <c r="PR163" s="0"/>
      <c r="PS163" s="0"/>
      <c r="PT163" s="0"/>
      <c r="PU163" s="0"/>
      <c r="PV163" s="0"/>
      <c r="PW163" s="0"/>
      <c r="PX163" s="0"/>
      <c r="PY163" s="0"/>
      <c r="PZ163" s="0"/>
      <c r="QA163" s="0"/>
      <c r="QB163" s="0"/>
      <c r="QC163" s="0"/>
      <c r="QD163" s="0"/>
      <c r="QE163" s="0"/>
      <c r="QF163" s="0"/>
      <c r="QG163" s="0"/>
      <c r="QH163" s="0"/>
      <c r="QI163" s="0"/>
      <c r="QJ163" s="0"/>
      <c r="QK163" s="0"/>
      <c r="QL163" s="0"/>
      <c r="QM163" s="0"/>
      <c r="QN163" s="0"/>
      <c r="QO163" s="0"/>
      <c r="QP163" s="0"/>
      <c r="QQ163" s="0"/>
      <c r="QR163" s="0"/>
      <c r="QS163" s="0"/>
      <c r="QT163" s="0"/>
      <c r="QU163" s="0"/>
      <c r="QV163" s="0"/>
      <c r="QW163" s="0"/>
      <c r="QX163" s="0"/>
      <c r="QY163" s="0"/>
      <c r="QZ163" s="0"/>
      <c r="RA163" s="0"/>
      <c r="RB163" s="0"/>
      <c r="RC163" s="0"/>
      <c r="RD163" s="0"/>
      <c r="RE163" s="0"/>
      <c r="RF163" s="0"/>
      <c r="RG163" s="0"/>
      <c r="RH163" s="0"/>
      <c r="RI163" s="0"/>
      <c r="RJ163" s="0"/>
      <c r="RK163" s="0"/>
      <c r="RL163" s="0"/>
      <c r="RM163" s="0"/>
      <c r="RN163" s="0"/>
      <c r="RO163" s="0"/>
      <c r="RP163" s="0"/>
      <c r="RQ163" s="0"/>
      <c r="RR163" s="0"/>
      <c r="RS163" s="0"/>
      <c r="RT163" s="0"/>
      <c r="RU163" s="0"/>
      <c r="RV163" s="0"/>
      <c r="RW163" s="0"/>
      <c r="RX163" s="0"/>
      <c r="RY163" s="0"/>
      <c r="RZ163" s="0"/>
      <c r="SA163" s="0"/>
      <c r="SB163" s="0"/>
      <c r="SC163" s="0"/>
      <c r="SD163" s="0"/>
      <c r="SE163" s="0"/>
      <c r="SF163" s="0"/>
      <c r="SG163" s="0"/>
      <c r="SH163" s="0"/>
      <c r="SI163" s="0"/>
      <c r="SJ163" s="0"/>
      <c r="SK163" s="0"/>
      <c r="SL163" s="0"/>
      <c r="SM163" s="0"/>
      <c r="SN163" s="0"/>
      <c r="SO163" s="0"/>
      <c r="SP163" s="0"/>
      <c r="SQ163" s="0"/>
      <c r="SR163" s="0"/>
      <c r="SS163" s="0"/>
      <c r="ST163" s="0"/>
      <c r="SU163" s="0"/>
      <c r="SV163" s="0"/>
      <c r="SW163" s="0"/>
      <c r="SX163" s="0"/>
      <c r="SY163" s="0"/>
      <c r="SZ163" s="0"/>
      <c r="TA163" s="0"/>
      <c r="TB163" s="0"/>
      <c r="TC163" s="0"/>
      <c r="TD163" s="0"/>
      <c r="TE163" s="0"/>
      <c r="TF163" s="0"/>
      <c r="TG163" s="0"/>
      <c r="TH163" s="0"/>
      <c r="TI163" s="0"/>
      <c r="TJ163" s="0"/>
      <c r="TK163" s="0"/>
      <c r="TL163" s="0"/>
      <c r="TM163" s="0"/>
      <c r="TN163" s="0"/>
      <c r="TO163" s="0"/>
      <c r="TP163" s="0"/>
      <c r="TQ163" s="0"/>
      <c r="TR163" s="0"/>
      <c r="TS163" s="0"/>
      <c r="TT163" s="0"/>
      <c r="TU163" s="0"/>
      <c r="TV163" s="0"/>
      <c r="TW163" s="0"/>
      <c r="TX163" s="0"/>
      <c r="TY163" s="0"/>
      <c r="TZ163" s="0"/>
      <c r="UA163" s="0"/>
      <c r="UB163" s="0"/>
      <c r="UC163" s="0"/>
      <c r="UD163" s="0"/>
      <c r="UE163" s="0"/>
      <c r="UF163" s="0"/>
      <c r="UG163" s="0"/>
      <c r="UH163" s="0"/>
      <c r="UI163" s="0"/>
      <c r="UJ163" s="0"/>
      <c r="UK163" s="0"/>
      <c r="UL163" s="0"/>
      <c r="UM163" s="0"/>
      <c r="UN163" s="0"/>
      <c r="UO163" s="0"/>
      <c r="UP163" s="0"/>
      <c r="UQ163" s="0"/>
      <c r="UR163" s="0"/>
      <c r="US163" s="0"/>
      <c r="UT163" s="0"/>
      <c r="UU163" s="0"/>
      <c r="UV163" s="0"/>
      <c r="UW163" s="0"/>
      <c r="UX163" s="0"/>
      <c r="UY163" s="0"/>
      <c r="UZ163" s="0"/>
      <c r="VA163" s="0"/>
      <c r="VB163" s="0"/>
      <c r="VC163" s="0"/>
      <c r="VD163" s="0"/>
      <c r="VE163" s="0"/>
      <c r="VF163" s="0"/>
      <c r="VG163" s="0"/>
      <c r="VH163" s="0"/>
      <c r="VI163" s="0"/>
      <c r="VJ163" s="0"/>
      <c r="VK163" s="0"/>
      <c r="VL163" s="0"/>
      <c r="VM163" s="0"/>
      <c r="VN163" s="0"/>
      <c r="VO163" s="0"/>
      <c r="VP163" s="0"/>
      <c r="VQ163" s="0"/>
      <c r="VR163" s="0"/>
      <c r="VS163" s="0"/>
      <c r="VT163" s="0"/>
      <c r="VU163" s="0"/>
      <c r="VV163" s="0"/>
      <c r="VW163" s="0"/>
      <c r="VX163" s="0"/>
      <c r="VY163" s="0"/>
      <c r="VZ163" s="0"/>
      <c r="WA163" s="0"/>
      <c r="WB163" s="0"/>
      <c r="WC163" s="0"/>
      <c r="WD163" s="0"/>
      <c r="WE163" s="0"/>
      <c r="WF163" s="0"/>
      <c r="WG163" s="0"/>
      <c r="WH163" s="0"/>
      <c r="WI163" s="0"/>
      <c r="WJ163" s="0"/>
      <c r="WK163" s="0"/>
      <c r="WL163" s="0"/>
      <c r="WM163" s="0"/>
      <c r="WN163" s="0"/>
      <c r="WO163" s="0"/>
      <c r="WP163" s="0"/>
      <c r="WQ163" s="0"/>
      <c r="WR163" s="0"/>
      <c r="WS163" s="0"/>
      <c r="WT163" s="0"/>
      <c r="WU163" s="0"/>
      <c r="WV163" s="0"/>
      <c r="WW163" s="0"/>
      <c r="WX163" s="0"/>
      <c r="WY163" s="0"/>
      <c r="WZ163" s="0"/>
      <c r="XA163" s="0"/>
      <c r="XB163" s="0"/>
      <c r="XC163" s="0"/>
      <c r="XD163" s="0"/>
      <c r="XE163" s="0"/>
      <c r="XF163" s="0"/>
      <c r="XG163" s="0"/>
      <c r="XH163" s="0"/>
      <c r="XI163" s="0"/>
      <c r="XJ163" s="0"/>
      <c r="XK163" s="0"/>
      <c r="XL163" s="0"/>
      <c r="XM163" s="0"/>
      <c r="XN163" s="0"/>
      <c r="XO163" s="0"/>
      <c r="XP163" s="0"/>
      <c r="XQ163" s="0"/>
      <c r="XR163" s="0"/>
      <c r="XS163" s="0"/>
      <c r="XT163" s="0"/>
      <c r="XU163" s="0"/>
      <c r="XV163" s="0"/>
      <c r="XW163" s="0"/>
      <c r="XX163" s="0"/>
      <c r="XY163" s="0"/>
      <c r="XZ163" s="0"/>
      <c r="YA163" s="0"/>
      <c r="YB163" s="0"/>
      <c r="YC163" s="0"/>
      <c r="YD163" s="0"/>
      <c r="YE163" s="0"/>
      <c r="YF163" s="0"/>
      <c r="YG163" s="0"/>
      <c r="YH163" s="0"/>
      <c r="YI163" s="0"/>
      <c r="YJ163" s="0"/>
      <c r="YK163" s="0"/>
      <c r="YL163" s="0"/>
      <c r="YM163" s="0"/>
      <c r="YN163" s="0"/>
      <c r="YO163" s="0"/>
      <c r="YP163" s="0"/>
      <c r="YQ163" s="0"/>
      <c r="YR163" s="0"/>
      <c r="YS163" s="0"/>
      <c r="YT163" s="0"/>
      <c r="YU163" s="0"/>
      <c r="YV163" s="0"/>
      <c r="YW163" s="0"/>
      <c r="YX163" s="0"/>
      <c r="YY163" s="0"/>
      <c r="YZ163" s="0"/>
      <c r="ZA163" s="0"/>
      <c r="ZB163" s="0"/>
      <c r="ZC163" s="0"/>
      <c r="ZD163" s="0"/>
      <c r="ZE163" s="0"/>
      <c r="ZF163" s="0"/>
      <c r="ZG163" s="0"/>
      <c r="ZH163" s="0"/>
      <c r="ZI163" s="0"/>
      <c r="ZJ163" s="0"/>
      <c r="ZK163" s="0"/>
      <c r="ZL163" s="0"/>
      <c r="ZM163" s="0"/>
      <c r="ZN163" s="0"/>
      <c r="ZO163" s="0"/>
      <c r="ZP163" s="0"/>
      <c r="ZQ163" s="0"/>
      <c r="ZR163" s="0"/>
      <c r="ZS163" s="0"/>
      <c r="ZT163" s="0"/>
      <c r="ZU163" s="0"/>
      <c r="ZV163" s="0"/>
      <c r="ZW163" s="0"/>
      <c r="ZX163" s="0"/>
      <c r="ZY163" s="0"/>
      <c r="ZZ163" s="0"/>
      <c r="AAA163" s="0"/>
      <c r="AAB163" s="0"/>
      <c r="AAC163" s="0"/>
      <c r="AAD163" s="0"/>
      <c r="AAE163" s="0"/>
      <c r="AAF163" s="0"/>
      <c r="AAG163" s="0"/>
      <c r="AAH163" s="0"/>
      <c r="AAI163" s="0"/>
      <c r="AAJ163" s="0"/>
      <c r="AAK163" s="0"/>
      <c r="AAL163" s="0"/>
      <c r="AAM163" s="0"/>
      <c r="AAN163" s="0"/>
      <c r="AAO163" s="0"/>
      <c r="AAP163" s="0"/>
      <c r="AAQ163" s="0"/>
      <c r="AAR163" s="0"/>
      <c r="AAS163" s="0"/>
      <c r="AAT163" s="0"/>
      <c r="AAU163" s="0"/>
      <c r="AAV163" s="0"/>
      <c r="AAW163" s="0"/>
      <c r="AAX163" s="0"/>
      <c r="AAY163" s="0"/>
      <c r="AAZ163" s="0"/>
      <c r="ABA163" s="0"/>
      <c r="ABB163" s="0"/>
      <c r="ABC163" s="0"/>
      <c r="ABD163" s="0"/>
      <c r="ABE163" s="0"/>
      <c r="ABF163" s="0"/>
      <c r="ABG163" s="0"/>
      <c r="ABH163" s="0"/>
      <c r="ABI163" s="0"/>
      <c r="ABJ163" s="0"/>
      <c r="ABK163" s="0"/>
      <c r="ABL163" s="0"/>
      <c r="ABM163" s="0"/>
      <c r="ABN163" s="0"/>
      <c r="ABO163" s="0"/>
      <c r="ABP163" s="0"/>
      <c r="ABQ163" s="0"/>
      <c r="ABR163" s="0"/>
      <c r="ABS163" s="0"/>
      <c r="ABT163" s="0"/>
      <c r="ABU163" s="0"/>
      <c r="ABV163" s="0"/>
      <c r="ABW163" s="0"/>
      <c r="ABX163" s="0"/>
      <c r="ABY163" s="0"/>
      <c r="ABZ163" s="0"/>
      <c r="ACA163" s="0"/>
      <c r="ACB163" s="0"/>
      <c r="ACC163" s="0"/>
      <c r="ACD163" s="0"/>
      <c r="ACE163" s="0"/>
      <c r="ACF163" s="0"/>
      <c r="ACG163" s="0"/>
      <c r="ACH163" s="0"/>
      <c r="ACI163" s="0"/>
      <c r="ACJ163" s="0"/>
      <c r="ACK163" s="0"/>
      <c r="ACL163" s="0"/>
      <c r="ACM163" s="0"/>
      <c r="ACN163" s="0"/>
      <c r="ACO163" s="0"/>
      <c r="ACP163" s="0"/>
      <c r="ACQ163" s="0"/>
      <c r="ACR163" s="0"/>
      <c r="ACS163" s="0"/>
      <c r="ACT163" s="0"/>
      <c r="ACU163" s="0"/>
      <c r="ACV163" s="0"/>
      <c r="ACW163" s="0"/>
      <c r="ACX163" s="0"/>
      <c r="ACY163" s="0"/>
      <c r="ACZ163" s="0"/>
      <c r="ADA163" s="0"/>
      <c r="ADB163" s="0"/>
      <c r="ADC163" s="0"/>
      <c r="ADD163" s="0"/>
      <c r="ADE163" s="0"/>
      <c r="ADF163" s="0"/>
      <c r="ADG163" s="0"/>
      <c r="ADH163" s="0"/>
      <c r="ADI163" s="0"/>
      <c r="ADJ163" s="0"/>
      <c r="ADK163" s="0"/>
      <c r="ADL163" s="0"/>
      <c r="ADM163" s="0"/>
      <c r="ADN163" s="0"/>
      <c r="ADO163" s="0"/>
      <c r="ADP163" s="0"/>
      <c r="ADQ163" s="0"/>
      <c r="ADR163" s="0"/>
      <c r="ADS163" s="0"/>
      <c r="ADT163" s="0"/>
      <c r="ADU163" s="0"/>
      <c r="ADV163" s="0"/>
      <c r="ADW163" s="0"/>
      <c r="ADX163" s="0"/>
      <c r="ADY163" s="0"/>
      <c r="ADZ163" s="0"/>
      <c r="AEA163" s="0"/>
      <c r="AEB163" s="0"/>
      <c r="AEC163" s="0"/>
      <c r="AED163" s="0"/>
      <c r="AEE163" s="0"/>
      <c r="AEF163" s="0"/>
      <c r="AEG163" s="0"/>
      <c r="AEH163" s="0"/>
      <c r="AEI163" s="0"/>
      <c r="AEJ163" s="0"/>
      <c r="AEK163" s="0"/>
      <c r="AEL163" s="0"/>
      <c r="AEM163" s="0"/>
      <c r="AEN163" s="0"/>
      <c r="AEO163" s="0"/>
      <c r="AEP163" s="0"/>
      <c r="AEQ163" s="0"/>
      <c r="AER163" s="0"/>
      <c r="AES163" s="0"/>
      <c r="AET163" s="0"/>
      <c r="AEU163" s="0"/>
      <c r="AEV163" s="0"/>
      <c r="AEW163" s="0"/>
      <c r="AEX163" s="0"/>
      <c r="AEY163" s="0"/>
      <c r="AEZ163" s="0"/>
      <c r="AFA163" s="0"/>
      <c r="AFB163" s="0"/>
      <c r="AFC163" s="0"/>
      <c r="AFD163" s="0"/>
      <c r="AFE163" s="0"/>
      <c r="AFF163" s="0"/>
      <c r="AFG163" s="0"/>
      <c r="AFH163" s="0"/>
      <c r="AFI163" s="0"/>
      <c r="AFJ163" s="0"/>
      <c r="AFK163" s="0"/>
      <c r="AFL163" s="0"/>
      <c r="AFM163" s="0"/>
      <c r="AFN163" s="0"/>
      <c r="AFO163" s="0"/>
      <c r="AFP163" s="0"/>
      <c r="AFQ163" s="0"/>
      <c r="AFR163" s="0"/>
      <c r="AFS163" s="0"/>
      <c r="AFT163" s="0"/>
      <c r="AFU163" s="0"/>
      <c r="AFV163" s="0"/>
      <c r="AFW163" s="0"/>
      <c r="AFX163" s="0"/>
      <c r="AFY163" s="0"/>
      <c r="AFZ163" s="0"/>
      <c r="AGA163" s="0"/>
      <c r="AGB163" s="0"/>
      <c r="AGC163" s="0"/>
      <c r="AGD163" s="0"/>
      <c r="AGE163" s="0"/>
      <c r="AGF163" s="0"/>
      <c r="AGG163" s="0"/>
      <c r="AGH163" s="0"/>
      <c r="AGI163" s="0"/>
      <c r="AGJ163" s="0"/>
      <c r="AGK163" s="0"/>
      <c r="AGL163" s="0"/>
      <c r="AGM163" s="0"/>
      <c r="AGN163" s="0"/>
      <c r="AGO163" s="0"/>
      <c r="AGP163" s="0"/>
      <c r="AGQ163" s="0"/>
      <c r="AGR163" s="0"/>
      <c r="AGS163" s="0"/>
      <c r="AGT163" s="0"/>
      <c r="AGU163" s="0"/>
      <c r="AGV163" s="0"/>
      <c r="AGW163" s="0"/>
      <c r="AGX163" s="0"/>
      <c r="AGY163" s="0"/>
      <c r="AGZ163" s="0"/>
      <c r="AHA163" s="0"/>
      <c r="AHB163" s="0"/>
      <c r="AHC163" s="0"/>
      <c r="AHD163" s="0"/>
      <c r="AHE163" s="0"/>
      <c r="AHF163" s="0"/>
      <c r="AHG163" s="0"/>
      <c r="AHH163" s="0"/>
      <c r="AHI163" s="0"/>
      <c r="AHJ163" s="0"/>
      <c r="AHK163" s="0"/>
      <c r="AHL163" s="0"/>
      <c r="AHM163" s="0"/>
      <c r="AHN163" s="0"/>
      <c r="AHO163" s="0"/>
      <c r="AHP163" s="0"/>
      <c r="AHQ163" s="0"/>
      <c r="AHR163" s="0"/>
      <c r="AHS163" s="0"/>
      <c r="AHT163" s="0"/>
      <c r="AHU163" s="0"/>
      <c r="AHV163" s="0"/>
      <c r="AHW163" s="0"/>
      <c r="AHX163" s="0"/>
      <c r="AHY163" s="0"/>
      <c r="AHZ163" s="0"/>
      <c r="AIA163" s="0"/>
      <c r="AIB163" s="0"/>
      <c r="AIC163" s="0"/>
      <c r="AID163" s="0"/>
      <c r="AIE163" s="0"/>
      <c r="AIF163" s="0"/>
      <c r="AIG163" s="0"/>
      <c r="AIH163" s="0"/>
      <c r="AII163" s="0"/>
      <c r="AIJ163" s="0"/>
      <c r="AIK163" s="0"/>
      <c r="AIL163" s="0"/>
      <c r="AIM163" s="0"/>
      <c r="AIN163" s="0"/>
      <c r="AIO163" s="0"/>
      <c r="AIP163" s="0"/>
      <c r="AIQ163" s="0"/>
      <c r="AIR163" s="0"/>
      <c r="AIS163" s="0"/>
      <c r="AIT163" s="0"/>
      <c r="AIU163" s="0"/>
      <c r="AIV163" s="0"/>
      <c r="AIW163" s="0"/>
      <c r="AIX163" s="0"/>
      <c r="AIY163" s="0"/>
      <c r="AIZ163" s="0"/>
      <c r="AJA163" s="0"/>
      <c r="AJB163" s="0"/>
      <c r="AJC163" s="0"/>
      <c r="AJD163" s="0"/>
      <c r="AJE163" s="0"/>
      <c r="AJF163" s="0"/>
      <c r="AJG163" s="0"/>
      <c r="AJH163" s="0"/>
      <c r="AJI163" s="0"/>
      <c r="AJJ163" s="0"/>
      <c r="AJK163" s="0"/>
      <c r="AJL163" s="0"/>
      <c r="AJM163" s="0"/>
      <c r="AJN163" s="0"/>
      <c r="AJO163" s="0"/>
      <c r="AJP163" s="0"/>
      <c r="AJQ163" s="0"/>
      <c r="AJR163" s="0"/>
      <c r="AJS163" s="0"/>
      <c r="AJT163" s="0"/>
      <c r="AJU163" s="0"/>
      <c r="AJV163" s="0"/>
      <c r="AJW163" s="0"/>
      <c r="AJX163" s="0"/>
      <c r="AJY163" s="0"/>
      <c r="AJZ163" s="0"/>
      <c r="AKA163" s="0"/>
      <c r="AKB163" s="0"/>
      <c r="AKC163" s="0"/>
      <c r="AKD163" s="0"/>
      <c r="AKE163" s="0"/>
      <c r="AKF163" s="0"/>
      <c r="AKG163" s="0"/>
      <c r="AKH163" s="0"/>
      <c r="AKI163" s="0"/>
      <c r="AKJ163" s="0"/>
      <c r="AKK163" s="0"/>
      <c r="AKL163" s="0"/>
      <c r="AKM163" s="0"/>
      <c r="AKN163" s="0"/>
      <c r="AKO163" s="0"/>
      <c r="AKP163" s="0"/>
      <c r="AKQ163" s="0"/>
      <c r="AKR163" s="0"/>
      <c r="AKS163" s="0"/>
      <c r="AKT163" s="0"/>
      <c r="AKU163" s="0"/>
      <c r="AKV163" s="0"/>
      <c r="AKW163" s="0"/>
      <c r="AKX163" s="0"/>
      <c r="AKY163" s="0"/>
      <c r="AKZ163" s="0"/>
      <c r="ALA163" s="0"/>
      <c r="ALB163" s="0"/>
      <c r="ALC163" s="0"/>
      <c r="ALD163" s="0"/>
      <c r="ALE163" s="0"/>
      <c r="ALF163" s="0"/>
      <c r="ALG163" s="0"/>
      <c r="ALH163" s="0"/>
      <c r="ALI163" s="0"/>
      <c r="ALJ163" s="0"/>
      <c r="ALK163" s="0"/>
      <c r="ALL163" s="0"/>
      <c r="ALM163" s="0"/>
      <c r="ALN163" s="0"/>
      <c r="ALO163" s="0"/>
      <c r="ALP163" s="0"/>
      <c r="ALQ163" s="0"/>
      <c r="ALR163" s="0"/>
      <c r="ALS163" s="0"/>
      <c r="ALT163" s="0"/>
      <c r="ALU163" s="0"/>
      <c r="ALV163" s="0"/>
      <c r="ALW163" s="0"/>
      <c r="ALX163" s="0"/>
      <c r="ALY163" s="0"/>
      <c r="ALZ163" s="0"/>
      <c r="AMA163" s="0"/>
      <c r="AMB163" s="0"/>
      <c r="AMC163" s="0"/>
      <c r="AMD163" s="0"/>
      <c r="AME163" s="0"/>
      <c r="AMF163" s="0"/>
      <c r="AMG163" s="0"/>
      <c r="AMH163" s="0"/>
      <c r="AMI163" s="0"/>
      <c r="AMJ163" s="0"/>
    </row>
    <row r="164" customFormat="false" ht="12.75" hidden="false" customHeight="true" outlineLevel="0" collapsed="false">
      <c r="A164" s="61"/>
      <c r="B164" s="61" t="s">
        <v>173</v>
      </c>
      <c r="C164" s="68"/>
      <c r="D164" s="86"/>
      <c r="E164" s="86" t="n">
        <v>0</v>
      </c>
      <c r="F164" s="194"/>
      <c r="G164" s="192"/>
      <c r="H164" s="75"/>
      <c r="I164" s="0"/>
      <c r="J164" s="0"/>
      <c r="K164" s="0"/>
      <c r="L164" s="0"/>
      <c r="M164" s="0"/>
      <c r="N164" s="0"/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  <c r="IW164" s="0"/>
      <c r="IX164" s="0"/>
      <c r="IY164" s="0"/>
      <c r="IZ164" s="0"/>
      <c r="JA164" s="0"/>
      <c r="JB164" s="0"/>
      <c r="JC164" s="0"/>
      <c r="JD164" s="0"/>
      <c r="JE164" s="0"/>
      <c r="JF164" s="0"/>
      <c r="JG164" s="0"/>
      <c r="JH164" s="0"/>
      <c r="JI164" s="0"/>
      <c r="JJ164" s="0"/>
      <c r="JK164" s="0"/>
      <c r="JL164" s="0"/>
      <c r="JM164" s="0"/>
      <c r="JN164" s="0"/>
      <c r="JO164" s="0"/>
      <c r="JP164" s="0"/>
      <c r="JQ164" s="0"/>
      <c r="JR164" s="0"/>
      <c r="JS164" s="0"/>
      <c r="JT164" s="0"/>
      <c r="JU164" s="0"/>
      <c r="JV164" s="0"/>
      <c r="JW164" s="0"/>
      <c r="JX164" s="0"/>
      <c r="JY164" s="0"/>
      <c r="JZ164" s="0"/>
      <c r="KA164" s="0"/>
      <c r="KB164" s="0"/>
      <c r="KC164" s="0"/>
      <c r="KD164" s="0"/>
      <c r="KE164" s="0"/>
      <c r="KF164" s="0"/>
      <c r="KG164" s="0"/>
      <c r="KH164" s="0"/>
      <c r="KI164" s="0"/>
      <c r="KJ164" s="0"/>
      <c r="KK164" s="0"/>
      <c r="KL164" s="0"/>
      <c r="KM164" s="0"/>
      <c r="KN164" s="0"/>
      <c r="KO164" s="0"/>
      <c r="KP164" s="0"/>
      <c r="KQ164" s="0"/>
      <c r="KR164" s="0"/>
      <c r="KS164" s="0"/>
      <c r="KT164" s="0"/>
      <c r="KU164" s="0"/>
      <c r="KV164" s="0"/>
      <c r="KW164" s="0"/>
      <c r="KX164" s="0"/>
      <c r="KY164" s="0"/>
      <c r="KZ164" s="0"/>
      <c r="LA164" s="0"/>
      <c r="LB164" s="0"/>
      <c r="LC164" s="0"/>
      <c r="LD164" s="0"/>
      <c r="LE164" s="0"/>
      <c r="LF164" s="0"/>
      <c r="LG164" s="0"/>
      <c r="LH164" s="0"/>
      <c r="LI164" s="0"/>
      <c r="LJ164" s="0"/>
      <c r="LK164" s="0"/>
      <c r="LL164" s="0"/>
      <c r="LM164" s="0"/>
      <c r="LN164" s="0"/>
      <c r="LO164" s="0"/>
      <c r="LP164" s="0"/>
      <c r="LQ164" s="0"/>
      <c r="LR164" s="0"/>
      <c r="LS164" s="0"/>
      <c r="LT164" s="0"/>
      <c r="LU164" s="0"/>
      <c r="LV164" s="0"/>
      <c r="LW164" s="0"/>
      <c r="LX164" s="0"/>
      <c r="LY164" s="0"/>
      <c r="LZ164" s="0"/>
      <c r="MA164" s="0"/>
      <c r="MB164" s="0"/>
      <c r="MC164" s="0"/>
      <c r="MD164" s="0"/>
      <c r="ME164" s="0"/>
      <c r="MF164" s="0"/>
      <c r="MG164" s="0"/>
      <c r="MH164" s="0"/>
      <c r="MI164" s="0"/>
      <c r="MJ164" s="0"/>
      <c r="MK164" s="0"/>
      <c r="ML164" s="0"/>
      <c r="MM164" s="0"/>
      <c r="MN164" s="0"/>
      <c r="MO164" s="0"/>
      <c r="MP164" s="0"/>
      <c r="MQ164" s="0"/>
      <c r="MR164" s="0"/>
      <c r="MS164" s="0"/>
      <c r="MT164" s="0"/>
      <c r="MU164" s="0"/>
      <c r="MV164" s="0"/>
      <c r="MW164" s="0"/>
      <c r="MX164" s="0"/>
      <c r="MY164" s="0"/>
      <c r="MZ164" s="0"/>
      <c r="NA164" s="0"/>
      <c r="NB164" s="0"/>
      <c r="NC164" s="0"/>
      <c r="ND164" s="0"/>
      <c r="NE164" s="0"/>
      <c r="NF164" s="0"/>
      <c r="NG164" s="0"/>
      <c r="NH164" s="0"/>
      <c r="NI164" s="0"/>
      <c r="NJ164" s="0"/>
      <c r="NK164" s="0"/>
      <c r="NL164" s="0"/>
      <c r="NM164" s="0"/>
      <c r="NN164" s="0"/>
      <c r="NO164" s="0"/>
      <c r="NP164" s="0"/>
      <c r="NQ164" s="0"/>
      <c r="NR164" s="0"/>
      <c r="NS164" s="0"/>
      <c r="NT164" s="0"/>
      <c r="NU164" s="0"/>
      <c r="NV164" s="0"/>
      <c r="NW164" s="0"/>
      <c r="NX164" s="0"/>
      <c r="NY164" s="0"/>
      <c r="NZ164" s="0"/>
      <c r="OA164" s="0"/>
      <c r="OB164" s="0"/>
      <c r="OC164" s="0"/>
      <c r="OD164" s="0"/>
      <c r="OE164" s="0"/>
      <c r="OF164" s="0"/>
      <c r="OG164" s="0"/>
      <c r="OH164" s="0"/>
      <c r="OI164" s="0"/>
      <c r="OJ164" s="0"/>
      <c r="OK164" s="0"/>
      <c r="OL164" s="0"/>
      <c r="OM164" s="0"/>
      <c r="ON164" s="0"/>
      <c r="OO164" s="0"/>
      <c r="OP164" s="0"/>
      <c r="OQ164" s="0"/>
      <c r="OR164" s="0"/>
      <c r="OS164" s="0"/>
      <c r="OT164" s="0"/>
      <c r="OU164" s="0"/>
      <c r="OV164" s="0"/>
      <c r="OW164" s="0"/>
      <c r="OX164" s="0"/>
      <c r="OY164" s="0"/>
      <c r="OZ164" s="0"/>
      <c r="PA164" s="0"/>
      <c r="PB164" s="0"/>
      <c r="PC164" s="0"/>
      <c r="PD164" s="0"/>
      <c r="PE164" s="0"/>
      <c r="PF164" s="0"/>
      <c r="PG164" s="0"/>
      <c r="PH164" s="0"/>
      <c r="PI164" s="0"/>
      <c r="PJ164" s="0"/>
      <c r="PK164" s="0"/>
      <c r="PL164" s="0"/>
      <c r="PM164" s="0"/>
      <c r="PN164" s="0"/>
      <c r="PO164" s="0"/>
      <c r="PP164" s="0"/>
      <c r="PQ164" s="0"/>
      <c r="PR164" s="0"/>
      <c r="PS164" s="0"/>
      <c r="PT164" s="0"/>
      <c r="PU164" s="0"/>
      <c r="PV164" s="0"/>
      <c r="PW164" s="0"/>
      <c r="PX164" s="0"/>
      <c r="PY164" s="0"/>
      <c r="PZ164" s="0"/>
      <c r="QA164" s="0"/>
      <c r="QB164" s="0"/>
      <c r="QC164" s="0"/>
      <c r="QD164" s="0"/>
      <c r="QE164" s="0"/>
      <c r="QF164" s="0"/>
      <c r="QG164" s="0"/>
      <c r="QH164" s="0"/>
      <c r="QI164" s="0"/>
      <c r="QJ164" s="0"/>
      <c r="QK164" s="0"/>
      <c r="QL164" s="0"/>
      <c r="QM164" s="0"/>
      <c r="QN164" s="0"/>
      <c r="QO164" s="0"/>
      <c r="QP164" s="0"/>
      <c r="QQ164" s="0"/>
      <c r="QR164" s="0"/>
      <c r="QS164" s="0"/>
      <c r="QT164" s="0"/>
      <c r="QU164" s="0"/>
      <c r="QV164" s="0"/>
      <c r="QW164" s="0"/>
      <c r="QX164" s="0"/>
      <c r="QY164" s="0"/>
      <c r="QZ164" s="0"/>
      <c r="RA164" s="0"/>
      <c r="RB164" s="0"/>
      <c r="RC164" s="0"/>
      <c r="RD164" s="0"/>
      <c r="RE164" s="0"/>
      <c r="RF164" s="0"/>
      <c r="RG164" s="0"/>
      <c r="RH164" s="0"/>
      <c r="RI164" s="0"/>
      <c r="RJ164" s="0"/>
      <c r="RK164" s="0"/>
      <c r="RL164" s="0"/>
      <c r="RM164" s="0"/>
      <c r="RN164" s="0"/>
      <c r="RO164" s="0"/>
      <c r="RP164" s="0"/>
      <c r="RQ164" s="0"/>
      <c r="RR164" s="0"/>
      <c r="RS164" s="0"/>
      <c r="RT164" s="0"/>
      <c r="RU164" s="0"/>
      <c r="RV164" s="0"/>
      <c r="RW164" s="0"/>
      <c r="RX164" s="0"/>
      <c r="RY164" s="0"/>
      <c r="RZ164" s="0"/>
      <c r="SA164" s="0"/>
      <c r="SB164" s="0"/>
      <c r="SC164" s="0"/>
      <c r="SD164" s="0"/>
      <c r="SE164" s="0"/>
      <c r="SF164" s="0"/>
      <c r="SG164" s="0"/>
      <c r="SH164" s="0"/>
      <c r="SI164" s="0"/>
      <c r="SJ164" s="0"/>
      <c r="SK164" s="0"/>
      <c r="SL164" s="0"/>
      <c r="SM164" s="0"/>
      <c r="SN164" s="0"/>
      <c r="SO164" s="0"/>
      <c r="SP164" s="0"/>
      <c r="SQ164" s="0"/>
      <c r="SR164" s="0"/>
      <c r="SS164" s="0"/>
      <c r="ST164" s="0"/>
      <c r="SU164" s="0"/>
      <c r="SV164" s="0"/>
      <c r="SW164" s="0"/>
      <c r="SX164" s="0"/>
      <c r="SY164" s="0"/>
      <c r="SZ164" s="0"/>
      <c r="TA164" s="0"/>
      <c r="TB164" s="0"/>
      <c r="TC164" s="0"/>
      <c r="TD164" s="0"/>
      <c r="TE164" s="0"/>
      <c r="TF164" s="0"/>
      <c r="TG164" s="0"/>
      <c r="TH164" s="0"/>
      <c r="TI164" s="0"/>
      <c r="TJ164" s="0"/>
      <c r="TK164" s="0"/>
      <c r="TL164" s="0"/>
      <c r="TM164" s="0"/>
      <c r="TN164" s="0"/>
      <c r="TO164" s="0"/>
      <c r="TP164" s="0"/>
      <c r="TQ164" s="0"/>
      <c r="TR164" s="0"/>
      <c r="TS164" s="0"/>
      <c r="TT164" s="0"/>
      <c r="TU164" s="0"/>
      <c r="TV164" s="0"/>
      <c r="TW164" s="0"/>
      <c r="TX164" s="0"/>
      <c r="TY164" s="0"/>
      <c r="TZ164" s="0"/>
      <c r="UA164" s="0"/>
      <c r="UB164" s="0"/>
      <c r="UC164" s="0"/>
      <c r="UD164" s="0"/>
      <c r="UE164" s="0"/>
      <c r="UF164" s="0"/>
      <c r="UG164" s="0"/>
      <c r="UH164" s="0"/>
      <c r="UI164" s="0"/>
      <c r="UJ164" s="0"/>
      <c r="UK164" s="0"/>
      <c r="UL164" s="0"/>
      <c r="UM164" s="0"/>
      <c r="UN164" s="0"/>
      <c r="UO164" s="0"/>
      <c r="UP164" s="0"/>
      <c r="UQ164" s="0"/>
      <c r="UR164" s="0"/>
      <c r="US164" s="0"/>
      <c r="UT164" s="0"/>
      <c r="UU164" s="0"/>
      <c r="UV164" s="0"/>
      <c r="UW164" s="0"/>
      <c r="UX164" s="0"/>
      <c r="UY164" s="0"/>
      <c r="UZ164" s="0"/>
      <c r="VA164" s="0"/>
      <c r="VB164" s="0"/>
      <c r="VC164" s="0"/>
      <c r="VD164" s="0"/>
      <c r="VE164" s="0"/>
      <c r="VF164" s="0"/>
      <c r="VG164" s="0"/>
      <c r="VH164" s="0"/>
      <c r="VI164" s="0"/>
      <c r="VJ164" s="0"/>
      <c r="VK164" s="0"/>
      <c r="VL164" s="0"/>
      <c r="VM164" s="0"/>
      <c r="VN164" s="0"/>
      <c r="VO164" s="0"/>
      <c r="VP164" s="0"/>
      <c r="VQ164" s="0"/>
      <c r="VR164" s="0"/>
      <c r="VS164" s="0"/>
      <c r="VT164" s="0"/>
      <c r="VU164" s="0"/>
      <c r="VV164" s="0"/>
      <c r="VW164" s="0"/>
      <c r="VX164" s="0"/>
      <c r="VY164" s="0"/>
      <c r="VZ164" s="0"/>
      <c r="WA164" s="0"/>
      <c r="WB164" s="0"/>
      <c r="WC164" s="0"/>
      <c r="WD164" s="0"/>
      <c r="WE164" s="0"/>
      <c r="WF164" s="0"/>
      <c r="WG164" s="0"/>
      <c r="WH164" s="0"/>
      <c r="WI164" s="0"/>
      <c r="WJ164" s="0"/>
      <c r="WK164" s="0"/>
      <c r="WL164" s="0"/>
      <c r="WM164" s="0"/>
      <c r="WN164" s="0"/>
      <c r="WO164" s="0"/>
      <c r="WP164" s="0"/>
      <c r="WQ164" s="0"/>
      <c r="WR164" s="0"/>
      <c r="WS164" s="0"/>
      <c r="WT164" s="0"/>
      <c r="WU164" s="0"/>
      <c r="WV164" s="0"/>
      <c r="WW164" s="0"/>
      <c r="WX164" s="0"/>
      <c r="WY164" s="0"/>
      <c r="WZ164" s="0"/>
      <c r="XA164" s="0"/>
      <c r="XB164" s="0"/>
      <c r="XC164" s="0"/>
      <c r="XD164" s="0"/>
      <c r="XE164" s="0"/>
      <c r="XF164" s="0"/>
      <c r="XG164" s="0"/>
      <c r="XH164" s="0"/>
      <c r="XI164" s="0"/>
      <c r="XJ164" s="0"/>
      <c r="XK164" s="0"/>
      <c r="XL164" s="0"/>
      <c r="XM164" s="0"/>
      <c r="XN164" s="0"/>
      <c r="XO164" s="0"/>
      <c r="XP164" s="0"/>
      <c r="XQ164" s="0"/>
      <c r="XR164" s="0"/>
      <c r="XS164" s="0"/>
      <c r="XT164" s="0"/>
      <c r="XU164" s="0"/>
      <c r="XV164" s="0"/>
      <c r="XW164" s="0"/>
      <c r="XX164" s="0"/>
      <c r="XY164" s="0"/>
      <c r="XZ164" s="0"/>
      <c r="YA164" s="0"/>
      <c r="YB164" s="0"/>
      <c r="YC164" s="0"/>
      <c r="YD164" s="0"/>
      <c r="YE164" s="0"/>
      <c r="YF164" s="0"/>
      <c r="YG164" s="0"/>
      <c r="YH164" s="0"/>
      <c r="YI164" s="0"/>
      <c r="YJ164" s="0"/>
      <c r="YK164" s="0"/>
      <c r="YL164" s="0"/>
      <c r="YM164" s="0"/>
      <c r="YN164" s="0"/>
      <c r="YO164" s="0"/>
      <c r="YP164" s="0"/>
      <c r="YQ164" s="0"/>
      <c r="YR164" s="0"/>
      <c r="YS164" s="0"/>
      <c r="YT164" s="0"/>
      <c r="YU164" s="0"/>
      <c r="YV164" s="0"/>
      <c r="YW164" s="0"/>
      <c r="YX164" s="0"/>
      <c r="YY164" s="0"/>
      <c r="YZ164" s="0"/>
      <c r="ZA164" s="0"/>
      <c r="ZB164" s="0"/>
      <c r="ZC164" s="0"/>
      <c r="ZD164" s="0"/>
      <c r="ZE164" s="0"/>
      <c r="ZF164" s="0"/>
      <c r="ZG164" s="0"/>
      <c r="ZH164" s="0"/>
      <c r="ZI164" s="0"/>
      <c r="ZJ164" s="0"/>
      <c r="ZK164" s="0"/>
      <c r="ZL164" s="0"/>
      <c r="ZM164" s="0"/>
      <c r="ZN164" s="0"/>
      <c r="ZO164" s="0"/>
      <c r="ZP164" s="0"/>
      <c r="ZQ164" s="0"/>
      <c r="ZR164" s="0"/>
      <c r="ZS164" s="0"/>
      <c r="ZT164" s="0"/>
      <c r="ZU164" s="0"/>
      <c r="ZV164" s="0"/>
      <c r="ZW164" s="0"/>
      <c r="ZX164" s="0"/>
      <c r="ZY164" s="0"/>
      <c r="ZZ164" s="0"/>
      <c r="AAA164" s="0"/>
      <c r="AAB164" s="0"/>
      <c r="AAC164" s="0"/>
      <c r="AAD164" s="0"/>
      <c r="AAE164" s="0"/>
      <c r="AAF164" s="0"/>
      <c r="AAG164" s="0"/>
      <c r="AAH164" s="0"/>
      <c r="AAI164" s="0"/>
      <c r="AAJ164" s="0"/>
      <c r="AAK164" s="0"/>
      <c r="AAL164" s="0"/>
      <c r="AAM164" s="0"/>
      <c r="AAN164" s="0"/>
      <c r="AAO164" s="0"/>
      <c r="AAP164" s="0"/>
      <c r="AAQ164" s="0"/>
      <c r="AAR164" s="0"/>
      <c r="AAS164" s="0"/>
      <c r="AAT164" s="0"/>
      <c r="AAU164" s="0"/>
      <c r="AAV164" s="0"/>
      <c r="AAW164" s="0"/>
      <c r="AAX164" s="0"/>
      <c r="AAY164" s="0"/>
      <c r="AAZ164" s="0"/>
      <c r="ABA164" s="0"/>
      <c r="ABB164" s="0"/>
      <c r="ABC164" s="0"/>
      <c r="ABD164" s="0"/>
      <c r="ABE164" s="0"/>
      <c r="ABF164" s="0"/>
      <c r="ABG164" s="0"/>
      <c r="ABH164" s="0"/>
      <c r="ABI164" s="0"/>
      <c r="ABJ164" s="0"/>
      <c r="ABK164" s="0"/>
      <c r="ABL164" s="0"/>
      <c r="ABM164" s="0"/>
      <c r="ABN164" s="0"/>
      <c r="ABO164" s="0"/>
      <c r="ABP164" s="0"/>
      <c r="ABQ164" s="0"/>
      <c r="ABR164" s="0"/>
      <c r="ABS164" s="0"/>
      <c r="ABT164" s="0"/>
      <c r="ABU164" s="0"/>
      <c r="ABV164" s="0"/>
      <c r="ABW164" s="0"/>
      <c r="ABX164" s="0"/>
      <c r="ABY164" s="0"/>
      <c r="ABZ164" s="0"/>
      <c r="ACA164" s="0"/>
      <c r="ACB164" s="0"/>
      <c r="ACC164" s="0"/>
      <c r="ACD164" s="0"/>
      <c r="ACE164" s="0"/>
      <c r="ACF164" s="0"/>
      <c r="ACG164" s="0"/>
      <c r="ACH164" s="0"/>
      <c r="ACI164" s="0"/>
      <c r="ACJ164" s="0"/>
      <c r="ACK164" s="0"/>
      <c r="ACL164" s="0"/>
      <c r="ACM164" s="0"/>
      <c r="ACN164" s="0"/>
      <c r="ACO164" s="0"/>
      <c r="ACP164" s="0"/>
      <c r="ACQ164" s="0"/>
      <c r="ACR164" s="0"/>
      <c r="ACS164" s="0"/>
      <c r="ACT164" s="0"/>
      <c r="ACU164" s="0"/>
      <c r="ACV164" s="0"/>
      <c r="ACW164" s="0"/>
      <c r="ACX164" s="0"/>
      <c r="ACY164" s="0"/>
      <c r="ACZ164" s="0"/>
      <c r="ADA164" s="0"/>
      <c r="ADB164" s="0"/>
      <c r="ADC164" s="0"/>
      <c r="ADD164" s="0"/>
      <c r="ADE164" s="0"/>
      <c r="ADF164" s="0"/>
      <c r="ADG164" s="0"/>
      <c r="ADH164" s="0"/>
      <c r="ADI164" s="0"/>
      <c r="ADJ164" s="0"/>
      <c r="ADK164" s="0"/>
      <c r="ADL164" s="0"/>
      <c r="ADM164" s="0"/>
      <c r="ADN164" s="0"/>
      <c r="ADO164" s="0"/>
      <c r="ADP164" s="0"/>
      <c r="ADQ164" s="0"/>
      <c r="ADR164" s="0"/>
      <c r="ADS164" s="0"/>
      <c r="ADT164" s="0"/>
      <c r="ADU164" s="0"/>
      <c r="ADV164" s="0"/>
      <c r="ADW164" s="0"/>
      <c r="ADX164" s="0"/>
      <c r="ADY164" s="0"/>
      <c r="ADZ164" s="0"/>
      <c r="AEA164" s="0"/>
      <c r="AEB164" s="0"/>
      <c r="AEC164" s="0"/>
      <c r="AED164" s="0"/>
      <c r="AEE164" s="0"/>
      <c r="AEF164" s="0"/>
      <c r="AEG164" s="0"/>
      <c r="AEH164" s="0"/>
      <c r="AEI164" s="0"/>
      <c r="AEJ164" s="0"/>
      <c r="AEK164" s="0"/>
      <c r="AEL164" s="0"/>
      <c r="AEM164" s="0"/>
      <c r="AEN164" s="0"/>
      <c r="AEO164" s="0"/>
      <c r="AEP164" s="0"/>
      <c r="AEQ164" s="0"/>
      <c r="AER164" s="0"/>
      <c r="AES164" s="0"/>
      <c r="AET164" s="0"/>
      <c r="AEU164" s="0"/>
      <c r="AEV164" s="0"/>
      <c r="AEW164" s="0"/>
      <c r="AEX164" s="0"/>
      <c r="AEY164" s="0"/>
      <c r="AEZ164" s="0"/>
      <c r="AFA164" s="0"/>
      <c r="AFB164" s="0"/>
      <c r="AFC164" s="0"/>
      <c r="AFD164" s="0"/>
      <c r="AFE164" s="0"/>
      <c r="AFF164" s="0"/>
      <c r="AFG164" s="0"/>
      <c r="AFH164" s="0"/>
      <c r="AFI164" s="0"/>
      <c r="AFJ164" s="0"/>
      <c r="AFK164" s="0"/>
      <c r="AFL164" s="0"/>
      <c r="AFM164" s="0"/>
      <c r="AFN164" s="0"/>
      <c r="AFO164" s="0"/>
      <c r="AFP164" s="0"/>
      <c r="AFQ164" s="0"/>
      <c r="AFR164" s="0"/>
      <c r="AFS164" s="0"/>
      <c r="AFT164" s="0"/>
      <c r="AFU164" s="0"/>
      <c r="AFV164" s="0"/>
      <c r="AFW164" s="0"/>
      <c r="AFX164" s="0"/>
      <c r="AFY164" s="0"/>
      <c r="AFZ164" s="0"/>
      <c r="AGA164" s="0"/>
      <c r="AGB164" s="0"/>
      <c r="AGC164" s="0"/>
      <c r="AGD164" s="0"/>
      <c r="AGE164" s="0"/>
      <c r="AGF164" s="0"/>
      <c r="AGG164" s="0"/>
      <c r="AGH164" s="0"/>
      <c r="AGI164" s="0"/>
      <c r="AGJ164" s="0"/>
      <c r="AGK164" s="0"/>
      <c r="AGL164" s="0"/>
      <c r="AGM164" s="0"/>
      <c r="AGN164" s="0"/>
      <c r="AGO164" s="0"/>
      <c r="AGP164" s="0"/>
      <c r="AGQ164" s="0"/>
      <c r="AGR164" s="0"/>
      <c r="AGS164" s="0"/>
      <c r="AGT164" s="0"/>
      <c r="AGU164" s="0"/>
      <c r="AGV164" s="0"/>
      <c r="AGW164" s="0"/>
      <c r="AGX164" s="0"/>
      <c r="AGY164" s="0"/>
      <c r="AGZ164" s="0"/>
      <c r="AHA164" s="0"/>
      <c r="AHB164" s="0"/>
      <c r="AHC164" s="0"/>
      <c r="AHD164" s="0"/>
      <c r="AHE164" s="0"/>
      <c r="AHF164" s="0"/>
      <c r="AHG164" s="0"/>
      <c r="AHH164" s="0"/>
      <c r="AHI164" s="0"/>
      <c r="AHJ164" s="0"/>
      <c r="AHK164" s="0"/>
      <c r="AHL164" s="0"/>
      <c r="AHM164" s="0"/>
      <c r="AHN164" s="0"/>
      <c r="AHO164" s="0"/>
      <c r="AHP164" s="0"/>
      <c r="AHQ164" s="0"/>
      <c r="AHR164" s="0"/>
      <c r="AHS164" s="0"/>
      <c r="AHT164" s="0"/>
      <c r="AHU164" s="0"/>
      <c r="AHV164" s="0"/>
      <c r="AHW164" s="0"/>
      <c r="AHX164" s="0"/>
      <c r="AHY164" s="0"/>
      <c r="AHZ164" s="0"/>
      <c r="AIA164" s="0"/>
      <c r="AIB164" s="0"/>
      <c r="AIC164" s="0"/>
      <c r="AID164" s="0"/>
      <c r="AIE164" s="0"/>
      <c r="AIF164" s="0"/>
      <c r="AIG164" s="0"/>
      <c r="AIH164" s="0"/>
      <c r="AII164" s="0"/>
      <c r="AIJ164" s="0"/>
      <c r="AIK164" s="0"/>
      <c r="AIL164" s="0"/>
      <c r="AIM164" s="0"/>
      <c r="AIN164" s="0"/>
      <c r="AIO164" s="0"/>
      <c r="AIP164" s="0"/>
      <c r="AIQ164" s="0"/>
      <c r="AIR164" s="0"/>
      <c r="AIS164" s="0"/>
      <c r="AIT164" s="0"/>
      <c r="AIU164" s="0"/>
      <c r="AIV164" s="0"/>
      <c r="AIW164" s="0"/>
      <c r="AIX164" s="0"/>
      <c r="AIY164" s="0"/>
      <c r="AIZ164" s="0"/>
      <c r="AJA164" s="0"/>
      <c r="AJB164" s="0"/>
      <c r="AJC164" s="0"/>
      <c r="AJD164" s="0"/>
      <c r="AJE164" s="0"/>
      <c r="AJF164" s="0"/>
      <c r="AJG164" s="0"/>
      <c r="AJH164" s="0"/>
      <c r="AJI164" s="0"/>
      <c r="AJJ164" s="0"/>
      <c r="AJK164" s="0"/>
      <c r="AJL164" s="0"/>
      <c r="AJM164" s="0"/>
      <c r="AJN164" s="0"/>
      <c r="AJO164" s="0"/>
      <c r="AJP164" s="0"/>
      <c r="AJQ164" s="0"/>
      <c r="AJR164" s="0"/>
      <c r="AJS164" s="0"/>
      <c r="AJT164" s="0"/>
      <c r="AJU164" s="0"/>
      <c r="AJV164" s="0"/>
      <c r="AJW164" s="0"/>
      <c r="AJX164" s="0"/>
      <c r="AJY164" s="0"/>
      <c r="AJZ164" s="0"/>
      <c r="AKA164" s="0"/>
      <c r="AKB164" s="0"/>
      <c r="AKC164" s="0"/>
      <c r="AKD164" s="0"/>
      <c r="AKE164" s="0"/>
      <c r="AKF164" s="0"/>
      <c r="AKG164" s="0"/>
      <c r="AKH164" s="0"/>
      <c r="AKI164" s="0"/>
      <c r="AKJ164" s="0"/>
      <c r="AKK164" s="0"/>
      <c r="AKL164" s="0"/>
      <c r="AKM164" s="0"/>
      <c r="AKN164" s="0"/>
      <c r="AKO164" s="0"/>
      <c r="AKP164" s="0"/>
      <c r="AKQ164" s="0"/>
      <c r="AKR164" s="0"/>
      <c r="AKS164" s="0"/>
      <c r="AKT164" s="0"/>
      <c r="AKU164" s="0"/>
      <c r="AKV164" s="0"/>
      <c r="AKW164" s="0"/>
      <c r="AKX164" s="0"/>
      <c r="AKY164" s="0"/>
      <c r="AKZ164" s="0"/>
      <c r="ALA164" s="0"/>
      <c r="ALB164" s="0"/>
      <c r="ALC164" s="0"/>
      <c r="ALD164" s="0"/>
      <c r="ALE164" s="0"/>
      <c r="ALF164" s="0"/>
      <c r="ALG164" s="0"/>
      <c r="ALH164" s="0"/>
      <c r="ALI164" s="0"/>
      <c r="ALJ164" s="0"/>
      <c r="ALK164" s="0"/>
      <c r="ALL164" s="0"/>
      <c r="ALM164" s="0"/>
      <c r="ALN164" s="0"/>
      <c r="ALO164" s="0"/>
      <c r="ALP164" s="0"/>
      <c r="ALQ164" s="0"/>
      <c r="ALR164" s="0"/>
      <c r="ALS164" s="0"/>
      <c r="ALT164" s="0"/>
      <c r="ALU164" s="0"/>
      <c r="ALV164" s="0"/>
      <c r="ALW164" s="0"/>
      <c r="ALX164" s="0"/>
      <c r="ALY164" s="0"/>
      <c r="ALZ164" s="0"/>
      <c r="AMA164" s="0"/>
      <c r="AMB164" s="0"/>
      <c r="AMC164" s="0"/>
      <c r="AMD164" s="0"/>
      <c r="AME164" s="0"/>
      <c r="AMF164" s="0"/>
      <c r="AMG164" s="0"/>
      <c r="AMH164" s="0"/>
      <c r="AMI164" s="0"/>
      <c r="AMJ164" s="0"/>
    </row>
    <row r="165" customFormat="false" ht="12.75" hidden="false" customHeight="true" outlineLevel="0" collapsed="false">
      <c r="A165" s="61"/>
      <c r="B165" s="61" t="s">
        <v>174</v>
      </c>
      <c r="C165" s="68"/>
      <c r="D165" s="86"/>
      <c r="E165" s="86" t="n">
        <v>0</v>
      </c>
      <c r="F165" s="194"/>
      <c r="G165" s="192"/>
      <c r="H165" s="75"/>
      <c r="I165" s="0"/>
      <c r="J165" s="0"/>
      <c r="K165" s="0"/>
      <c r="L165" s="0"/>
      <c r="M165" s="0"/>
      <c r="N165" s="0"/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  <c r="IT165" s="0"/>
      <c r="IU165" s="0"/>
      <c r="IV165" s="0"/>
      <c r="IW165" s="0"/>
      <c r="IX165" s="0"/>
      <c r="IY165" s="0"/>
      <c r="IZ165" s="0"/>
      <c r="JA165" s="0"/>
      <c r="JB165" s="0"/>
      <c r="JC165" s="0"/>
      <c r="JD165" s="0"/>
      <c r="JE165" s="0"/>
      <c r="JF165" s="0"/>
      <c r="JG165" s="0"/>
      <c r="JH165" s="0"/>
      <c r="JI165" s="0"/>
      <c r="JJ165" s="0"/>
      <c r="JK165" s="0"/>
      <c r="JL165" s="0"/>
      <c r="JM165" s="0"/>
      <c r="JN165" s="0"/>
      <c r="JO165" s="0"/>
      <c r="JP165" s="0"/>
      <c r="JQ165" s="0"/>
      <c r="JR165" s="0"/>
      <c r="JS165" s="0"/>
      <c r="JT165" s="0"/>
      <c r="JU165" s="0"/>
      <c r="JV165" s="0"/>
      <c r="JW165" s="0"/>
      <c r="JX165" s="0"/>
      <c r="JY165" s="0"/>
      <c r="JZ165" s="0"/>
      <c r="KA165" s="0"/>
      <c r="KB165" s="0"/>
      <c r="KC165" s="0"/>
      <c r="KD165" s="0"/>
      <c r="KE165" s="0"/>
      <c r="KF165" s="0"/>
      <c r="KG165" s="0"/>
      <c r="KH165" s="0"/>
      <c r="KI165" s="0"/>
      <c r="KJ165" s="0"/>
      <c r="KK165" s="0"/>
      <c r="KL165" s="0"/>
      <c r="KM165" s="0"/>
      <c r="KN165" s="0"/>
      <c r="KO165" s="0"/>
      <c r="KP165" s="0"/>
      <c r="KQ165" s="0"/>
      <c r="KR165" s="0"/>
      <c r="KS165" s="0"/>
      <c r="KT165" s="0"/>
      <c r="KU165" s="0"/>
      <c r="KV165" s="0"/>
      <c r="KW165" s="0"/>
      <c r="KX165" s="0"/>
      <c r="KY165" s="0"/>
      <c r="KZ165" s="0"/>
      <c r="LA165" s="0"/>
      <c r="LB165" s="0"/>
      <c r="LC165" s="0"/>
      <c r="LD165" s="0"/>
      <c r="LE165" s="0"/>
      <c r="LF165" s="0"/>
      <c r="LG165" s="0"/>
      <c r="LH165" s="0"/>
      <c r="LI165" s="0"/>
      <c r="LJ165" s="0"/>
      <c r="LK165" s="0"/>
      <c r="LL165" s="0"/>
      <c r="LM165" s="0"/>
      <c r="LN165" s="0"/>
      <c r="LO165" s="0"/>
      <c r="LP165" s="0"/>
      <c r="LQ165" s="0"/>
      <c r="LR165" s="0"/>
      <c r="LS165" s="0"/>
      <c r="LT165" s="0"/>
      <c r="LU165" s="0"/>
      <c r="LV165" s="0"/>
      <c r="LW165" s="0"/>
      <c r="LX165" s="0"/>
      <c r="LY165" s="0"/>
      <c r="LZ165" s="0"/>
      <c r="MA165" s="0"/>
      <c r="MB165" s="0"/>
      <c r="MC165" s="0"/>
      <c r="MD165" s="0"/>
      <c r="ME165" s="0"/>
      <c r="MF165" s="0"/>
      <c r="MG165" s="0"/>
      <c r="MH165" s="0"/>
      <c r="MI165" s="0"/>
      <c r="MJ165" s="0"/>
      <c r="MK165" s="0"/>
      <c r="ML165" s="0"/>
      <c r="MM165" s="0"/>
      <c r="MN165" s="0"/>
      <c r="MO165" s="0"/>
      <c r="MP165" s="0"/>
      <c r="MQ165" s="0"/>
      <c r="MR165" s="0"/>
      <c r="MS165" s="0"/>
      <c r="MT165" s="0"/>
      <c r="MU165" s="0"/>
      <c r="MV165" s="0"/>
      <c r="MW165" s="0"/>
      <c r="MX165" s="0"/>
      <c r="MY165" s="0"/>
      <c r="MZ165" s="0"/>
      <c r="NA165" s="0"/>
      <c r="NB165" s="0"/>
      <c r="NC165" s="0"/>
      <c r="ND165" s="0"/>
      <c r="NE165" s="0"/>
      <c r="NF165" s="0"/>
      <c r="NG165" s="0"/>
      <c r="NH165" s="0"/>
      <c r="NI165" s="0"/>
      <c r="NJ165" s="0"/>
      <c r="NK165" s="0"/>
      <c r="NL165" s="0"/>
      <c r="NM165" s="0"/>
      <c r="NN165" s="0"/>
      <c r="NO165" s="0"/>
      <c r="NP165" s="0"/>
      <c r="NQ165" s="0"/>
      <c r="NR165" s="0"/>
      <c r="NS165" s="0"/>
      <c r="NT165" s="0"/>
      <c r="NU165" s="0"/>
      <c r="NV165" s="0"/>
      <c r="NW165" s="0"/>
      <c r="NX165" s="0"/>
      <c r="NY165" s="0"/>
      <c r="NZ165" s="0"/>
      <c r="OA165" s="0"/>
      <c r="OB165" s="0"/>
      <c r="OC165" s="0"/>
      <c r="OD165" s="0"/>
      <c r="OE165" s="0"/>
      <c r="OF165" s="0"/>
      <c r="OG165" s="0"/>
      <c r="OH165" s="0"/>
      <c r="OI165" s="0"/>
      <c r="OJ165" s="0"/>
      <c r="OK165" s="0"/>
      <c r="OL165" s="0"/>
      <c r="OM165" s="0"/>
      <c r="ON165" s="0"/>
      <c r="OO165" s="0"/>
      <c r="OP165" s="0"/>
      <c r="OQ165" s="0"/>
      <c r="OR165" s="0"/>
      <c r="OS165" s="0"/>
      <c r="OT165" s="0"/>
      <c r="OU165" s="0"/>
      <c r="OV165" s="0"/>
      <c r="OW165" s="0"/>
      <c r="OX165" s="0"/>
      <c r="OY165" s="0"/>
      <c r="OZ165" s="0"/>
      <c r="PA165" s="0"/>
      <c r="PB165" s="0"/>
      <c r="PC165" s="0"/>
      <c r="PD165" s="0"/>
      <c r="PE165" s="0"/>
      <c r="PF165" s="0"/>
      <c r="PG165" s="0"/>
      <c r="PH165" s="0"/>
      <c r="PI165" s="0"/>
      <c r="PJ165" s="0"/>
      <c r="PK165" s="0"/>
      <c r="PL165" s="0"/>
      <c r="PM165" s="0"/>
      <c r="PN165" s="0"/>
      <c r="PO165" s="0"/>
      <c r="PP165" s="0"/>
      <c r="PQ165" s="0"/>
      <c r="PR165" s="0"/>
      <c r="PS165" s="0"/>
      <c r="PT165" s="0"/>
      <c r="PU165" s="0"/>
      <c r="PV165" s="0"/>
      <c r="PW165" s="0"/>
      <c r="PX165" s="0"/>
      <c r="PY165" s="0"/>
      <c r="PZ165" s="0"/>
      <c r="QA165" s="0"/>
      <c r="QB165" s="0"/>
      <c r="QC165" s="0"/>
      <c r="QD165" s="0"/>
      <c r="QE165" s="0"/>
      <c r="QF165" s="0"/>
      <c r="QG165" s="0"/>
      <c r="QH165" s="0"/>
      <c r="QI165" s="0"/>
      <c r="QJ165" s="0"/>
      <c r="QK165" s="0"/>
      <c r="QL165" s="0"/>
      <c r="QM165" s="0"/>
      <c r="QN165" s="0"/>
      <c r="QO165" s="0"/>
      <c r="QP165" s="0"/>
      <c r="QQ165" s="0"/>
      <c r="QR165" s="0"/>
      <c r="QS165" s="0"/>
      <c r="QT165" s="0"/>
      <c r="QU165" s="0"/>
      <c r="QV165" s="0"/>
      <c r="QW165" s="0"/>
      <c r="QX165" s="0"/>
      <c r="QY165" s="0"/>
      <c r="QZ165" s="0"/>
      <c r="RA165" s="0"/>
      <c r="RB165" s="0"/>
      <c r="RC165" s="0"/>
      <c r="RD165" s="0"/>
      <c r="RE165" s="0"/>
      <c r="RF165" s="0"/>
      <c r="RG165" s="0"/>
      <c r="RH165" s="0"/>
      <c r="RI165" s="0"/>
      <c r="RJ165" s="0"/>
      <c r="RK165" s="0"/>
      <c r="RL165" s="0"/>
      <c r="RM165" s="0"/>
      <c r="RN165" s="0"/>
      <c r="RO165" s="0"/>
      <c r="RP165" s="0"/>
      <c r="RQ165" s="0"/>
      <c r="RR165" s="0"/>
      <c r="RS165" s="0"/>
      <c r="RT165" s="0"/>
      <c r="RU165" s="0"/>
      <c r="RV165" s="0"/>
      <c r="RW165" s="0"/>
      <c r="RX165" s="0"/>
      <c r="RY165" s="0"/>
      <c r="RZ165" s="0"/>
      <c r="SA165" s="0"/>
      <c r="SB165" s="0"/>
      <c r="SC165" s="0"/>
      <c r="SD165" s="0"/>
      <c r="SE165" s="0"/>
      <c r="SF165" s="0"/>
      <c r="SG165" s="0"/>
      <c r="SH165" s="0"/>
      <c r="SI165" s="0"/>
      <c r="SJ165" s="0"/>
      <c r="SK165" s="0"/>
      <c r="SL165" s="0"/>
      <c r="SM165" s="0"/>
      <c r="SN165" s="0"/>
      <c r="SO165" s="0"/>
      <c r="SP165" s="0"/>
      <c r="SQ165" s="0"/>
      <c r="SR165" s="0"/>
      <c r="SS165" s="0"/>
      <c r="ST165" s="0"/>
      <c r="SU165" s="0"/>
      <c r="SV165" s="0"/>
      <c r="SW165" s="0"/>
      <c r="SX165" s="0"/>
      <c r="SY165" s="0"/>
      <c r="SZ165" s="0"/>
      <c r="TA165" s="0"/>
      <c r="TB165" s="0"/>
      <c r="TC165" s="0"/>
      <c r="TD165" s="0"/>
      <c r="TE165" s="0"/>
      <c r="TF165" s="0"/>
      <c r="TG165" s="0"/>
      <c r="TH165" s="0"/>
      <c r="TI165" s="0"/>
      <c r="TJ165" s="0"/>
      <c r="TK165" s="0"/>
      <c r="TL165" s="0"/>
      <c r="TM165" s="0"/>
      <c r="TN165" s="0"/>
      <c r="TO165" s="0"/>
      <c r="TP165" s="0"/>
      <c r="TQ165" s="0"/>
      <c r="TR165" s="0"/>
      <c r="TS165" s="0"/>
      <c r="TT165" s="0"/>
      <c r="TU165" s="0"/>
      <c r="TV165" s="0"/>
      <c r="TW165" s="0"/>
      <c r="TX165" s="0"/>
      <c r="TY165" s="0"/>
      <c r="TZ165" s="0"/>
      <c r="UA165" s="0"/>
      <c r="UB165" s="0"/>
      <c r="UC165" s="0"/>
      <c r="UD165" s="0"/>
      <c r="UE165" s="0"/>
      <c r="UF165" s="0"/>
      <c r="UG165" s="0"/>
      <c r="UH165" s="0"/>
      <c r="UI165" s="0"/>
      <c r="UJ165" s="0"/>
      <c r="UK165" s="0"/>
      <c r="UL165" s="0"/>
      <c r="UM165" s="0"/>
      <c r="UN165" s="0"/>
      <c r="UO165" s="0"/>
      <c r="UP165" s="0"/>
      <c r="UQ165" s="0"/>
      <c r="UR165" s="0"/>
      <c r="US165" s="0"/>
      <c r="UT165" s="0"/>
      <c r="UU165" s="0"/>
      <c r="UV165" s="0"/>
      <c r="UW165" s="0"/>
      <c r="UX165" s="0"/>
      <c r="UY165" s="0"/>
      <c r="UZ165" s="0"/>
      <c r="VA165" s="0"/>
      <c r="VB165" s="0"/>
      <c r="VC165" s="0"/>
      <c r="VD165" s="0"/>
      <c r="VE165" s="0"/>
      <c r="VF165" s="0"/>
      <c r="VG165" s="0"/>
      <c r="VH165" s="0"/>
      <c r="VI165" s="0"/>
      <c r="VJ165" s="0"/>
      <c r="VK165" s="0"/>
      <c r="VL165" s="0"/>
      <c r="VM165" s="0"/>
      <c r="VN165" s="0"/>
      <c r="VO165" s="0"/>
      <c r="VP165" s="0"/>
      <c r="VQ165" s="0"/>
      <c r="VR165" s="0"/>
      <c r="VS165" s="0"/>
      <c r="VT165" s="0"/>
      <c r="VU165" s="0"/>
      <c r="VV165" s="0"/>
      <c r="VW165" s="0"/>
      <c r="VX165" s="0"/>
      <c r="VY165" s="0"/>
      <c r="VZ165" s="0"/>
      <c r="WA165" s="0"/>
      <c r="WB165" s="0"/>
      <c r="WC165" s="0"/>
      <c r="WD165" s="0"/>
      <c r="WE165" s="0"/>
      <c r="WF165" s="0"/>
      <c r="WG165" s="0"/>
      <c r="WH165" s="0"/>
      <c r="WI165" s="0"/>
      <c r="WJ165" s="0"/>
      <c r="WK165" s="0"/>
      <c r="WL165" s="0"/>
      <c r="WM165" s="0"/>
      <c r="WN165" s="0"/>
      <c r="WO165" s="0"/>
      <c r="WP165" s="0"/>
      <c r="WQ165" s="0"/>
      <c r="WR165" s="0"/>
      <c r="WS165" s="0"/>
      <c r="WT165" s="0"/>
      <c r="WU165" s="0"/>
      <c r="WV165" s="0"/>
      <c r="WW165" s="0"/>
      <c r="WX165" s="0"/>
      <c r="WY165" s="0"/>
      <c r="WZ165" s="0"/>
      <c r="XA165" s="0"/>
      <c r="XB165" s="0"/>
      <c r="XC165" s="0"/>
      <c r="XD165" s="0"/>
      <c r="XE165" s="0"/>
      <c r="XF165" s="0"/>
      <c r="XG165" s="0"/>
      <c r="XH165" s="0"/>
      <c r="XI165" s="0"/>
      <c r="XJ165" s="0"/>
      <c r="XK165" s="0"/>
      <c r="XL165" s="0"/>
      <c r="XM165" s="0"/>
      <c r="XN165" s="0"/>
      <c r="XO165" s="0"/>
      <c r="XP165" s="0"/>
      <c r="XQ165" s="0"/>
      <c r="XR165" s="0"/>
      <c r="XS165" s="0"/>
      <c r="XT165" s="0"/>
      <c r="XU165" s="0"/>
      <c r="XV165" s="0"/>
      <c r="XW165" s="0"/>
      <c r="XX165" s="0"/>
      <c r="XY165" s="0"/>
      <c r="XZ165" s="0"/>
      <c r="YA165" s="0"/>
      <c r="YB165" s="0"/>
      <c r="YC165" s="0"/>
      <c r="YD165" s="0"/>
      <c r="YE165" s="0"/>
      <c r="YF165" s="0"/>
      <c r="YG165" s="0"/>
      <c r="YH165" s="0"/>
      <c r="YI165" s="0"/>
      <c r="YJ165" s="0"/>
      <c r="YK165" s="0"/>
      <c r="YL165" s="0"/>
      <c r="YM165" s="0"/>
      <c r="YN165" s="0"/>
      <c r="YO165" s="0"/>
      <c r="YP165" s="0"/>
      <c r="YQ165" s="0"/>
      <c r="YR165" s="0"/>
      <c r="YS165" s="0"/>
      <c r="YT165" s="0"/>
      <c r="YU165" s="0"/>
      <c r="YV165" s="0"/>
      <c r="YW165" s="0"/>
      <c r="YX165" s="0"/>
      <c r="YY165" s="0"/>
      <c r="YZ165" s="0"/>
      <c r="ZA165" s="0"/>
      <c r="ZB165" s="0"/>
      <c r="ZC165" s="0"/>
      <c r="ZD165" s="0"/>
      <c r="ZE165" s="0"/>
      <c r="ZF165" s="0"/>
      <c r="ZG165" s="0"/>
      <c r="ZH165" s="0"/>
      <c r="ZI165" s="0"/>
      <c r="ZJ165" s="0"/>
      <c r="ZK165" s="0"/>
      <c r="ZL165" s="0"/>
      <c r="ZM165" s="0"/>
      <c r="ZN165" s="0"/>
      <c r="ZO165" s="0"/>
      <c r="ZP165" s="0"/>
      <c r="ZQ165" s="0"/>
      <c r="ZR165" s="0"/>
      <c r="ZS165" s="0"/>
      <c r="ZT165" s="0"/>
      <c r="ZU165" s="0"/>
      <c r="ZV165" s="0"/>
      <c r="ZW165" s="0"/>
      <c r="ZX165" s="0"/>
      <c r="ZY165" s="0"/>
      <c r="ZZ165" s="0"/>
      <c r="AAA165" s="0"/>
      <c r="AAB165" s="0"/>
      <c r="AAC165" s="0"/>
      <c r="AAD165" s="0"/>
      <c r="AAE165" s="0"/>
      <c r="AAF165" s="0"/>
      <c r="AAG165" s="0"/>
      <c r="AAH165" s="0"/>
      <c r="AAI165" s="0"/>
      <c r="AAJ165" s="0"/>
      <c r="AAK165" s="0"/>
      <c r="AAL165" s="0"/>
      <c r="AAM165" s="0"/>
      <c r="AAN165" s="0"/>
      <c r="AAO165" s="0"/>
      <c r="AAP165" s="0"/>
      <c r="AAQ165" s="0"/>
      <c r="AAR165" s="0"/>
      <c r="AAS165" s="0"/>
      <c r="AAT165" s="0"/>
      <c r="AAU165" s="0"/>
      <c r="AAV165" s="0"/>
      <c r="AAW165" s="0"/>
      <c r="AAX165" s="0"/>
      <c r="AAY165" s="0"/>
      <c r="AAZ165" s="0"/>
      <c r="ABA165" s="0"/>
      <c r="ABB165" s="0"/>
      <c r="ABC165" s="0"/>
      <c r="ABD165" s="0"/>
      <c r="ABE165" s="0"/>
      <c r="ABF165" s="0"/>
      <c r="ABG165" s="0"/>
      <c r="ABH165" s="0"/>
      <c r="ABI165" s="0"/>
      <c r="ABJ165" s="0"/>
      <c r="ABK165" s="0"/>
      <c r="ABL165" s="0"/>
      <c r="ABM165" s="0"/>
      <c r="ABN165" s="0"/>
      <c r="ABO165" s="0"/>
      <c r="ABP165" s="0"/>
      <c r="ABQ165" s="0"/>
      <c r="ABR165" s="0"/>
      <c r="ABS165" s="0"/>
      <c r="ABT165" s="0"/>
      <c r="ABU165" s="0"/>
      <c r="ABV165" s="0"/>
      <c r="ABW165" s="0"/>
      <c r="ABX165" s="0"/>
      <c r="ABY165" s="0"/>
      <c r="ABZ165" s="0"/>
      <c r="ACA165" s="0"/>
      <c r="ACB165" s="0"/>
      <c r="ACC165" s="0"/>
      <c r="ACD165" s="0"/>
      <c r="ACE165" s="0"/>
      <c r="ACF165" s="0"/>
      <c r="ACG165" s="0"/>
      <c r="ACH165" s="0"/>
      <c r="ACI165" s="0"/>
      <c r="ACJ165" s="0"/>
      <c r="ACK165" s="0"/>
      <c r="ACL165" s="0"/>
      <c r="ACM165" s="0"/>
      <c r="ACN165" s="0"/>
      <c r="ACO165" s="0"/>
      <c r="ACP165" s="0"/>
      <c r="ACQ165" s="0"/>
      <c r="ACR165" s="0"/>
      <c r="ACS165" s="0"/>
      <c r="ACT165" s="0"/>
      <c r="ACU165" s="0"/>
      <c r="ACV165" s="0"/>
      <c r="ACW165" s="0"/>
      <c r="ACX165" s="0"/>
      <c r="ACY165" s="0"/>
      <c r="ACZ165" s="0"/>
      <c r="ADA165" s="0"/>
      <c r="ADB165" s="0"/>
      <c r="ADC165" s="0"/>
      <c r="ADD165" s="0"/>
      <c r="ADE165" s="0"/>
      <c r="ADF165" s="0"/>
      <c r="ADG165" s="0"/>
      <c r="ADH165" s="0"/>
      <c r="ADI165" s="0"/>
      <c r="ADJ165" s="0"/>
      <c r="ADK165" s="0"/>
      <c r="ADL165" s="0"/>
      <c r="ADM165" s="0"/>
      <c r="ADN165" s="0"/>
      <c r="ADO165" s="0"/>
      <c r="ADP165" s="0"/>
      <c r="ADQ165" s="0"/>
      <c r="ADR165" s="0"/>
      <c r="ADS165" s="0"/>
      <c r="ADT165" s="0"/>
      <c r="ADU165" s="0"/>
      <c r="ADV165" s="0"/>
      <c r="ADW165" s="0"/>
      <c r="ADX165" s="0"/>
      <c r="ADY165" s="0"/>
      <c r="ADZ165" s="0"/>
      <c r="AEA165" s="0"/>
      <c r="AEB165" s="0"/>
      <c r="AEC165" s="0"/>
      <c r="AED165" s="0"/>
      <c r="AEE165" s="0"/>
      <c r="AEF165" s="0"/>
      <c r="AEG165" s="0"/>
      <c r="AEH165" s="0"/>
      <c r="AEI165" s="0"/>
      <c r="AEJ165" s="0"/>
      <c r="AEK165" s="0"/>
      <c r="AEL165" s="0"/>
      <c r="AEM165" s="0"/>
      <c r="AEN165" s="0"/>
      <c r="AEO165" s="0"/>
      <c r="AEP165" s="0"/>
      <c r="AEQ165" s="0"/>
      <c r="AER165" s="0"/>
      <c r="AES165" s="0"/>
      <c r="AET165" s="0"/>
      <c r="AEU165" s="0"/>
      <c r="AEV165" s="0"/>
      <c r="AEW165" s="0"/>
      <c r="AEX165" s="0"/>
      <c r="AEY165" s="0"/>
      <c r="AEZ165" s="0"/>
      <c r="AFA165" s="0"/>
      <c r="AFB165" s="0"/>
      <c r="AFC165" s="0"/>
      <c r="AFD165" s="0"/>
      <c r="AFE165" s="0"/>
      <c r="AFF165" s="0"/>
      <c r="AFG165" s="0"/>
      <c r="AFH165" s="0"/>
      <c r="AFI165" s="0"/>
      <c r="AFJ165" s="0"/>
      <c r="AFK165" s="0"/>
      <c r="AFL165" s="0"/>
      <c r="AFM165" s="0"/>
      <c r="AFN165" s="0"/>
      <c r="AFO165" s="0"/>
      <c r="AFP165" s="0"/>
      <c r="AFQ165" s="0"/>
      <c r="AFR165" s="0"/>
      <c r="AFS165" s="0"/>
      <c r="AFT165" s="0"/>
      <c r="AFU165" s="0"/>
      <c r="AFV165" s="0"/>
      <c r="AFW165" s="0"/>
      <c r="AFX165" s="0"/>
      <c r="AFY165" s="0"/>
      <c r="AFZ165" s="0"/>
      <c r="AGA165" s="0"/>
      <c r="AGB165" s="0"/>
      <c r="AGC165" s="0"/>
      <c r="AGD165" s="0"/>
      <c r="AGE165" s="0"/>
      <c r="AGF165" s="0"/>
      <c r="AGG165" s="0"/>
      <c r="AGH165" s="0"/>
      <c r="AGI165" s="0"/>
      <c r="AGJ165" s="0"/>
      <c r="AGK165" s="0"/>
      <c r="AGL165" s="0"/>
      <c r="AGM165" s="0"/>
      <c r="AGN165" s="0"/>
      <c r="AGO165" s="0"/>
      <c r="AGP165" s="0"/>
      <c r="AGQ165" s="0"/>
      <c r="AGR165" s="0"/>
      <c r="AGS165" s="0"/>
      <c r="AGT165" s="0"/>
      <c r="AGU165" s="0"/>
      <c r="AGV165" s="0"/>
      <c r="AGW165" s="0"/>
      <c r="AGX165" s="0"/>
      <c r="AGY165" s="0"/>
      <c r="AGZ165" s="0"/>
      <c r="AHA165" s="0"/>
      <c r="AHB165" s="0"/>
      <c r="AHC165" s="0"/>
      <c r="AHD165" s="0"/>
      <c r="AHE165" s="0"/>
      <c r="AHF165" s="0"/>
      <c r="AHG165" s="0"/>
      <c r="AHH165" s="0"/>
      <c r="AHI165" s="0"/>
      <c r="AHJ165" s="0"/>
      <c r="AHK165" s="0"/>
      <c r="AHL165" s="0"/>
      <c r="AHM165" s="0"/>
      <c r="AHN165" s="0"/>
      <c r="AHO165" s="0"/>
      <c r="AHP165" s="0"/>
      <c r="AHQ165" s="0"/>
      <c r="AHR165" s="0"/>
      <c r="AHS165" s="0"/>
      <c r="AHT165" s="0"/>
      <c r="AHU165" s="0"/>
      <c r="AHV165" s="0"/>
      <c r="AHW165" s="0"/>
      <c r="AHX165" s="0"/>
      <c r="AHY165" s="0"/>
      <c r="AHZ165" s="0"/>
      <c r="AIA165" s="0"/>
      <c r="AIB165" s="0"/>
      <c r="AIC165" s="0"/>
      <c r="AID165" s="0"/>
      <c r="AIE165" s="0"/>
      <c r="AIF165" s="0"/>
      <c r="AIG165" s="0"/>
      <c r="AIH165" s="0"/>
      <c r="AII165" s="0"/>
      <c r="AIJ165" s="0"/>
      <c r="AIK165" s="0"/>
      <c r="AIL165" s="0"/>
      <c r="AIM165" s="0"/>
      <c r="AIN165" s="0"/>
      <c r="AIO165" s="0"/>
      <c r="AIP165" s="0"/>
      <c r="AIQ165" s="0"/>
      <c r="AIR165" s="0"/>
      <c r="AIS165" s="0"/>
      <c r="AIT165" s="0"/>
      <c r="AIU165" s="0"/>
      <c r="AIV165" s="0"/>
      <c r="AIW165" s="0"/>
      <c r="AIX165" s="0"/>
      <c r="AIY165" s="0"/>
      <c r="AIZ165" s="0"/>
      <c r="AJA165" s="0"/>
      <c r="AJB165" s="0"/>
      <c r="AJC165" s="0"/>
      <c r="AJD165" s="0"/>
      <c r="AJE165" s="0"/>
      <c r="AJF165" s="0"/>
      <c r="AJG165" s="0"/>
      <c r="AJH165" s="0"/>
      <c r="AJI165" s="0"/>
      <c r="AJJ165" s="0"/>
      <c r="AJK165" s="0"/>
      <c r="AJL165" s="0"/>
      <c r="AJM165" s="0"/>
      <c r="AJN165" s="0"/>
      <c r="AJO165" s="0"/>
      <c r="AJP165" s="0"/>
      <c r="AJQ165" s="0"/>
      <c r="AJR165" s="0"/>
      <c r="AJS165" s="0"/>
      <c r="AJT165" s="0"/>
      <c r="AJU165" s="0"/>
      <c r="AJV165" s="0"/>
      <c r="AJW165" s="0"/>
      <c r="AJX165" s="0"/>
      <c r="AJY165" s="0"/>
      <c r="AJZ165" s="0"/>
      <c r="AKA165" s="0"/>
      <c r="AKB165" s="0"/>
      <c r="AKC165" s="0"/>
      <c r="AKD165" s="0"/>
      <c r="AKE165" s="0"/>
      <c r="AKF165" s="0"/>
      <c r="AKG165" s="0"/>
      <c r="AKH165" s="0"/>
      <c r="AKI165" s="0"/>
      <c r="AKJ165" s="0"/>
      <c r="AKK165" s="0"/>
      <c r="AKL165" s="0"/>
      <c r="AKM165" s="0"/>
      <c r="AKN165" s="0"/>
      <c r="AKO165" s="0"/>
      <c r="AKP165" s="0"/>
      <c r="AKQ165" s="0"/>
      <c r="AKR165" s="0"/>
      <c r="AKS165" s="0"/>
      <c r="AKT165" s="0"/>
      <c r="AKU165" s="0"/>
      <c r="AKV165" s="0"/>
      <c r="AKW165" s="0"/>
      <c r="AKX165" s="0"/>
      <c r="AKY165" s="0"/>
      <c r="AKZ165" s="0"/>
      <c r="ALA165" s="0"/>
      <c r="ALB165" s="0"/>
      <c r="ALC165" s="0"/>
      <c r="ALD165" s="0"/>
      <c r="ALE165" s="0"/>
      <c r="ALF165" s="0"/>
      <c r="ALG165" s="0"/>
      <c r="ALH165" s="0"/>
      <c r="ALI165" s="0"/>
      <c r="ALJ165" s="0"/>
      <c r="ALK165" s="0"/>
      <c r="ALL165" s="0"/>
      <c r="ALM165" s="0"/>
      <c r="ALN165" s="0"/>
      <c r="ALO165" s="0"/>
      <c r="ALP165" s="0"/>
      <c r="ALQ165" s="0"/>
      <c r="ALR165" s="0"/>
      <c r="ALS165" s="0"/>
      <c r="ALT165" s="0"/>
      <c r="ALU165" s="0"/>
      <c r="ALV165" s="0"/>
      <c r="ALW165" s="0"/>
      <c r="ALX165" s="0"/>
      <c r="ALY165" s="0"/>
      <c r="ALZ165" s="0"/>
      <c r="AMA165" s="0"/>
      <c r="AMB165" s="0"/>
      <c r="AMC165" s="0"/>
      <c r="AMD165" s="0"/>
      <c r="AME165" s="0"/>
      <c r="AMF165" s="0"/>
      <c r="AMG165" s="0"/>
      <c r="AMH165" s="0"/>
      <c r="AMI165" s="0"/>
      <c r="AMJ165" s="0"/>
    </row>
    <row r="166" customFormat="false" ht="12.75" hidden="false" customHeight="true" outlineLevel="0" collapsed="false">
      <c r="A166" s="61"/>
      <c r="B166" s="61" t="s">
        <v>175</v>
      </c>
      <c r="C166" s="68"/>
      <c r="D166" s="86"/>
      <c r="E166" s="155" t="n">
        <f aca="false">IF(E165*0.2&lt;2500,2500,E165*0.2)</f>
        <v>2500</v>
      </c>
      <c r="F166" s="194"/>
      <c r="G166" s="192"/>
      <c r="H166" s="75"/>
      <c r="I166" s="0"/>
      <c r="J166" s="0"/>
      <c r="K166" s="0"/>
      <c r="L166" s="0"/>
      <c r="M166" s="0"/>
      <c r="N166" s="0"/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  <c r="IT166" s="0"/>
      <c r="IU166" s="0"/>
      <c r="IV166" s="0"/>
      <c r="IW166" s="0"/>
      <c r="IX166" s="0"/>
      <c r="IY166" s="0"/>
      <c r="IZ166" s="0"/>
      <c r="JA166" s="0"/>
      <c r="JB166" s="0"/>
      <c r="JC166" s="0"/>
      <c r="JD166" s="0"/>
      <c r="JE166" s="0"/>
      <c r="JF166" s="0"/>
      <c r="JG166" s="0"/>
      <c r="JH166" s="0"/>
      <c r="JI166" s="0"/>
      <c r="JJ166" s="0"/>
      <c r="JK166" s="0"/>
      <c r="JL166" s="0"/>
      <c r="JM166" s="0"/>
      <c r="JN166" s="0"/>
      <c r="JO166" s="0"/>
      <c r="JP166" s="0"/>
      <c r="JQ166" s="0"/>
      <c r="JR166" s="0"/>
      <c r="JS166" s="0"/>
      <c r="JT166" s="0"/>
      <c r="JU166" s="0"/>
      <c r="JV166" s="0"/>
      <c r="JW166" s="0"/>
      <c r="JX166" s="0"/>
      <c r="JY166" s="0"/>
      <c r="JZ166" s="0"/>
      <c r="KA166" s="0"/>
      <c r="KB166" s="0"/>
      <c r="KC166" s="0"/>
      <c r="KD166" s="0"/>
      <c r="KE166" s="0"/>
      <c r="KF166" s="0"/>
      <c r="KG166" s="0"/>
      <c r="KH166" s="0"/>
      <c r="KI166" s="0"/>
      <c r="KJ166" s="0"/>
      <c r="KK166" s="0"/>
      <c r="KL166" s="0"/>
      <c r="KM166" s="0"/>
      <c r="KN166" s="0"/>
      <c r="KO166" s="0"/>
      <c r="KP166" s="0"/>
      <c r="KQ166" s="0"/>
      <c r="KR166" s="0"/>
      <c r="KS166" s="0"/>
      <c r="KT166" s="0"/>
      <c r="KU166" s="0"/>
      <c r="KV166" s="0"/>
      <c r="KW166" s="0"/>
      <c r="KX166" s="0"/>
      <c r="KY166" s="0"/>
      <c r="KZ166" s="0"/>
      <c r="LA166" s="0"/>
      <c r="LB166" s="0"/>
      <c r="LC166" s="0"/>
      <c r="LD166" s="0"/>
      <c r="LE166" s="0"/>
      <c r="LF166" s="0"/>
      <c r="LG166" s="0"/>
      <c r="LH166" s="0"/>
      <c r="LI166" s="0"/>
      <c r="LJ166" s="0"/>
      <c r="LK166" s="0"/>
      <c r="LL166" s="0"/>
      <c r="LM166" s="0"/>
      <c r="LN166" s="0"/>
      <c r="LO166" s="0"/>
      <c r="LP166" s="0"/>
      <c r="LQ166" s="0"/>
      <c r="LR166" s="0"/>
      <c r="LS166" s="0"/>
      <c r="LT166" s="0"/>
      <c r="LU166" s="0"/>
      <c r="LV166" s="0"/>
      <c r="LW166" s="0"/>
      <c r="LX166" s="0"/>
      <c r="LY166" s="0"/>
      <c r="LZ166" s="0"/>
      <c r="MA166" s="0"/>
      <c r="MB166" s="0"/>
      <c r="MC166" s="0"/>
      <c r="MD166" s="0"/>
      <c r="ME166" s="0"/>
      <c r="MF166" s="0"/>
      <c r="MG166" s="0"/>
      <c r="MH166" s="0"/>
      <c r="MI166" s="0"/>
      <c r="MJ166" s="0"/>
      <c r="MK166" s="0"/>
      <c r="ML166" s="0"/>
      <c r="MM166" s="0"/>
      <c r="MN166" s="0"/>
      <c r="MO166" s="0"/>
      <c r="MP166" s="0"/>
      <c r="MQ166" s="0"/>
      <c r="MR166" s="0"/>
      <c r="MS166" s="0"/>
      <c r="MT166" s="0"/>
      <c r="MU166" s="0"/>
      <c r="MV166" s="0"/>
      <c r="MW166" s="0"/>
      <c r="MX166" s="0"/>
      <c r="MY166" s="0"/>
      <c r="MZ166" s="0"/>
      <c r="NA166" s="0"/>
      <c r="NB166" s="0"/>
      <c r="NC166" s="0"/>
      <c r="ND166" s="0"/>
      <c r="NE166" s="0"/>
      <c r="NF166" s="0"/>
      <c r="NG166" s="0"/>
      <c r="NH166" s="0"/>
      <c r="NI166" s="0"/>
      <c r="NJ166" s="0"/>
      <c r="NK166" s="0"/>
      <c r="NL166" s="0"/>
      <c r="NM166" s="0"/>
      <c r="NN166" s="0"/>
      <c r="NO166" s="0"/>
      <c r="NP166" s="0"/>
      <c r="NQ166" s="0"/>
      <c r="NR166" s="0"/>
      <c r="NS166" s="0"/>
      <c r="NT166" s="0"/>
      <c r="NU166" s="0"/>
      <c r="NV166" s="0"/>
      <c r="NW166" s="0"/>
      <c r="NX166" s="0"/>
      <c r="NY166" s="0"/>
      <c r="NZ166" s="0"/>
      <c r="OA166" s="0"/>
      <c r="OB166" s="0"/>
      <c r="OC166" s="0"/>
      <c r="OD166" s="0"/>
      <c r="OE166" s="0"/>
      <c r="OF166" s="0"/>
      <c r="OG166" s="0"/>
      <c r="OH166" s="0"/>
      <c r="OI166" s="0"/>
      <c r="OJ166" s="0"/>
      <c r="OK166" s="0"/>
      <c r="OL166" s="0"/>
      <c r="OM166" s="0"/>
      <c r="ON166" s="0"/>
      <c r="OO166" s="0"/>
      <c r="OP166" s="0"/>
      <c r="OQ166" s="0"/>
      <c r="OR166" s="0"/>
      <c r="OS166" s="0"/>
      <c r="OT166" s="0"/>
      <c r="OU166" s="0"/>
      <c r="OV166" s="0"/>
      <c r="OW166" s="0"/>
      <c r="OX166" s="0"/>
      <c r="OY166" s="0"/>
      <c r="OZ166" s="0"/>
      <c r="PA166" s="0"/>
      <c r="PB166" s="0"/>
      <c r="PC166" s="0"/>
      <c r="PD166" s="0"/>
      <c r="PE166" s="0"/>
      <c r="PF166" s="0"/>
      <c r="PG166" s="0"/>
      <c r="PH166" s="0"/>
      <c r="PI166" s="0"/>
      <c r="PJ166" s="0"/>
      <c r="PK166" s="0"/>
      <c r="PL166" s="0"/>
      <c r="PM166" s="0"/>
      <c r="PN166" s="0"/>
      <c r="PO166" s="0"/>
      <c r="PP166" s="0"/>
      <c r="PQ166" s="0"/>
      <c r="PR166" s="0"/>
      <c r="PS166" s="0"/>
      <c r="PT166" s="0"/>
      <c r="PU166" s="0"/>
      <c r="PV166" s="0"/>
      <c r="PW166" s="0"/>
      <c r="PX166" s="0"/>
      <c r="PY166" s="0"/>
      <c r="PZ166" s="0"/>
      <c r="QA166" s="0"/>
      <c r="QB166" s="0"/>
      <c r="QC166" s="0"/>
      <c r="QD166" s="0"/>
      <c r="QE166" s="0"/>
      <c r="QF166" s="0"/>
      <c r="QG166" s="0"/>
      <c r="QH166" s="0"/>
      <c r="QI166" s="0"/>
      <c r="QJ166" s="0"/>
      <c r="QK166" s="0"/>
      <c r="QL166" s="0"/>
      <c r="QM166" s="0"/>
      <c r="QN166" s="0"/>
      <c r="QO166" s="0"/>
      <c r="QP166" s="0"/>
      <c r="QQ166" s="0"/>
      <c r="QR166" s="0"/>
      <c r="QS166" s="0"/>
      <c r="QT166" s="0"/>
      <c r="QU166" s="0"/>
      <c r="QV166" s="0"/>
      <c r="QW166" s="0"/>
      <c r="QX166" s="0"/>
      <c r="QY166" s="0"/>
      <c r="QZ166" s="0"/>
      <c r="RA166" s="0"/>
      <c r="RB166" s="0"/>
      <c r="RC166" s="0"/>
      <c r="RD166" s="0"/>
      <c r="RE166" s="0"/>
      <c r="RF166" s="0"/>
      <c r="RG166" s="0"/>
      <c r="RH166" s="0"/>
      <c r="RI166" s="0"/>
      <c r="RJ166" s="0"/>
      <c r="RK166" s="0"/>
      <c r="RL166" s="0"/>
      <c r="RM166" s="0"/>
      <c r="RN166" s="0"/>
      <c r="RO166" s="0"/>
      <c r="RP166" s="0"/>
      <c r="RQ166" s="0"/>
      <c r="RR166" s="0"/>
      <c r="RS166" s="0"/>
      <c r="RT166" s="0"/>
      <c r="RU166" s="0"/>
      <c r="RV166" s="0"/>
      <c r="RW166" s="0"/>
      <c r="RX166" s="0"/>
      <c r="RY166" s="0"/>
      <c r="RZ166" s="0"/>
      <c r="SA166" s="0"/>
      <c r="SB166" s="0"/>
      <c r="SC166" s="0"/>
      <c r="SD166" s="0"/>
      <c r="SE166" s="0"/>
      <c r="SF166" s="0"/>
      <c r="SG166" s="0"/>
      <c r="SH166" s="0"/>
      <c r="SI166" s="0"/>
      <c r="SJ166" s="0"/>
      <c r="SK166" s="0"/>
      <c r="SL166" s="0"/>
      <c r="SM166" s="0"/>
      <c r="SN166" s="0"/>
      <c r="SO166" s="0"/>
      <c r="SP166" s="0"/>
      <c r="SQ166" s="0"/>
      <c r="SR166" s="0"/>
      <c r="SS166" s="0"/>
      <c r="ST166" s="0"/>
      <c r="SU166" s="0"/>
      <c r="SV166" s="0"/>
      <c r="SW166" s="0"/>
      <c r="SX166" s="0"/>
      <c r="SY166" s="0"/>
      <c r="SZ166" s="0"/>
      <c r="TA166" s="0"/>
      <c r="TB166" s="0"/>
      <c r="TC166" s="0"/>
      <c r="TD166" s="0"/>
      <c r="TE166" s="0"/>
      <c r="TF166" s="0"/>
      <c r="TG166" s="0"/>
      <c r="TH166" s="0"/>
      <c r="TI166" s="0"/>
      <c r="TJ166" s="0"/>
      <c r="TK166" s="0"/>
      <c r="TL166" s="0"/>
      <c r="TM166" s="0"/>
      <c r="TN166" s="0"/>
      <c r="TO166" s="0"/>
      <c r="TP166" s="0"/>
      <c r="TQ166" s="0"/>
      <c r="TR166" s="0"/>
      <c r="TS166" s="0"/>
      <c r="TT166" s="0"/>
      <c r="TU166" s="0"/>
      <c r="TV166" s="0"/>
      <c r="TW166" s="0"/>
      <c r="TX166" s="0"/>
      <c r="TY166" s="0"/>
      <c r="TZ166" s="0"/>
      <c r="UA166" s="0"/>
      <c r="UB166" s="0"/>
      <c r="UC166" s="0"/>
      <c r="UD166" s="0"/>
      <c r="UE166" s="0"/>
      <c r="UF166" s="0"/>
      <c r="UG166" s="0"/>
      <c r="UH166" s="0"/>
      <c r="UI166" s="0"/>
      <c r="UJ166" s="0"/>
      <c r="UK166" s="0"/>
      <c r="UL166" s="0"/>
      <c r="UM166" s="0"/>
      <c r="UN166" s="0"/>
      <c r="UO166" s="0"/>
      <c r="UP166" s="0"/>
      <c r="UQ166" s="0"/>
      <c r="UR166" s="0"/>
      <c r="US166" s="0"/>
      <c r="UT166" s="0"/>
      <c r="UU166" s="0"/>
      <c r="UV166" s="0"/>
      <c r="UW166" s="0"/>
      <c r="UX166" s="0"/>
      <c r="UY166" s="0"/>
      <c r="UZ166" s="0"/>
      <c r="VA166" s="0"/>
      <c r="VB166" s="0"/>
      <c r="VC166" s="0"/>
      <c r="VD166" s="0"/>
      <c r="VE166" s="0"/>
      <c r="VF166" s="0"/>
      <c r="VG166" s="0"/>
      <c r="VH166" s="0"/>
      <c r="VI166" s="0"/>
      <c r="VJ166" s="0"/>
      <c r="VK166" s="0"/>
      <c r="VL166" s="0"/>
      <c r="VM166" s="0"/>
      <c r="VN166" s="0"/>
      <c r="VO166" s="0"/>
      <c r="VP166" s="0"/>
      <c r="VQ166" s="0"/>
      <c r="VR166" s="0"/>
      <c r="VS166" s="0"/>
      <c r="VT166" s="0"/>
      <c r="VU166" s="0"/>
      <c r="VV166" s="0"/>
      <c r="VW166" s="0"/>
      <c r="VX166" s="0"/>
      <c r="VY166" s="0"/>
      <c r="VZ166" s="0"/>
      <c r="WA166" s="0"/>
      <c r="WB166" s="0"/>
      <c r="WC166" s="0"/>
      <c r="WD166" s="0"/>
      <c r="WE166" s="0"/>
      <c r="WF166" s="0"/>
      <c r="WG166" s="0"/>
      <c r="WH166" s="0"/>
      <c r="WI166" s="0"/>
      <c r="WJ166" s="0"/>
      <c r="WK166" s="0"/>
      <c r="WL166" s="0"/>
      <c r="WM166" s="0"/>
      <c r="WN166" s="0"/>
      <c r="WO166" s="0"/>
      <c r="WP166" s="0"/>
      <c r="WQ166" s="0"/>
      <c r="WR166" s="0"/>
      <c r="WS166" s="0"/>
      <c r="WT166" s="0"/>
      <c r="WU166" s="0"/>
      <c r="WV166" s="0"/>
      <c r="WW166" s="0"/>
      <c r="WX166" s="0"/>
      <c r="WY166" s="0"/>
      <c r="WZ166" s="0"/>
      <c r="XA166" s="0"/>
      <c r="XB166" s="0"/>
      <c r="XC166" s="0"/>
      <c r="XD166" s="0"/>
      <c r="XE166" s="0"/>
      <c r="XF166" s="0"/>
      <c r="XG166" s="0"/>
      <c r="XH166" s="0"/>
      <c r="XI166" s="0"/>
      <c r="XJ166" s="0"/>
      <c r="XK166" s="0"/>
      <c r="XL166" s="0"/>
      <c r="XM166" s="0"/>
      <c r="XN166" s="0"/>
      <c r="XO166" s="0"/>
      <c r="XP166" s="0"/>
      <c r="XQ166" s="0"/>
      <c r="XR166" s="0"/>
      <c r="XS166" s="0"/>
      <c r="XT166" s="0"/>
      <c r="XU166" s="0"/>
      <c r="XV166" s="0"/>
      <c r="XW166" s="0"/>
      <c r="XX166" s="0"/>
      <c r="XY166" s="0"/>
      <c r="XZ166" s="0"/>
      <c r="YA166" s="0"/>
      <c r="YB166" s="0"/>
      <c r="YC166" s="0"/>
      <c r="YD166" s="0"/>
      <c r="YE166" s="0"/>
      <c r="YF166" s="0"/>
      <c r="YG166" s="0"/>
      <c r="YH166" s="0"/>
      <c r="YI166" s="0"/>
      <c r="YJ166" s="0"/>
      <c r="YK166" s="0"/>
      <c r="YL166" s="0"/>
      <c r="YM166" s="0"/>
      <c r="YN166" s="0"/>
      <c r="YO166" s="0"/>
      <c r="YP166" s="0"/>
      <c r="YQ166" s="0"/>
      <c r="YR166" s="0"/>
      <c r="YS166" s="0"/>
      <c r="YT166" s="0"/>
      <c r="YU166" s="0"/>
      <c r="YV166" s="0"/>
      <c r="YW166" s="0"/>
      <c r="YX166" s="0"/>
      <c r="YY166" s="0"/>
      <c r="YZ166" s="0"/>
      <c r="ZA166" s="0"/>
      <c r="ZB166" s="0"/>
      <c r="ZC166" s="0"/>
      <c r="ZD166" s="0"/>
      <c r="ZE166" s="0"/>
      <c r="ZF166" s="0"/>
      <c r="ZG166" s="0"/>
      <c r="ZH166" s="0"/>
      <c r="ZI166" s="0"/>
      <c r="ZJ166" s="0"/>
      <c r="ZK166" s="0"/>
      <c r="ZL166" s="0"/>
      <c r="ZM166" s="0"/>
      <c r="ZN166" s="0"/>
      <c r="ZO166" s="0"/>
      <c r="ZP166" s="0"/>
      <c r="ZQ166" s="0"/>
      <c r="ZR166" s="0"/>
      <c r="ZS166" s="0"/>
      <c r="ZT166" s="0"/>
      <c r="ZU166" s="0"/>
      <c r="ZV166" s="0"/>
      <c r="ZW166" s="0"/>
      <c r="ZX166" s="0"/>
      <c r="ZY166" s="0"/>
      <c r="ZZ166" s="0"/>
      <c r="AAA166" s="0"/>
      <c r="AAB166" s="0"/>
      <c r="AAC166" s="0"/>
      <c r="AAD166" s="0"/>
      <c r="AAE166" s="0"/>
      <c r="AAF166" s="0"/>
      <c r="AAG166" s="0"/>
      <c r="AAH166" s="0"/>
      <c r="AAI166" s="0"/>
      <c r="AAJ166" s="0"/>
      <c r="AAK166" s="0"/>
      <c r="AAL166" s="0"/>
      <c r="AAM166" s="0"/>
      <c r="AAN166" s="0"/>
      <c r="AAO166" s="0"/>
      <c r="AAP166" s="0"/>
      <c r="AAQ166" s="0"/>
      <c r="AAR166" s="0"/>
      <c r="AAS166" s="0"/>
      <c r="AAT166" s="0"/>
      <c r="AAU166" s="0"/>
      <c r="AAV166" s="0"/>
      <c r="AAW166" s="0"/>
      <c r="AAX166" s="0"/>
      <c r="AAY166" s="0"/>
      <c r="AAZ166" s="0"/>
      <c r="ABA166" s="0"/>
      <c r="ABB166" s="0"/>
      <c r="ABC166" s="0"/>
      <c r="ABD166" s="0"/>
      <c r="ABE166" s="0"/>
      <c r="ABF166" s="0"/>
      <c r="ABG166" s="0"/>
      <c r="ABH166" s="0"/>
      <c r="ABI166" s="0"/>
      <c r="ABJ166" s="0"/>
      <c r="ABK166" s="0"/>
      <c r="ABL166" s="0"/>
      <c r="ABM166" s="0"/>
      <c r="ABN166" s="0"/>
      <c r="ABO166" s="0"/>
      <c r="ABP166" s="0"/>
      <c r="ABQ166" s="0"/>
      <c r="ABR166" s="0"/>
      <c r="ABS166" s="0"/>
      <c r="ABT166" s="0"/>
      <c r="ABU166" s="0"/>
      <c r="ABV166" s="0"/>
      <c r="ABW166" s="0"/>
      <c r="ABX166" s="0"/>
      <c r="ABY166" s="0"/>
      <c r="ABZ166" s="0"/>
      <c r="ACA166" s="0"/>
      <c r="ACB166" s="0"/>
      <c r="ACC166" s="0"/>
      <c r="ACD166" s="0"/>
      <c r="ACE166" s="0"/>
      <c r="ACF166" s="0"/>
      <c r="ACG166" s="0"/>
      <c r="ACH166" s="0"/>
      <c r="ACI166" s="0"/>
      <c r="ACJ166" s="0"/>
      <c r="ACK166" s="0"/>
      <c r="ACL166" s="0"/>
      <c r="ACM166" s="0"/>
      <c r="ACN166" s="0"/>
      <c r="ACO166" s="0"/>
      <c r="ACP166" s="0"/>
      <c r="ACQ166" s="0"/>
      <c r="ACR166" s="0"/>
      <c r="ACS166" s="0"/>
      <c r="ACT166" s="0"/>
      <c r="ACU166" s="0"/>
      <c r="ACV166" s="0"/>
      <c r="ACW166" s="0"/>
      <c r="ACX166" s="0"/>
      <c r="ACY166" s="0"/>
      <c r="ACZ166" s="0"/>
      <c r="ADA166" s="0"/>
      <c r="ADB166" s="0"/>
      <c r="ADC166" s="0"/>
      <c r="ADD166" s="0"/>
      <c r="ADE166" s="0"/>
      <c r="ADF166" s="0"/>
      <c r="ADG166" s="0"/>
      <c r="ADH166" s="0"/>
      <c r="ADI166" s="0"/>
      <c r="ADJ166" s="0"/>
      <c r="ADK166" s="0"/>
      <c r="ADL166" s="0"/>
      <c r="ADM166" s="0"/>
      <c r="ADN166" s="0"/>
      <c r="ADO166" s="0"/>
      <c r="ADP166" s="0"/>
      <c r="ADQ166" s="0"/>
      <c r="ADR166" s="0"/>
      <c r="ADS166" s="0"/>
      <c r="ADT166" s="0"/>
      <c r="ADU166" s="0"/>
      <c r="ADV166" s="0"/>
      <c r="ADW166" s="0"/>
      <c r="ADX166" s="0"/>
      <c r="ADY166" s="0"/>
      <c r="ADZ166" s="0"/>
      <c r="AEA166" s="0"/>
      <c r="AEB166" s="0"/>
      <c r="AEC166" s="0"/>
      <c r="AED166" s="0"/>
      <c r="AEE166" s="0"/>
      <c r="AEF166" s="0"/>
      <c r="AEG166" s="0"/>
      <c r="AEH166" s="0"/>
      <c r="AEI166" s="0"/>
      <c r="AEJ166" s="0"/>
      <c r="AEK166" s="0"/>
      <c r="AEL166" s="0"/>
      <c r="AEM166" s="0"/>
      <c r="AEN166" s="0"/>
      <c r="AEO166" s="0"/>
      <c r="AEP166" s="0"/>
      <c r="AEQ166" s="0"/>
      <c r="AER166" s="0"/>
      <c r="AES166" s="0"/>
      <c r="AET166" s="0"/>
      <c r="AEU166" s="0"/>
      <c r="AEV166" s="0"/>
      <c r="AEW166" s="0"/>
      <c r="AEX166" s="0"/>
      <c r="AEY166" s="0"/>
      <c r="AEZ166" s="0"/>
      <c r="AFA166" s="0"/>
      <c r="AFB166" s="0"/>
      <c r="AFC166" s="0"/>
      <c r="AFD166" s="0"/>
      <c r="AFE166" s="0"/>
      <c r="AFF166" s="0"/>
      <c r="AFG166" s="0"/>
      <c r="AFH166" s="0"/>
      <c r="AFI166" s="0"/>
      <c r="AFJ166" s="0"/>
      <c r="AFK166" s="0"/>
      <c r="AFL166" s="0"/>
      <c r="AFM166" s="0"/>
      <c r="AFN166" s="0"/>
      <c r="AFO166" s="0"/>
      <c r="AFP166" s="0"/>
      <c r="AFQ166" s="0"/>
      <c r="AFR166" s="0"/>
      <c r="AFS166" s="0"/>
      <c r="AFT166" s="0"/>
      <c r="AFU166" s="0"/>
      <c r="AFV166" s="0"/>
      <c r="AFW166" s="0"/>
      <c r="AFX166" s="0"/>
      <c r="AFY166" s="0"/>
      <c r="AFZ166" s="0"/>
      <c r="AGA166" s="0"/>
      <c r="AGB166" s="0"/>
      <c r="AGC166" s="0"/>
      <c r="AGD166" s="0"/>
      <c r="AGE166" s="0"/>
      <c r="AGF166" s="0"/>
      <c r="AGG166" s="0"/>
      <c r="AGH166" s="0"/>
      <c r="AGI166" s="0"/>
      <c r="AGJ166" s="0"/>
      <c r="AGK166" s="0"/>
      <c r="AGL166" s="0"/>
      <c r="AGM166" s="0"/>
      <c r="AGN166" s="0"/>
      <c r="AGO166" s="0"/>
      <c r="AGP166" s="0"/>
      <c r="AGQ166" s="0"/>
      <c r="AGR166" s="0"/>
      <c r="AGS166" s="0"/>
      <c r="AGT166" s="0"/>
      <c r="AGU166" s="0"/>
      <c r="AGV166" s="0"/>
      <c r="AGW166" s="0"/>
      <c r="AGX166" s="0"/>
      <c r="AGY166" s="0"/>
      <c r="AGZ166" s="0"/>
      <c r="AHA166" s="0"/>
      <c r="AHB166" s="0"/>
      <c r="AHC166" s="0"/>
      <c r="AHD166" s="0"/>
      <c r="AHE166" s="0"/>
      <c r="AHF166" s="0"/>
      <c r="AHG166" s="0"/>
      <c r="AHH166" s="0"/>
      <c r="AHI166" s="0"/>
      <c r="AHJ166" s="0"/>
      <c r="AHK166" s="0"/>
      <c r="AHL166" s="0"/>
      <c r="AHM166" s="0"/>
      <c r="AHN166" s="0"/>
      <c r="AHO166" s="0"/>
      <c r="AHP166" s="0"/>
      <c r="AHQ166" s="0"/>
      <c r="AHR166" s="0"/>
      <c r="AHS166" s="0"/>
      <c r="AHT166" s="0"/>
      <c r="AHU166" s="0"/>
      <c r="AHV166" s="0"/>
      <c r="AHW166" s="0"/>
      <c r="AHX166" s="0"/>
      <c r="AHY166" s="0"/>
      <c r="AHZ166" s="0"/>
      <c r="AIA166" s="0"/>
      <c r="AIB166" s="0"/>
      <c r="AIC166" s="0"/>
      <c r="AID166" s="0"/>
      <c r="AIE166" s="0"/>
      <c r="AIF166" s="0"/>
      <c r="AIG166" s="0"/>
      <c r="AIH166" s="0"/>
      <c r="AII166" s="0"/>
      <c r="AIJ166" s="0"/>
      <c r="AIK166" s="0"/>
      <c r="AIL166" s="0"/>
      <c r="AIM166" s="0"/>
      <c r="AIN166" s="0"/>
      <c r="AIO166" s="0"/>
      <c r="AIP166" s="0"/>
      <c r="AIQ166" s="0"/>
      <c r="AIR166" s="0"/>
      <c r="AIS166" s="0"/>
      <c r="AIT166" s="0"/>
      <c r="AIU166" s="0"/>
      <c r="AIV166" s="0"/>
      <c r="AIW166" s="0"/>
      <c r="AIX166" s="0"/>
      <c r="AIY166" s="0"/>
      <c r="AIZ166" s="0"/>
      <c r="AJA166" s="0"/>
      <c r="AJB166" s="0"/>
      <c r="AJC166" s="0"/>
      <c r="AJD166" s="0"/>
      <c r="AJE166" s="0"/>
      <c r="AJF166" s="0"/>
      <c r="AJG166" s="0"/>
      <c r="AJH166" s="0"/>
      <c r="AJI166" s="0"/>
      <c r="AJJ166" s="0"/>
      <c r="AJK166" s="0"/>
      <c r="AJL166" s="0"/>
      <c r="AJM166" s="0"/>
      <c r="AJN166" s="0"/>
      <c r="AJO166" s="0"/>
      <c r="AJP166" s="0"/>
      <c r="AJQ166" s="0"/>
      <c r="AJR166" s="0"/>
      <c r="AJS166" s="0"/>
      <c r="AJT166" s="0"/>
      <c r="AJU166" s="0"/>
      <c r="AJV166" s="0"/>
      <c r="AJW166" s="0"/>
      <c r="AJX166" s="0"/>
      <c r="AJY166" s="0"/>
      <c r="AJZ166" s="0"/>
      <c r="AKA166" s="0"/>
      <c r="AKB166" s="0"/>
      <c r="AKC166" s="0"/>
      <c r="AKD166" s="0"/>
      <c r="AKE166" s="0"/>
      <c r="AKF166" s="0"/>
      <c r="AKG166" s="0"/>
      <c r="AKH166" s="0"/>
      <c r="AKI166" s="0"/>
      <c r="AKJ166" s="0"/>
      <c r="AKK166" s="0"/>
      <c r="AKL166" s="0"/>
      <c r="AKM166" s="0"/>
      <c r="AKN166" s="0"/>
      <c r="AKO166" s="0"/>
      <c r="AKP166" s="0"/>
      <c r="AKQ166" s="0"/>
      <c r="AKR166" s="0"/>
      <c r="AKS166" s="0"/>
      <c r="AKT166" s="0"/>
      <c r="AKU166" s="0"/>
      <c r="AKV166" s="0"/>
      <c r="AKW166" s="0"/>
      <c r="AKX166" s="0"/>
      <c r="AKY166" s="0"/>
      <c r="AKZ166" s="0"/>
      <c r="ALA166" s="0"/>
      <c r="ALB166" s="0"/>
      <c r="ALC166" s="0"/>
      <c r="ALD166" s="0"/>
      <c r="ALE166" s="0"/>
      <c r="ALF166" s="0"/>
      <c r="ALG166" s="0"/>
      <c r="ALH166" s="0"/>
      <c r="ALI166" s="0"/>
      <c r="ALJ166" s="0"/>
      <c r="ALK166" s="0"/>
      <c r="ALL166" s="0"/>
      <c r="ALM166" s="0"/>
      <c r="ALN166" s="0"/>
      <c r="ALO166" s="0"/>
      <c r="ALP166" s="0"/>
      <c r="ALQ166" s="0"/>
      <c r="ALR166" s="0"/>
      <c r="ALS166" s="0"/>
      <c r="ALT166" s="0"/>
      <c r="ALU166" s="0"/>
      <c r="ALV166" s="0"/>
      <c r="ALW166" s="0"/>
      <c r="ALX166" s="0"/>
      <c r="ALY166" s="0"/>
      <c r="ALZ166" s="0"/>
      <c r="AMA166" s="0"/>
      <c r="AMB166" s="0"/>
      <c r="AMC166" s="0"/>
      <c r="AMD166" s="0"/>
      <c r="AME166" s="0"/>
      <c r="AMF166" s="0"/>
      <c r="AMG166" s="0"/>
      <c r="AMH166" s="0"/>
      <c r="AMI166" s="0"/>
      <c r="AMJ166" s="0"/>
    </row>
    <row r="167" customFormat="false" ht="12.75" hidden="false" customHeight="true" outlineLevel="0" collapsed="false">
      <c r="A167" s="61"/>
      <c r="B167" s="61" t="s">
        <v>176</v>
      </c>
      <c r="C167" s="68"/>
      <c r="D167" s="86"/>
      <c r="E167" s="155" t="n">
        <f aca="false">IF(E164&gt;E166,0,E166-E164)</f>
        <v>2500</v>
      </c>
      <c r="F167" s="194"/>
      <c r="G167" s="192"/>
      <c r="H167" s="75"/>
      <c r="I167" s="0"/>
      <c r="J167" s="0"/>
      <c r="K167" s="0"/>
      <c r="L167" s="0"/>
      <c r="M167" s="0"/>
      <c r="N167" s="0"/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  <c r="IT167" s="0"/>
      <c r="IU167" s="0"/>
      <c r="IV167" s="0"/>
      <c r="IW167" s="0"/>
      <c r="IX167" s="0"/>
      <c r="IY167" s="0"/>
      <c r="IZ167" s="0"/>
      <c r="JA167" s="0"/>
      <c r="JB167" s="0"/>
      <c r="JC167" s="0"/>
      <c r="JD167" s="0"/>
      <c r="JE167" s="0"/>
      <c r="JF167" s="0"/>
      <c r="JG167" s="0"/>
      <c r="JH167" s="0"/>
      <c r="JI167" s="0"/>
      <c r="JJ167" s="0"/>
      <c r="JK167" s="0"/>
      <c r="JL167" s="0"/>
      <c r="JM167" s="0"/>
      <c r="JN167" s="0"/>
      <c r="JO167" s="0"/>
      <c r="JP167" s="0"/>
      <c r="JQ167" s="0"/>
      <c r="JR167" s="0"/>
      <c r="JS167" s="0"/>
      <c r="JT167" s="0"/>
      <c r="JU167" s="0"/>
      <c r="JV167" s="0"/>
      <c r="JW167" s="0"/>
      <c r="JX167" s="0"/>
      <c r="JY167" s="0"/>
      <c r="JZ167" s="0"/>
      <c r="KA167" s="0"/>
      <c r="KB167" s="0"/>
      <c r="KC167" s="0"/>
      <c r="KD167" s="0"/>
      <c r="KE167" s="0"/>
      <c r="KF167" s="0"/>
      <c r="KG167" s="0"/>
      <c r="KH167" s="0"/>
      <c r="KI167" s="0"/>
      <c r="KJ167" s="0"/>
      <c r="KK167" s="0"/>
      <c r="KL167" s="0"/>
      <c r="KM167" s="0"/>
      <c r="KN167" s="0"/>
      <c r="KO167" s="0"/>
      <c r="KP167" s="0"/>
      <c r="KQ167" s="0"/>
      <c r="KR167" s="0"/>
      <c r="KS167" s="0"/>
      <c r="KT167" s="0"/>
      <c r="KU167" s="0"/>
      <c r="KV167" s="0"/>
      <c r="KW167" s="0"/>
      <c r="KX167" s="0"/>
      <c r="KY167" s="0"/>
      <c r="KZ167" s="0"/>
      <c r="LA167" s="0"/>
      <c r="LB167" s="0"/>
      <c r="LC167" s="0"/>
      <c r="LD167" s="0"/>
      <c r="LE167" s="0"/>
      <c r="LF167" s="0"/>
      <c r="LG167" s="0"/>
      <c r="LH167" s="0"/>
      <c r="LI167" s="0"/>
      <c r="LJ167" s="0"/>
      <c r="LK167" s="0"/>
      <c r="LL167" s="0"/>
      <c r="LM167" s="0"/>
      <c r="LN167" s="0"/>
      <c r="LO167" s="0"/>
      <c r="LP167" s="0"/>
      <c r="LQ167" s="0"/>
      <c r="LR167" s="0"/>
      <c r="LS167" s="0"/>
      <c r="LT167" s="0"/>
      <c r="LU167" s="0"/>
      <c r="LV167" s="0"/>
      <c r="LW167" s="0"/>
      <c r="LX167" s="0"/>
      <c r="LY167" s="0"/>
      <c r="LZ167" s="0"/>
      <c r="MA167" s="0"/>
      <c r="MB167" s="0"/>
      <c r="MC167" s="0"/>
      <c r="MD167" s="0"/>
      <c r="ME167" s="0"/>
      <c r="MF167" s="0"/>
      <c r="MG167" s="0"/>
      <c r="MH167" s="0"/>
      <c r="MI167" s="0"/>
      <c r="MJ167" s="0"/>
      <c r="MK167" s="0"/>
      <c r="ML167" s="0"/>
      <c r="MM167" s="0"/>
      <c r="MN167" s="0"/>
      <c r="MO167" s="0"/>
      <c r="MP167" s="0"/>
      <c r="MQ167" s="0"/>
      <c r="MR167" s="0"/>
      <c r="MS167" s="0"/>
      <c r="MT167" s="0"/>
      <c r="MU167" s="0"/>
      <c r="MV167" s="0"/>
      <c r="MW167" s="0"/>
      <c r="MX167" s="0"/>
      <c r="MY167" s="0"/>
      <c r="MZ167" s="0"/>
      <c r="NA167" s="0"/>
      <c r="NB167" s="0"/>
      <c r="NC167" s="0"/>
      <c r="ND167" s="0"/>
      <c r="NE167" s="0"/>
      <c r="NF167" s="0"/>
      <c r="NG167" s="0"/>
      <c r="NH167" s="0"/>
      <c r="NI167" s="0"/>
      <c r="NJ167" s="0"/>
      <c r="NK167" s="0"/>
      <c r="NL167" s="0"/>
      <c r="NM167" s="0"/>
      <c r="NN167" s="0"/>
      <c r="NO167" s="0"/>
      <c r="NP167" s="0"/>
      <c r="NQ167" s="0"/>
      <c r="NR167" s="0"/>
      <c r="NS167" s="0"/>
      <c r="NT167" s="0"/>
      <c r="NU167" s="0"/>
      <c r="NV167" s="0"/>
      <c r="NW167" s="0"/>
      <c r="NX167" s="0"/>
      <c r="NY167" s="0"/>
      <c r="NZ167" s="0"/>
      <c r="OA167" s="0"/>
      <c r="OB167" s="0"/>
      <c r="OC167" s="0"/>
      <c r="OD167" s="0"/>
      <c r="OE167" s="0"/>
      <c r="OF167" s="0"/>
      <c r="OG167" s="0"/>
      <c r="OH167" s="0"/>
      <c r="OI167" s="0"/>
      <c r="OJ167" s="0"/>
      <c r="OK167" s="0"/>
      <c r="OL167" s="0"/>
      <c r="OM167" s="0"/>
      <c r="ON167" s="0"/>
      <c r="OO167" s="0"/>
      <c r="OP167" s="0"/>
      <c r="OQ167" s="0"/>
      <c r="OR167" s="0"/>
      <c r="OS167" s="0"/>
      <c r="OT167" s="0"/>
      <c r="OU167" s="0"/>
      <c r="OV167" s="0"/>
      <c r="OW167" s="0"/>
      <c r="OX167" s="0"/>
      <c r="OY167" s="0"/>
      <c r="OZ167" s="0"/>
      <c r="PA167" s="0"/>
      <c r="PB167" s="0"/>
      <c r="PC167" s="0"/>
      <c r="PD167" s="0"/>
      <c r="PE167" s="0"/>
      <c r="PF167" s="0"/>
      <c r="PG167" s="0"/>
      <c r="PH167" s="0"/>
      <c r="PI167" s="0"/>
      <c r="PJ167" s="0"/>
      <c r="PK167" s="0"/>
      <c r="PL167" s="0"/>
      <c r="PM167" s="0"/>
      <c r="PN167" s="0"/>
      <c r="PO167" s="0"/>
      <c r="PP167" s="0"/>
      <c r="PQ167" s="0"/>
      <c r="PR167" s="0"/>
      <c r="PS167" s="0"/>
      <c r="PT167" s="0"/>
      <c r="PU167" s="0"/>
      <c r="PV167" s="0"/>
      <c r="PW167" s="0"/>
      <c r="PX167" s="0"/>
      <c r="PY167" s="0"/>
      <c r="PZ167" s="0"/>
      <c r="QA167" s="0"/>
      <c r="QB167" s="0"/>
      <c r="QC167" s="0"/>
      <c r="QD167" s="0"/>
      <c r="QE167" s="0"/>
      <c r="QF167" s="0"/>
      <c r="QG167" s="0"/>
      <c r="QH167" s="0"/>
      <c r="QI167" s="0"/>
      <c r="QJ167" s="0"/>
      <c r="QK167" s="0"/>
      <c r="QL167" s="0"/>
      <c r="QM167" s="0"/>
      <c r="QN167" s="0"/>
      <c r="QO167" s="0"/>
      <c r="QP167" s="0"/>
      <c r="QQ167" s="0"/>
      <c r="QR167" s="0"/>
      <c r="QS167" s="0"/>
      <c r="QT167" s="0"/>
      <c r="QU167" s="0"/>
      <c r="QV167" s="0"/>
      <c r="QW167" s="0"/>
      <c r="QX167" s="0"/>
      <c r="QY167" s="0"/>
      <c r="QZ167" s="0"/>
      <c r="RA167" s="0"/>
      <c r="RB167" s="0"/>
      <c r="RC167" s="0"/>
      <c r="RD167" s="0"/>
      <c r="RE167" s="0"/>
      <c r="RF167" s="0"/>
      <c r="RG167" s="0"/>
      <c r="RH167" s="0"/>
      <c r="RI167" s="0"/>
      <c r="RJ167" s="0"/>
      <c r="RK167" s="0"/>
      <c r="RL167" s="0"/>
      <c r="RM167" s="0"/>
      <c r="RN167" s="0"/>
      <c r="RO167" s="0"/>
      <c r="RP167" s="0"/>
      <c r="RQ167" s="0"/>
      <c r="RR167" s="0"/>
      <c r="RS167" s="0"/>
      <c r="RT167" s="0"/>
      <c r="RU167" s="0"/>
      <c r="RV167" s="0"/>
      <c r="RW167" s="0"/>
      <c r="RX167" s="0"/>
      <c r="RY167" s="0"/>
      <c r="RZ167" s="0"/>
      <c r="SA167" s="0"/>
      <c r="SB167" s="0"/>
      <c r="SC167" s="0"/>
      <c r="SD167" s="0"/>
      <c r="SE167" s="0"/>
      <c r="SF167" s="0"/>
      <c r="SG167" s="0"/>
      <c r="SH167" s="0"/>
      <c r="SI167" s="0"/>
      <c r="SJ167" s="0"/>
      <c r="SK167" s="0"/>
      <c r="SL167" s="0"/>
      <c r="SM167" s="0"/>
      <c r="SN167" s="0"/>
      <c r="SO167" s="0"/>
      <c r="SP167" s="0"/>
      <c r="SQ167" s="0"/>
      <c r="SR167" s="0"/>
      <c r="SS167" s="0"/>
      <c r="ST167" s="0"/>
      <c r="SU167" s="0"/>
      <c r="SV167" s="0"/>
      <c r="SW167" s="0"/>
      <c r="SX167" s="0"/>
      <c r="SY167" s="0"/>
      <c r="SZ167" s="0"/>
      <c r="TA167" s="0"/>
      <c r="TB167" s="0"/>
      <c r="TC167" s="0"/>
      <c r="TD167" s="0"/>
      <c r="TE167" s="0"/>
      <c r="TF167" s="0"/>
      <c r="TG167" s="0"/>
      <c r="TH167" s="0"/>
      <c r="TI167" s="0"/>
      <c r="TJ167" s="0"/>
      <c r="TK167" s="0"/>
      <c r="TL167" s="0"/>
      <c r="TM167" s="0"/>
      <c r="TN167" s="0"/>
      <c r="TO167" s="0"/>
      <c r="TP167" s="0"/>
      <c r="TQ167" s="0"/>
      <c r="TR167" s="0"/>
      <c r="TS167" s="0"/>
      <c r="TT167" s="0"/>
      <c r="TU167" s="0"/>
      <c r="TV167" s="0"/>
      <c r="TW167" s="0"/>
      <c r="TX167" s="0"/>
      <c r="TY167" s="0"/>
      <c r="TZ167" s="0"/>
      <c r="UA167" s="0"/>
      <c r="UB167" s="0"/>
      <c r="UC167" s="0"/>
      <c r="UD167" s="0"/>
      <c r="UE167" s="0"/>
      <c r="UF167" s="0"/>
      <c r="UG167" s="0"/>
      <c r="UH167" s="0"/>
      <c r="UI167" s="0"/>
      <c r="UJ167" s="0"/>
      <c r="UK167" s="0"/>
      <c r="UL167" s="0"/>
      <c r="UM167" s="0"/>
      <c r="UN167" s="0"/>
      <c r="UO167" s="0"/>
      <c r="UP167" s="0"/>
      <c r="UQ167" s="0"/>
      <c r="UR167" s="0"/>
      <c r="US167" s="0"/>
      <c r="UT167" s="0"/>
      <c r="UU167" s="0"/>
      <c r="UV167" s="0"/>
      <c r="UW167" s="0"/>
      <c r="UX167" s="0"/>
      <c r="UY167" s="0"/>
      <c r="UZ167" s="0"/>
      <c r="VA167" s="0"/>
      <c r="VB167" s="0"/>
      <c r="VC167" s="0"/>
      <c r="VD167" s="0"/>
      <c r="VE167" s="0"/>
      <c r="VF167" s="0"/>
      <c r="VG167" s="0"/>
      <c r="VH167" s="0"/>
      <c r="VI167" s="0"/>
      <c r="VJ167" s="0"/>
      <c r="VK167" s="0"/>
      <c r="VL167" s="0"/>
      <c r="VM167" s="0"/>
      <c r="VN167" s="0"/>
      <c r="VO167" s="0"/>
      <c r="VP167" s="0"/>
      <c r="VQ167" s="0"/>
      <c r="VR167" s="0"/>
      <c r="VS167" s="0"/>
      <c r="VT167" s="0"/>
      <c r="VU167" s="0"/>
      <c r="VV167" s="0"/>
      <c r="VW167" s="0"/>
      <c r="VX167" s="0"/>
      <c r="VY167" s="0"/>
      <c r="VZ167" s="0"/>
      <c r="WA167" s="0"/>
      <c r="WB167" s="0"/>
      <c r="WC167" s="0"/>
      <c r="WD167" s="0"/>
      <c r="WE167" s="0"/>
      <c r="WF167" s="0"/>
      <c r="WG167" s="0"/>
      <c r="WH167" s="0"/>
      <c r="WI167" s="0"/>
      <c r="WJ167" s="0"/>
      <c r="WK167" s="0"/>
      <c r="WL167" s="0"/>
      <c r="WM167" s="0"/>
      <c r="WN167" s="0"/>
      <c r="WO167" s="0"/>
      <c r="WP167" s="0"/>
      <c r="WQ167" s="0"/>
      <c r="WR167" s="0"/>
      <c r="WS167" s="0"/>
      <c r="WT167" s="0"/>
      <c r="WU167" s="0"/>
      <c r="WV167" s="0"/>
      <c r="WW167" s="0"/>
      <c r="WX167" s="0"/>
      <c r="WY167" s="0"/>
      <c r="WZ167" s="0"/>
      <c r="XA167" s="0"/>
      <c r="XB167" s="0"/>
      <c r="XC167" s="0"/>
      <c r="XD167" s="0"/>
      <c r="XE167" s="0"/>
      <c r="XF167" s="0"/>
      <c r="XG167" s="0"/>
      <c r="XH167" s="0"/>
      <c r="XI167" s="0"/>
      <c r="XJ167" s="0"/>
      <c r="XK167" s="0"/>
      <c r="XL167" s="0"/>
      <c r="XM167" s="0"/>
      <c r="XN167" s="0"/>
      <c r="XO167" s="0"/>
      <c r="XP167" s="0"/>
      <c r="XQ167" s="0"/>
      <c r="XR167" s="0"/>
      <c r="XS167" s="0"/>
      <c r="XT167" s="0"/>
      <c r="XU167" s="0"/>
      <c r="XV167" s="0"/>
      <c r="XW167" s="0"/>
      <c r="XX167" s="0"/>
      <c r="XY167" s="0"/>
      <c r="XZ167" s="0"/>
      <c r="YA167" s="0"/>
      <c r="YB167" s="0"/>
      <c r="YC167" s="0"/>
      <c r="YD167" s="0"/>
      <c r="YE167" s="0"/>
      <c r="YF167" s="0"/>
      <c r="YG167" s="0"/>
      <c r="YH167" s="0"/>
      <c r="YI167" s="0"/>
      <c r="YJ167" s="0"/>
      <c r="YK167" s="0"/>
      <c r="YL167" s="0"/>
      <c r="YM167" s="0"/>
      <c r="YN167" s="0"/>
      <c r="YO167" s="0"/>
      <c r="YP167" s="0"/>
      <c r="YQ167" s="0"/>
      <c r="YR167" s="0"/>
      <c r="YS167" s="0"/>
      <c r="YT167" s="0"/>
      <c r="YU167" s="0"/>
      <c r="YV167" s="0"/>
      <c r="YW167" s="0"/>
      <c r="YX167" s="0"/>
      <c r="YY167" s="0"/>
      <c r="YZ167" s="0"/>
      <c r="ZA167" s="0"/>
      <c r="ZB167" s="0"/>
      <c r="ZC167" s="0"/>
      <c r="ZD167" s="0"/>
      <c r="ZE167" s="0"/>
      <c r="ZF167" s="0"/>
      <c r="ZG167" s="0"/>
      <c r="ZH167" s="0"/>
      <c r="ZI167" s="0"/>
      <c r="ZJ167" s="0"/>
      <c r="ZK167" s="0"/>
      <c r="ZL167" s="0"/>
      <c r="ZM167" s="0"/>
      <c r="ZN167" s="0"/>
      <c r="ZO167" s="0"/>
      <c r="ZP167" s="0"/>
      <c r="ZQ167" s="0"/>
      <c r="ZR167" s="0"/>
      <c r="ZS167" s="0"/>
      <c r="ZT167" s="0"/>
      <c r="ZU167" s="0"/>
      <c r="ZV167" s="0"/>
      <c r="ZW167" s="0"/>
      <c r="ZX167" s="0"/>
      <c r="ZY167" s="0"/>
      <c r="ZZ167" s="0"/>
      <c r="AAA167" s="0"/>
      <c r="AAB167" s="0"/>
      <c r="AAC167" s="0"/>
      <c r="AAD167" s="0"/>
      <c r="AAE167" s="0"/>
      <c r="AAF167" s="0"/>
      <c r="AAG167" s="0"/>
      <c r="AAH167" s="0"/>
      <c r="AAI167" s="0"/>
      <c r="AAJ167" s="0"/>
      <c r="AAK167" s="0"/>
      <c r="AAL167" s="0"/>
      <c r="AAM167" s="0"/>
      <c r="AAN167" s="0"/>
      <c r="AAO167" s="0"/>
      <c r="AAP167" s="0"/>
      <c r="AAQ167" s="0"/>
      <c r="AAR167" s="0"/>
      <c r="AAS167" s="0"/>
      <c r="AAT167" s="0"/>
      <c r="AAU167" s="0"/>
      <c r="AAV167" s="0"/>
      <c r="AAW167" s="0"/>
      <c r="AAX167" s="0"/>
      <c r="AAY167" s="0"/>
      <c r="AAZ167" s="0"/>
      <c r="ABA167" s="0"/>
      <c r="ABB167" s="0"/>
      <c r="ABC167" s="0"/>
      <c r="ABD167" s="0"/>
      <c r="ABE167" s="0"/>
      <c r="ABF167" s="0"/>
      <c r="ABG167" s="0"/>
      <c r="ABH167" s="0"/>
      <c r="ABI167" s="0"/>
      <c r="ABJ167" s="0"/>
      <c r="ABK167" s="0"/>
      <c r="ABL167" s="0"/>
      <c r="ABM167" s="0"/>
      <c r="ABN167" s="0"/>
      <c r="ABO167" s="0"/>
      <c r="ABP167" s="0"/>
      <c r="ABQ167" s="0"/>
      <c r="ABR167" s="0"/>
      <c r="ABS167" s="0"/>
      <c r="ABT167" s="0"/>
      <c r="ABU167" s="0"/>
      <c r="ABV167" s="0"/>
      <c r="ABW167" s="0"/>
      <c r="ABX167" s="0"/>
      <c r="ABY167" s="0"/>
      <c r="ABZ167" s="0"/>
      <c r="ACA167" s="0"/>
      <c r="ACB167" s="0"/>
      <c r="ACC167" s="0"/>
      <c r="ACD167" s="0"/>
      <c r="ACE167" s="0"/>
      <c r="ACF167" s="0"/>
      <c r="ACG167" s="0"/>
      <c r="ACH167" s="0"/>
      <c r="ACI167" s="0"/>
      <c r="ACJ167" s="0"/>
      <c r="ACK167" s="0"/>
      <c r="ACL167" s="0"/>
      <c r="ACM167" s="0"/>
      <c r="ACN167" s="0"/>
      <c r="ACO167" s="0"/>
      <c r="ACP167" s="0"/>
      <c r="ACQ167" s="0"/>
      <c r="ACR167" s="0"/>
      <c r="ACS167" s="0"/>
      <c r="ACT167" s="0"/>
      <c r="ACU167" s="0"/>
      <c r="ACV167" s="0"/>
      <c r="ACW167" s="0"/>
      <c r="ACX167" s="0"/>
      <c r="ACY167" s="0"/>
      <c r="ACZ167" s="0"/>
      <c r="ADA167" s="0"/>
      <c r="ADB167" s="0"/>
      <c r="ADC167" s="0"/>
      <c r="ADD167" s="0"/>
      <c r="ADE167" s="0"/>
      <c r="ADF167" s="0"/>
      <c r="ADG167" s="0"/>
      <c r="ADH167" s="0"/>
      <c r="ADI167" s="0"/>
      <c r="ADJ167" s="0"/>
      <c r="ADK167" s="0"/>
      <c r="ADL167" s="0"/>
      <c r="ADM167" s="0"/>
      <c r="ADN167" s="0"/>
      <c r="ADO167" s="0"/>
      <c r="ADP167" s="0"/>
      <c r="ADQ167" s="0"/>
      <c r="ADR167" s="0"/>
      <c r="ADS167" s="0"/>
      <c r="ADT167" s="0"/>
      <c r="ADU167" s="0"/>
      <c r="ADV167" s="0"/>
      <c r="ADW167" s="0"/>
      <c r="ADX167" s="0"/>
      <c r="ADY167" s="0"/>
      <c r="ADZ167" s="0"/>
      <c r="AEA167" s="0"/>
      <c r="AEB167" s="0"/>
      <c r="AEC167" s="0"/>
      <c r="AED167" s="0"/>
      <c r="AEE167" s="0"/>
      <c r="AEF167" s="0"/>
      <c r="AEG167" s="0"/>
      <c r="AEH167" s="0"/>
      <c r="AEI167" s="0"/>
      <c r="AEJ167" s="0"/>
      <c r="AEK167" s="0"/>
      <c r="AEL167" s="0"/>
      <c r="AEM167" s="0"/>
      <c r="AEN167" s="0"/>
      <c r="AEO167" s="0"/>
      <c r="AEP167" s="0"/>
      <c r="AEQ167" s="0"/>
      <c r="AER167" s="0"/>
      <c r="AES167" s="0"/>
      <c r="AET167" s="0"/>
      <c r="AEU167" s="0"/>
      <c r="AEV167" s="0"/>
      <c r="AEW167" s="0"/>
      <c r="AEX167" s="0"/>
      <c r="AEY167" s="0"/>
      <c r="AEZ167" s="0"/>
      <c r="AFA167" s="0"/>
      <c r="AFB167" s="0"/>
      <c r="AFC167" s="0"/>
      <c r="AFD167" s="0"/>
      <c r="AFE167" s="0"/>
      <c r="AFF167" s="0"/>
      <c r="AFG167" s="0"/>
      <c r="AFH167" s="0"/>
      <c r="AFI167" s="0"/>
      <c r="AFJ167" s="0"/>
      <c r="AFK167" s="0"/>
      <c r="AFL167" s="0"/>
      <c r="AFM167" s="0"/>
      <c r="AFN167" s="0"/>
      <c r="AFO167" s="0"/>
      <c r="AFP167" s="0"/>
      <c r="AFQ167" s="0"/>
      <c r="AFR167" s="0"/>
      <c r="AFS167" s="0"/>
      <c r="AFT167" s="0"/>
      <c r="AFU167" s="0"/>
      <c r="AFV167" s="0"/>
      <c r="AFW167" s="0"/>
      <c r="AFX167" s="0"/>
      <c r="AFY167" s="0"/>
      <c r="AFZ167" s="0"/>
      <c r="AGA167" s="0"/>
      <c r="AGB167" s="0"/>
      <c r="AGC167" s="0"/>
      <c r="AGD167" s="0"/>
      <c r="AGE167" s="0"/>
      <c r="AGF167" s="0"/>
      <c r="AGG167" s="0"/>
      <c r="AGH167" s="0"/>
      <c r="AGI167" s="0"/>
      <c r="AGJ167" s="0"/>
      <c r="AGK167" s="0"/>
      <c r="AGL167" s="0"/>
      <c r="AGM167" s="0"/>
      <c r="AGN167" s="0"/>
      <c r="AGO167" s="0"/>
      <c r="AGP167" s="0"/>
      <c r="AGQ167" s="0"/>
      <c r="AGR167" s="0"/>
      <c r="AGS167" s="0"/>
      <c r="AGT167" s="0"/>
      <c r="AGU167" s="0"/>
      <c r="AGV167" s="0"/>
      <c r="AGW167" s="0"/>
      <c r="AGX167" s="0"/>
      <c r="AGY167" s="0"/>
      <c r="AGZ167" s="0"/>
      <c r="AHA167" s="0"/>
      <c r="AHB167" s="0"/>
      <c r="AHC167" s="0"/>
      <c r="AHD167" s="0"/>
      <c r="AHE167" s="0"/>
      <c r="AHF167" s="0"/>
      <c r="AHG167" s="0"/>
      <c r="AHH167" s="0"/>
      <c r="AHI167" s="0"/>
      <c r="AHJ167" s="0"/>
      <c r="AHK167" s="0"/>
      <c r="AHL167" s="0"/>
      <c r="AHM167" s="0"/>
      <c r="AHN167" s="0"/>
      <c r="AHO167" s="0"/>
      <c r="AHP167" s="0"/>
      <c r="AHQ167" s="0"/>
      <c r="AHR167" s="0"/>
      <c r="AHS167" s="0"/>
      <c r="AHT167" s="0"/>
      <c r="AHU167" s="0"/>
      <c r="AHV167" s="0"/>
      <c r="AHW167" s="0"/>
      <c r="AHX167" s="0"/>
      <c r="AHY167" s="0"/>
      <c r="AHZ167" s="0"/>
      <c r="AIA167" s="0"/>
      <c r="AIB167" s="0"/>
      <c r="AIC167" s="0"/>
      <c r="AID167" s="0"/>
      <c r="AIE167" s="0"/>
      <c r="AIF167" s="0"/>
      <c r="AIG167" s="0"/>
      <c r="AIH167" s="0"/>
      <c r="AII167" s="0"/>
      <c r="AIJ167" s="0"/>
      <c r="AIK167" s="0"/>
      <c r="AIL167" s="0"/>
      <c r="AIM167" s="0"/>
      <c r="AIN167" s="0"/>
      <c r="AIO167" s="0"/>
      <c r="AIP167" s="0"/>
      <c r="AIQ167" s="0"/>
      <c r="AIR167" s="0"/>
      <c r="AIS167" s="0"/>
      <c r="AIT167" s="0"/>
      <c r="AIU167" s="0"/>
      <c r="AIV167" s="0"/>
      <c r="AIW167" s="0"/>
      <c r="AIX167" s="0"/>
      <c r="AIY167" s="0"/>
      <c r="AIZ167" s="0"/>
      <c r="AJA167" s="0"/>
      <c r="AJB167" s="0"/>
      <c r="AJC167" s="0"/>
      <c r="AJD167" s="0"/>
      <c r="AJE167" s="0"/>
      <c r="AJF167" s="0"/>
      <c r="AJG167" s="0"/>
      <c r="AJH167" s="0"/>
      <c r="AJI167" s="0"/>
      <c r="AJJ167" s="0"/>
      <c r="AJK167" s="0"/>
      <c r="AJL167" s="0"/>
      <c r="AJM167" s="0"/>
      <c r="AJN167" s="0"/>
      <c r="AJO167" s="0"/>
      <c r="AJP167" s="0"/>
      <c r="AJQ167" s="0"/>
      <c r="AJR167" s="0"/>
      <c r="AJS167" s="0"/>
      <c r="AJT167" s="0"/>
      <c r="AJU167" s="0"/>
      <c r="AJV167" s="0"/>
      <c r="AJW167" s="0"/>
      <c r="AJX167" s="0"/>
      <c r="AJY167" s="0"/>
      <c r="AJZ167" s="0"/>
      <c r="AKA167" s="0"/>
      <c r="AKB167" s="0"/>
      <c r="AKC167" s="0"/>
      <c r="AKD167" s="0"/>
      <c r="AKE167" s="0"/>
      <c r="AKF167" s="0"/>
      <c r="AKG167" s="0"/>
      <c r="AKH167" s="0"/>
      <c r="AKI167" s="0"/>
      <c r="AKJ167" s="0"/>
      <c r="AKK167" s="0"/>
      <c r="AKL167" s="0"/>
      <c r="AKM167" s="0"/>
      <c r="AKN167" s="0"/>
      <c r="AKO167" s="0"/>
      <c r="AKP167" s="0"/>
      <c r="AKQ167" s="0"/>
      <c r="AKR167" s="0"/>
      <c r="AKS167" s="0"/>
      <c r="AKT167" s="0"/>
      <c r="AKU167" s="0"/>
      <c r="AKV167" s="0"/>
      <c r="AKW167" s="0"/>
      <c r="AKX167" s="0"/>
      <c r="AKY167" s="0"/>
      <c r="AKZ167" s="0"/>
      <c r="ALA167" s="0"/>
      <c r="ALB167" s="0"/>
      <c r="ALC167" s="0"/>
      <c r="ALD167" s="0"/>
      <c r="ALE167" s="0"/>
      <c r="ALF167" s="0"/>
      <c r="ALG167" s="0"/>
      <c r="ALH167" s="0"/>
      <c r="ALI167" s="0"/>
      <c r="ALJ167" s="0"/>
      <c r="ALK167" s="0"/>
      <c r="ALL167" s="0"/>
      <c r="ALM167" s="0"/>
      <c r="ALN167" s="0"/>
      <c r="ALO167" s="0"/>
      <c r="ALP167" s="0"/>
      <c r="ALQ167" s="0"/>
      <c r="ALR167" s="0"/>
      <c r="ALS167" s="0"/>
      <c r="ALT167" s="0"/>
      <c r="ALU167" s="0"/>
      <c r="ALV167" s="0"/>
      <c r="ALW167" s="0"/>
      <c r="ALX167" s="0"/>
      <c r="ALY167" s="0"/>
      <c r="ALZ167" s="0"/>
      <c r="AMA167" s="0"/>
      <c r="AMB167" s="0"/>
      <c r="AMC167" s="0"/>
      <c r="AMD167" s="0"/>
      <c r="AME167" s="0"/>
      <c r="AMF167" s="0"/>
      <c r="AMG167" s="0"/>
      <c r="AMH167" s="0"/>
      <c r="AMI167" s="0"/>
      <c r="AMJ167" s="0"/>
    </row>
    <row r="168" customFormat="false" ht="12.75" hidden="false" customHeight="true" outlineLevel="0" collapsed="false">
      <c r="A168" s="61"/>
      <c r="B168" s="63" t="s">
        <v>177</v>
      </c>
      <c r="C168" s="187"/>
      <c r="D168" s="144"/>
      <c r="E168" s="125" t="n">
        <f aca="false">F163*0.05</f>
        <v>0</v>
      </c>
      <c r="F168" s="194"/>
      <c r="G168" s="192"/>
      <c r="H168" s="75"/>
      <c r="I168" s="0"/>
      <c r="J168" s="0"/>
      <c r="K168" s="0"/>
      <c r="L168" s="0"/>
      <c r="M168" s="0"/>
      <c r="N168" s="0"/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  <c r="IW168" s="0"/>
      <c r="IX168" s="0"/>
      <c r="IY168" s="0"/>
      <c r="IZ168" s="0"/>
      <c r="JA168" s="0"/>
      <c r="JB168" s="0"/>
      <c r="JC168" s="0"/>
      <c r="JD168" s="0"/>
      <c r="JE168" s="0"/>
      <c r="JF168" s="0"/>
      <c r="JG168" s="0"/>
      <c r="JH168" s="0"/>
      <c r="JI168" s="0"/>
      <c r="JJ168" s="0"/>
      <c r="JK168" s="0"/>
      <c r="JL168" s="0"/>
      <c r="JM168" s="0"/>
      <c r="JN168" s="0"/>
      <c r="JO168" s="0"/>
      <c r="JP168" s="0"/>
      <c r="JQ168" s="0"/>
      <c r="JR168" s="0"/>
      <c r="JS168" s="0"/>
      <c r="JT168" s="0"/>
      <c r="JU168" s="0"/>
      <c r="JV168" s="0"/>
      <c r="JW168" s="0"/>
      <c r="JX168" s="0"/>
      <c r="JY168" s="0"/>
      <c r="JZ168" s="0"/>
      <c r="KA168" s="0"/>
      <c r="KB168" s="0"/>
      <c r="KC168" s="0"/>
      <c r="KD168" s="0"/>
      <c r="KE168" s="0"/>
      <c r="KF168" s="0"/>
      <c r="KG168" s="0"/>
      <c r="KH168" s="0"/>
      <c r="KI168" s="0"/>
      <c r="KJ168" s="0"/>
      <c r="KK168" s="0"/>
      <c r="KL168" s="0"/>
      <c r="KM168" s="0"/>
      <c r="KN168" s="0"/>
      <c r="KO168" s="0"/>
      <c r="KP168" s="0"/>
      <c r="KQ168" s="0"/>
      <c r="KR168" s="0"/>
      <c r="KS168" s="0"/>
      <c r="KT168" s="0"/>
      <c r="KU168" s="0"/>
      <c r="KV168" s="0"/>
      <c r="KW168" s="0"/>
      <c r="KX168" s="0"/>
      <c r="KY168" s="0"/>
      <c r="KZ168" s="0"/>
      <c r="LA168" s="0"/>
      <c r="LB168" s="0"/>
      <c r="LC168" s="0"/>
      <c r="LD168" s="0"/>
      <c r="LE168" s="0"/>
      <c r="LF168" s="0"/>
      <c r="LG168" s="0"/>
      <c r="LH168" s="0"/>
      <c r="LI168" s="0"/>
      <c r="LJ168" s="0"/>
      <c r="LK168" s="0"/>
      <c r="LL168" s="0"/>
      <c r="LM168" s="0"/>
      <c r="LN168" s="0"/>
      <c r="LO168" s="0"/>
      <c r="LP168" s="0"/>
      <c r="LQ168" s="0"/>
      <c r="LR168" s="0"/>
      <c r="LS168" s="0"/>
      <c r="LT168" s="0"/>
      <c r="LU168" s="0"/>
      <c r="LV168" s="0"/>
      <c r="LW168" s="0"/>
      <c r="LX168" s="0"/>
      <c r="LY168" s="0"/>
      <c r="LZ168" s="0"/>
      <c r="MA168" s="0"/>
      <c r="MB168" s="0"/>
      <c r="MC168" s="0"/>
      <c r="MD168" s="0"/>
      <c r="ME168" s="0"/>
      <c r="MF168" s="0"/>
      <c r="MG168" s="0"/>
      <c r="MH168" s="0"/>
      <c r="MI168" s="0"/>
      <c r="MJ168" s="0"/>
      <c r="MK168" s="0"/>
      <c r="ML168" s="0"/>
      <c r="MM168" s="0"/>
      <c r="MN168" s="0"/>
      <c r="MO168" s="0"/>
      <c r="MP168" s="0"/>
      <c r="MQ168" s="0"/>
      <c r="MR168" s="0"/>
      <c r="MS168" s="0"/>
      <c r="MT168" s="0"/>
      <c r="MU168" s="0"/>
      <c r="MV168" s="0"/>
      <c r="MW168" s="0"/>
      <c r="MX168" s="0"/>
      <c r="MY168" s="0"/>
      <c r="MZ168" s="0"/>
      <c r="NA168" s="0"/>
      <c r="NB168" s="0"/>
      <c r="NC168" s="0"/>
      <c r="ND168" s="0"/>
      <c r="NE168" s="0"/>
      <c r="NF168" s="0"/>
      <c r="NG168" s="0"/>
      <c r="NH168" s="0"/>
      <c r="NI168" s="0"/>
      <c r="NJ168" s="0"/>
      <c r="NK168" s="0"/>
      <c r="NL168" s="0"/>
      <c r="NM168" s="0"/>
      <c r="NN168" s="0"/>
      <c r="NO168" s="0"/>
      <c r="NP168" s="0"/>
      <c r="NQ168" s="0"/>
      <c r="NR168" s="0"/>
      <c r="NS168" s="0"/>
      <c r="NT168" s="0"/>
      <c r="NU168" s="0"/>
      <c r="NV168" s="0"/>
      <c r="NW168" s="0"/>
      <c r="NX168" s="0"/>
      <c r="NY168" s="0"/>
      <c r="NZ168" s="0"/>
      <c r="OA168" s="0"/>
      <c r="OB168" s="0"/>
      <c r="OC168" s="0"/>
      <c r="OD168" s="0"/>
      <c r="OE168" s="0"/>
      <c r="OF168" s="0"/>
      <c r="OG168" s="0"/>
      <c r="OH168" s="0"/>
      <c r="OI168" s="0"/>
      <c r="OJ168" s="0"/>
      <c r="OK168" s="0"/>
      <c r="OL168" s="0"/>
      <c r="OM168" s="0"/>
      <c r="ON168" s="0"/>
      <c r="OO168" s="0"/>
      <c r="OP168" s="0"/>
      <c r="OQ168" s="0"/>
      <c r="OR168" s="0"/>
      <c r="OS168" s="0"/>
      <c r="OT168" s="0"/>
      <c r="OU168" s="0"/>
      <c r="OV168" s="0"/>
      <c r="OW168" s="0"/>
      <c r="OX168" s="0"/>
      <c r="OY168" s="0"/>
      <c r="OZ168" s="0"/>
      <c r="PA168" s="0"/>
      <c r="PB168" s="0"/>
      <c r="PC168" s="0"/>
      <c r="PD168" s="0"/>
      <c r="PE168" s="0"/>
      <c r="PF168" s="0"/>
      <c r="PG168" s="0"/>
      <c r="PH168" s="0"/>
      <c r="PI168" s="0"/>
      <c r="PJ168" s="0"/>
      <c r="PK168" s="0"/>
      <c r="PL168" s="0"/>
      <c r="PM168" s="0"/>
      <c r="PN168" s="0"/>
      <c r="PO168" s="0"/>
      <c r="PP168" s="0"/>
      <c r="PQ168" s="0"/>
      <c r="PR168" s="0"/>
      <c r="PS168" s="0"/>
      <c r="PT168" s="0"/>
      <c r="PU168" s="0"/>
      <c r="PV168" s="0"/>
      <c r="PW168" s="0"/>
      <c r="PX168" s="0"/>
      <c r="PY168" s="0"/>
      <c r="PZ168" s="0"/>
      <c r="QA168" s="0"/>
      <c r="QB168" s="0"/>
      <c r="QC168" s="0"/>
      <c r="QD168" s="0"/>
      <c r="QE168" s="0"/>
      <c r="QF168" s="0"/>
      <c r="QG168" s="0"/>
      <c r="QH168" s="0"/>
      <c r="QI168" s="0"/>
      <c r="QJ168" s="0"/>
      <c r="QK168" s="0"/>
      <c r="QL168" s="0"/>
      <c r="QM168" s="0"/>
      <c r="QN168" s="0"/>
      <c r="QO168" s="0"/>
      <c r="QP168" s="0"/>
      <c r="QQ168" s="0"/>
      <c r="QR168" s="0"/>
      <c r="QS168" s="0"/>
      <c r="QT168" s="0"/>
      <c r="QU168" s="0"/>
      <c r="QV168" s="0"/>
      <c r="QW168" s="0"/>
      <c r="QX168" s="0"/>
      <c r="QY168" s="0"/>
      <c r="QZ168" s="0"/>
      <c r="RA168" s="0"/>
      <c r="RB168" s="0"/>
      <c r="RC168" s="0"/>
      <c r="RD168" s="0"/>
      <c r="RE168" s="0"/>
      <c r="RF168" s="0"/>
      <c r="RG168" s="0"/>
      <c r="RH168" s="0"/>
      <c r="RI168" s="0"/>
      <c r="RJ168" s="0"/>
      <c r="RK168" s="0"/>
      <c r="RL168" s="0"/>
      <c r="RM168" s="0"/>
      <c r="RN168" s="0"/>
      <c r="RO168" s="0"/>
      <c r="RP168" s="0"/>
      <c r="RQ168" s="0"/>
      <c r="RR168" s="0"/>
      <c r="RS168" s="0"/>
      <c r="RT168" s="0"/>
      <c r="RU168" s="0"/>
      <c r="RV168" s="0"/>
      <c r="RW168" s="0"/>
      <c r="RX168" s="0"/>
      <c r="RY168" s="0"/>
      <c r="RZ168" s="0"/>
      <c r="SA168" s="0"/>
      <c r="SB168" s="0"/>
      <c r="SC168" s="0"/>
      <c r="SD168" s="0"/>
      <c r="SE168" s="0"/>
      <c r="SF168" s="0"/>
      <c r="SG168" s="0"/>
      <c r="SH168" s="0"/>
      <c r="SI168" s="0"/>
      <c r="SJ168" s="0"/>
      <c r="SK168" s="0"/>
      <c r="SL168" s="0"/>
      <c r="SM168" s="0"/>
      <c r="SN168" s="0"/>
      <c r="SO168" s="0"/>
      <c r="SP168" s="0"/>
      <c r="SQ168" s="0"/>
      <c r="SR168" s="0"/>
      <c r="SS168" s="0"/>
      <c r="ST168" s="0"/>
      <c r="SU168" s="0"/>
      <c r="SV168" s="0"/>
      <c r="SW168" s="0"/>
      <c r="SX168" s="0"/>
      <c r="SY168" s="0"/>
      <c r="SZ168" s="0"/>
      <c r="TA168" s="0"/>
      <c r="TB168" s="0"/>
      <c r="TC168" s="0"/>
      <c r="TD168" s="0"/>
      <c r="TE168" s="0"/>
      <c r="TF168" s="0"/>
      <c r="TG168" s="0"/>
      <c r="TH168" s="0"/>
      <c r="TI168" s="0"/>
      <c r="TJ168" s="0"/>
      <c r="TK168" s="0"/>
      <c r="TL168" s="0"/>
      <c r="TM168" s="0"/>
      <c r="TN168" s="0"/>
      <c r="TO168" s="0"/>
      <c r="TP168" s="0"/>
      <c r="TQ168" s="0"/>
      <c r="TR168" s="0"/>
      <c r="TS168" s="0"/>
      <c r="TT168" s="0"/>
      <c r="TU168" s="0"/>
      <c r="TV168" s="0"/>
      <c r="TW168" s="0"/>
      <c r="TX168" s="0"/>
      <c r="TY168" s="0"/>
      <c r="TZ168" s="0"/>
      <c r="UA168" s="0"/>
      <c r="UB168" s="0"/>
      <c r="UC168" s="0"/>
      <c r="UD168" s="0"/>
      <c r="UE168" s="0"/>
      <c r="UF168" s="0"/>
      <c r="UG168" s="0"/>
      <c r="UH168" s="0"/>
      <c r="UI168" s="0"/>
      <c r="UJ168" s="0"/>
      <c r="UK168" s="0"/>
      <c r="UL168" s="0"/>
      <c r="UM168" s="0"/>
      <c r="UN168" s="0"/>
      <c r="UO168" s="0"/>
      <c r="UP168" s="0"/>
      <c r="UQ168" s="0"/>
      <c r="UR168" s="0"/>
      <c r="US168" s="0"/>
      <c r="UT168" s="0"/>
      <c r="UU168" s="0"/>
      <c r="UV168" s="0"/>
      <c r="UW168" s="0"/>
      <c r="UX168" s="0"/>
      <c r="UY168" s="0"/>
      <c r="UZ168" s="0"/>
      <c r="VA168" s="0"/>
      <c r="VB168" s="0"/>
      <c r="VC168" s="0"/>
      <c r="VD168" s="0"/>
      <c r="VE168" s="0"/>
      <c r="VF168" s="0"/>
      <c r="VG168" s="0"/>
      <c r="VH168" s="0"/>
      <c r="VI168" s="0"/>
      <c r="VJ168" s="0"/>
      <c r="VK168" s="0"/>
      <c r="VL168" s="0"/>
      <c r="VM168" s="0"/>
      <c r="VN168" s="0"/>
      <c r="VO168" s="0"/>
      <c r="VP168" s="0"/>
      <c r="VQ168" s="0"/>
      <c r="VR168" s="0"/>
      <c r="VS168" s="0"/>
      <c r="VT168" s="0"/>
      <c r="VU168" s="0"/>
      <c r="VV168" s="0"/>
      <c r="VW168" s="0"/>
      <c r="VX168" s="0"/>
      <c r="VY168" s="0"/>
      <c r="VZ168" s="0"/>
      <c r="WA168" s="0"/>
      <c r="WB168" s="0"/>
      <c r="WC168" s="0"/>
      <c r="WD168" s="0"/>
      <c r="WE168" s="0"/>
      <c r="WF168" s="0"/>
      <c r="WG168" s="0"/>
      <c r="WH168" s="0"/>
      <c r="WI168" s="0"/>
      <c r="WJ168" s="0"/>
      <c r="WK168" s="0"/>
      <c r="WL168" s="0"/>
      <c r="WM168" s="0"/>
      <c r="WN168" s="0"/>
      <c r="WO168" s="0"/>
      <c r="WP168" s="0"/>
      <c r="WQ168" s="0"/>
      <c r="WR168" s="0"/>
      <c r="WS168" s="0"/>
      <c r="WT168" s="0"/>
      <c r="WU168" s="0"/>
      <c r="WV168" s="0"/>
      <c r="WW168" s="0"/>
      <c r="WX168" s="0"/>
      <c r="WY168" s="0"/>
      <c r="WZ168" s="0"/>
      <c r="XA168" s="0"/>
      <c r="XB168" s="0"/>
      <c r="XC168" s="0"/>
      <c r="XD168" s="0"/>
      <c r="XE168" s="0"/>
      <c r="XF168" s="0"/>
      <c r="XG168" s="0"/>
      <c r="XH168" s="0"/>
      <c r="XI168" s="0"/>
      <c r="XJ168" s="0"/>
      <c r="XK168" s="0"/>
      <c r="XL168" s="0"/>
      <c r="XM168" s="0"/>
      <c r="XN168" s="0"/>
      <c r="XO168" s="0"/>
      <c r="XP168" s="0"/>
      <c r="XQ168" s="0"/>
      <c r="XR168" s="0"/>
      <c r="XS168" s="0"/>
      <c r="XT168" s="0"/>
      <c r="XU168" s="0"/>
      <c r="XV168" s="0"/>
      <c r="XW168" s="0"/>
      <c r="XX168" s="0"/>
      <c r="XY168" s="0"/>
      <c r="XZ168" s="0"/>
      <c r="YA168" s="0"/>
      <c r="YB168" s="0"/>
      <c r="YC168" s="0"/>
      <c r="YD168" s="0"/>
      <c r="YE168" s="0"/>
      <c r="YF168" s="0"/>
      <c r="YG168" s="0"/>
      <c r="YH168" s="0"/>
      <c r="YI168" s="0"/>
      <c r="YJ168" s="0"/>
      <c r="YK168" s="0"/>
      <c r="YL168" s="0"/>
      <c r="YM168" s="0"/>
      <c r="YN168" s="0"/>
      <c r="YO168" s="0"/>
      <c r="YP168" s="0"/>
      <c r="YQ168" s="0"/>
      <c r="YR168" s="0"/>
      <c r="YS168" s="0"/>
      <c r="YT168" s="0"/>
      <c r="YU168" s="0"/>
      <c r="YV168" s="0"/>
      <c r="YW168" s="0"/>
      <c r="YX168" s="0"/>
      <c r="YY168" s="0"/>
      <c r="YZ168" s="0"/>
      <c r="ZA168" s="0"/>
      <c r="ZB168" s="0"/>
      <c r="ZC168" s="0"/>
      <c r="ZD168" s="0"/>
      <c r="ZE168" s="0"/>
      <c r="ZF168" s="0"/>
      <c r="ZG168" s="0"/>
      <c r="ZH168" s="0"/>
      <c r="ZI168" s="0"/>
      <c r="ZJ168" s="0"/>
      <c r="ZK168" s="0"/>
      <c r="ZL168" s="0"/>
      <c r="ZM168" s="0"/>
      <c r="ZN168" s="0"/>
      <c r="ZO168" s="0"/>
      <c r="ZP168" s="0"/>
      <c r="ZQ168" s="0"/>
      <c r="ZR168" s="0"/>
      <c r="ZS168" s="0"/>
      <c r="ZT168" s="0"/>
      <c r="ZU168" s="0"/>
      <c r="ZV168" s="0"/>
      <c r="ZW168" s="0"/>
      <c r="ZX168" s="0"/>
      <c r="ZY168" s="0"/>
      <c r="ZZ168" s="0"/>
      <c r="AAA168" s="0"/>
      <c r="AAB168" s="0"/>
      <c r="AAC168" s="0"/>
      <c r="AAD168" s="0"/>
      <c r="AAE168" s="0"/>
      <c r="AAF168" s="0"/>
      <c r="AAG168" s="0"/>
      <c r="AAH168" s="0"/>
      <c r="AAI168" s="0"/>
      <c r="AAJ168" s="0"/>
      <c r="AAK168" s="0"/>
      <c r="AAL168" s="0"/>
      <c r="AAM168" s="0"/>
      <c r="AAN168" s="0"/>
      <c r="AAO168" s="0"/>
      <c r="AAP168" s="0"/>
      <c r="AAQ168" s="0"/>
      <c r="AAR168" s="0"/>
      <c r="AAS168" s="0"/>
      <c r="AAT168" s="0"/>
      <c r="AAU168" s="0"/>
      <c r="AAV168" s="0"/>
      <c r="AAW168" s="0"/>
      <c r="AAX168" s="0"/>
      <c r="AAY168" s="0"/>
      <c r="AAZ168" s="0"/>
      <c r="ABA168" s="0"/>
      <c r="ABB168" s="0"/>
      <c r="ABC168" s="0"/>
      <c r="ABD168" s="0"/>
      <c r="ABE168" s="0"/>
      <c r="ABF168" s="0"/>
      <c r="ABG168" s="0"/>
      <c r="ABH168" s="0"/>
      <c r="ABI168" s="0"/>
      <c r="ABJ168" s="0"/>
      <c r="ABK168" s="0"/>
      <c r="ABL168" s="0"/>
      <c r="ABM168" s="0"/>
      <c r="ABN168" s="0"/>
      <c r="ABO168" s="0"/>
      <c r="ABP168" s="0"/>
      <c r="ABQ168" s="0"/>
      <c r="ABR168" s="0"/>
      <c r="ABS168" s="0"/>
      <c r="ABT168" s="0"/>
      <c r="ABU168" s="0"/>
      <c r="ABV168" s="0"/>
      <c r="ABW168" s="0"/>
      <c r="ABX168" s="0"/>
      <c r="ABY168" s="0"/>
      <c r="ABZ168" s="0"/>
      <c r="ACA168" s="0"/>
      <c r="ACB168" s="0"/>
      <c r="ACC168" s="0"/>
      <c r="ACD168" s="0"/>
      <c r="ACE168" s="0"/>
      <c r="ACF168" s="0"/>
      <c r="ACG168" s="0"/>
      <c r="ACH168" s="0"/>
      <c r="ACI168" s="0"/>
      <c r="ACJ168" s="0"/>
      <c r="ACK168" s="0"/>
      <c r="ACL168" s="0"/>
      <c r="ACM168" s="0"/>
      <c r="ACN168" s="0"/>
      <c r="ACO168" s="0"/>
      <c r="ACP168" s="0"/>
      <c r="ACQ168" s="0"/>
      <c r="ACR168" s="0"/>
      <c r="ACS168" s="0"/>
      <c r="ACT168" s="0"/>
      <c r="ACU168" s="0"/>
      <c r="ACV168" s="0"/>
      <c r="ACW168" s="0"/>
      <c r="ACX168" s="0"/>
      <c r="ACY168" s="0"/>
      <c r="ACZ168" s="0"/>
      <c r="ADA168" s="0"/>
      <c r="ADB168" s="0"/>
      <c r="ADC168" s="0"/>
      <c r="ADD168" s="0"/>
      <c r="ADE168" s="0"/>
      <c r="ADF168" s="0"/>
      <c r="ADG168" s="0"/>
      <c r="ADH168" s="0"/>
      <c r="ADI168" s="0"/>
      <c r="ADJ168" s="0"/>
      <c r="ADK168" s="0"/>
      <c r="ADL168" s="0"/>
      <c r="ADM168" s="0"/>
      <c r="ADN168" s="0"/>
      <c r="ADO168" s="0"/>
      <c r="ADP168" s="0"/>
      <c r="ADQ168" s="0"/>
      <c r="ADR168" s="0"/>
      <c r="ADS168" s="0"/>
      <c r="ADT168" s="0"/>
      <c r="ADU168" s="0"/>
      <c r="ADV168" s="0"/>
      <c r="ADW168" s="0"/>
      <c r="ADX168" s="0"/>
      <c r="ADY168" s="0"/>
      <c r="ADZ168" s="0"/>
      <c r="AEA168" s="0"/>
      <c r="AEB168" s="0"/>
      <c r="AEC168" s="0"/>
      <c r="AED168" s="0"/>
      <c r="AEE168" s="0"/>
      <c r="AEF168" s="0"/>
      <c r="AEG168" s="0"/>
      <c r="AEH168" s="0"/>
      <c r="AEI168" s="0"/>
      <c r="AEJ168" s="0"/>
      <c r="AEK168" s="0"/>
      <c r="AEL168" s="0"/>
      <c r="AEM168" s="0"/>
      <c r="AEN168" s="0"/>
      <c r="AEO168" s="0"/>
      <c r="AEP168" s="0"/>
      <c r="AEQ168" s="0"/>
      <c r="AER168" s="0"/>
      <c r="AES168" s="0"/>
      <c r="AET168" s="0"/>
      <c r="AEU168" s="0"/>
      <c r="AEV168" s="0"/>
      <c r="AEW168" s="0"/>
      <c r="AEX168" s="0"/>
      <c r="AEY168" s="0"/>
      <c r="AEZ168" s="0"/>
      <c r="AFA168" s="0"/>
      <c r="AFB168" s="0"/>
      <c r="AFC168" s="0"/>
      <c r="AFD168" s="0"/>
      <c r="AFE168" s="0"/>
      <c r="AFF168" s="0"/>
      <c r="AFG168" s="0"/>
      <c r="AFH168" s="0"/>
      <c r="AFI168" s="0"/>
      <c r="AFJ168" s="0"/>
      <c r="AFK168" s="0"/>
      <c r="AFL168" s="0"/>
      <c r="AFM168" s="0"/>
      <c r="AFN168" s="0"/>
      <c r="AFO168" s="0"/>
      <c r="AFP168" s="0"/>
      <c r="AFQ168" s="0"/>
      <c r="AFR168" s="0"/>
      <c r="AFS168" s="0"/>
      <c r="AFT168" s="0"/>
      <c r="AFU168" s="0"/>
      <c r="AFV168" s="0"/>
      <c r="AFW168" s="0"/>
      <c r="AFX168" s="0"/>
      <c r="AFY168" s="0"/>
      <c r="AFZ168" s="0"/>
      <c r="AGA168" s="0"/>
      <c r="AGB168" s="0"/>
      <c r="AGC168" s="0"/>
      <c r="AGD168" s="0"/>
      <c r="AGE168" s="0"/>
      <c r="AGF168" s="0"/>
      <c r="AGG168" s="0"/>
      <c r="AGH168" s="0"/>
      <c r="AGI168" s="0"/>
      <c r="AGJ168" s="0"/>
      <c r="AGK168" s="0"/>
      <c r="AGL168" s="0"/>
      <c r="AGM168" s="0"/>
      <c r="AGN168" s="0"/>
      <c r="AGO168" s="0"/>
      <c r="AGP168" s="0"/>
      <c r="AGQ168" s="0"/>
      <c r="AGR168" s="0"/>
      <c r="AGS168" s="0"/>
      <c r="AGT168" s="0"/>
      <c r="AGU168" s="0"/>
      <c r="AGV168" s="0"/>
      <c r="AGW168" s="0"/>
      <c r="AGX168" s="0"/>
      <c r="AGY168" s="0"/>
      <c r="AGZ168" s="0"/>
      <c r="AHA168" s="0"/>
      <c r="AHB168" s="0"/>
      <c r="AHC168" s="0"/>
      <c r="AHD168" s="0"/>
      <c r="AHE168" s="0"/>
      <c r="AHF168" s="0"/>
      <c r="AHG168" s="0"/>
      <c r="AHH168" s="0"/>
      <c r="AHI168" s="0"/>
      <c r="AHJ168" s="0"/>
      <c r="AHK168" s="0"/>
      <c r="AHL168" s="0"/>
      <c r="AHM168" s="0"/>
      <c r="AHN168" s="0"/>
      <c r="AHO168" s="0"/>
      <c r="AHP168" s="0"/>
      <c r="AHQ168" s="0"/>
      <c r="AHR168" s="0"/>
      <c r="AHS168" s="0"/>
      <c r="AHT168" s="0"/>
      <c r="AHU168" s="0"/>
      <c r="AHV168" s="0"/>
      <c r="AHW168" s="0"/>
      <c r="AHX168" s="0"/>
      <c r="AHY168" s="0"/>
      <c r="AHZ168" s="0"/>
      <c r="AIA168" s="0"/>
      <c r="AIB168" s="0"/>
      <c r="AIC168" s="0"/>
      <c r="AID168" s="0"/>
      <c r="AIE168" s="0"/>
      <c r="AIF168" s="0"/>
      <c r="AIG168" s="0"/>
      <c r="AIH168" s="0"/>
      <c r="AII168" s="0"/>
      <c r="AIJ168" s="0"/>
      <c r="AIK168" s="0"/>
      <c r="AIL168" s="0"/>
      <c r="AIM168" s="0"/>
      <c r="AIN168" s="0"/>
      <c r="AIO168" s="0"/>
      <c r="AIP168" s="0"/>
      <c r="AIQ168" s="0"/>
      <c r="AIR168" s="0"/>
      <c r="AIS168" s="0"/>
      <c r="AIT168" s="0"/>
      <c r="AIU168" s="0"/>
      <c r="AIV168" s="0"/>
      <c r="AIW168" s="0"/>
      <c r="AIX168" s="0"/>
      <c r="AIY168" s="0"/>
      <c r="AIZ168" s="0"/>
      <c r="AJA168" s="0"/>
      <c r="AJB168" s="0"/>
      <c r="AJC168" s="0"/>
      <c r="AJD168" s="0"/>
      <c r="AJE168" s="0"/>
      <c r="AJF168" s="0"/>
      <c r="AJG168" s="0"/>
      <c r="AJH168" s="0"/>
      <c r="AJI168" s="0"/>
      <c r="AJJ168" s="0"/>
      <c r="AJK168" s="0"/>
      <c r="AJL168" s="0"/>
      <c r="AJM168" s="0"/>
      <c r="AJN168" s="0"/>
      <c r="AJO168" s="0"/>
      <c r="AJP168" s="0"/>
      <c r="AJQ168" s="0"/>
      <c r="AJR168" s="0"/>
      <c r="AJS168" s="0"/>
      <c r="AJT168" s="0"/>
      <c r="AJU168" s="0"/>
      <c r="AJV168" s="0"/>
      <c r="AJW168" s="0"/>
      <c r="AJX168" s="0"/>
      <c r="AJY168" s="0"/>
      <c r="AJZ168" s="0"/>
      <c r="AKA168" s="0"/>
      <c r="AKB168" s="0"/>
      <c r="AKC168" s="0"/>
      <c r="AKD168" s="0"/>
      <c r="AKE168" s="0"/>
      <c r="AKF168" s="0"/>
      <c r="AKG168" s="0"/>
      <c r="AKH168" s="0"/>
      <c r="AKI168" s="0"/>
      <c r="AKJ168" s="0"/>
      <c r="AKK168" s="0"/>
      <c r="AKL168" s="0"/>
      <c r="AKM168" s="0"/>
      <c r="AKN168" s="0"/>
      <c r="AKO168" s="0"/>
      <c r="AKP168" s="0"/>
      <c r="AKQ168" s="0"/>
      <c r="AKR168" s="0"/>
      <c r="AKS168" s="0"/>
      <c r="AKT168" s="0"/>
      <c r="AKU168" s="0"/>
      <c r="AKV168" s="0"/>
      <c r="AKW168" s="0"/>
      <c r="AKX168" s="0"/>
      <c r="AKY168" s="0"/>
      <c r="AKZ168" s="0"/>
      <c r="ALA168" s="0"/>
      <c r="ALB168" s="0"/>
      <c r="ALC168" s="0"/>
      <c r="ALD168" s="0"/>
      <c r="ALE168" s="0"/>
      <c r="ALF168" s="0"/>
      <c r="ALG168" s="0"/>
      <c r="ALH168" s="0"/>
      <c r="ALI168" s="0"/>
      <c r="ALJ168" s="0"/>
      <c r="ALK168" s="0"/>
      <c r="ALL168" s="0"/>
      <c r="ALM168" s="0"/>
      <c r="ALN168" s="0"/>
      <c r="ALO168" s="0"/>
      <c r="ALP168" s="0"/>
      <c r="ALQ168" s="0"/>
      <c r="ALR168" s="0"/>
      <c r="ALS168" s="0"/>
      <c r="ALT168" s="0"/>
      <c r="ALU168" s="0"/>
      <c r="ALV168" s="0"/>
      <c r="ALW168" s="0"/>
      <c r="ALX168" s="0"/>
      <c r="ALY168" s="0"/>
      <c r="ALZ168" s="0"/>
      <c r="AMA168" s="0"/>
      <c r="AMB168" s="0"/>
      <c r="AMC168" s="0"/>
      <c r="AMD168" s="0"/>
      <c r="AME168" s="0"/>
      <c r="AMF168" s="0"/>
      <c r="AMG168" s="0"/>
      <c r="AMH168" s="0"/>
      <c r="AMI168" s="0"/>
      <c r="AMJ168" s="0"/>
    </row>
    <row r="169" customFormat="false" ht="12.75" hidden="false" customHeight="true" outlineLevel="0" collapsed="false">
      <c r="A169" s="61"/>
      <c r="B169" s="58" t="s">
        <v>178</v>
      </c>
      <c r="C169" s="70"/>
      <c r="D169" s="74"/>
      <c r="E169" s="195" t="n">
        <f aca="false">IF(E167&lt;E168,E167,E168)</f>
        <v>0</v>
      </c>
      <c r="F169" s="179" t="n">
        <f aca="false">E169</f>
        <v>0</v>
      </c>
      <c r="G169" s="192"/>
      <c r="H169" s="75"/>
      <c r="I169" s="0"/>
      <c r="J169" s="0"/>
      <c r="K169" s="0"/>
      <c r="L169" s="0"/>
      <c r="M169" s="0"/>
      <c r="N169" s="0"/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  <c r="IT169" s="0"/>
      <c r="IU169" s="0"/>
      <c r="IV169" s="0"/>
      <c r="IW169" s="0"/>
      <c r="IX169" s="0"/>
      <c r="IY169" s="0"/>
      <c r="IZ169" s="0"/>
      <c r="JA169" s="0"/>
      <c r="JB169" s="0"/>
      <c r="JC169" s="0"/>
      <c r="JD169" s="0"/>
      <c r="JE169" s="0"/>
      <c r="JF169" s="0"/>
      <c r="JG169" s="0"/>
      <c r="JH169" s="0"/>
      <c r="JI169" s="0"/>
      <c r="JJ169" s="0"/>
      <c r="JK169" s="0"/>
      <c r="JL169" s="0"/>
      <c r="JM169" s="0"/>
      <c r="JN169" s="0"/>
      <c r="JO169" s="0"/>
      <c r="JP169" s="0"/>
      <c r="JQ169" s="0"/>
      <c r="JR169" s="0"/>
      <c r="JS169" s="0"/>
      <c r="JT169" s="0"/>
      <c r="JU169" s="0"/>
      <c r="JV169" s="0"/>
      <c r="JW169" s="0"/>
      <c r="JX169" s="0"/>
      <c r="JY169" s="0"/>
      <c r="JZ169" s="0"/>
      <c r="KA169" s="0"/>
      <c r="KB169" s="0"/>
      <c r="KC169" s="0"/>
      <c r="KD169" s="0"/>
      <c r="KE169" s="0"/>
      <c r="KF169" s="0"/>
      <c r="KG169" s="0"/>
      <c r="KH169" s="0"/>
      <c r="KI169" s="0"/>
      <c r="KJ169" s="0"/>
      <c r="KK169" s="0"/>
      <c r="KL169" s="0"/>
      <c r="KM169" s="0"/>
      <c r="KN169" s="0"/>
      <c r="KO169" s="0"/>
      <c r="KP169" s="0"/>
      <c r="KQ169" s="0"/>
      <c r="KR169" s="0"/>
      <c r="KS169" s="0"/>
      <c r="KT169" s="0"/>
      <c r="KU169" s="0"/>
      <c r="KV169" s="0"/>
      <c r="KW169" s="0"/>
      <c r="KX169" s="0"/>
      <c r="KY169" s="0"/>
      <c r="KZ169" s="0"/>
      <c r="LA169" s="0"/>
      <c r="LB169" s="0"/>
      <c r="LC169" s="0"/>
      <c r="LD169" s="0"/>
      <c r="LE169" s="0"/>
      <c r="LF169" s="0"/>
      <c r="LG169" s="0"/>
      <c r="LH169" s="0"/>
      <c r="LI169" s="0"/>
      <c r="LJ169" s="0"/>
      <c r="LK169" s="0"/>
      <c r="LL169" s="0"/>
      <c r="LM169" s="0"/>
      <c r="LN169" s="0"/>
      <c r="LO169" s="0"/>
      <c r="LP169" s="0"/>
      <c r="LQ169" s="0"/>
      <c r="LR169" s="0"/>
      <c r="LS169" s="0"/>
      <c r="LT169" s="0"/>
      <c r="LU169" s="0"/>
      <c r="LV169" s="0"/>
      <c r="LW169" s="0"/>
      <c r="LX169" s="0"/>
      <c r="LY169" s="0"/>
      <c r="LZ169" s="0"/>
      <c r="MA169" s="0"/>
      <c r="MB169" s="0"/>
      <c r="MC169" s="0"/>
      <c r="MD169" s="0"/>
      <c r="ME169" s="0"/>
      <c r="MF169" s="0"/>
      <c r="MG169" s="0"/>
      <c r="MH169" s="0"/>
      <c r="MI169" s="0"/>
      <c r="MJ169" s="0"/>
      <c r="MK169" s="0"/>
      <c r="ML169" s="0"/>
      <c r="MM169" s="0"/>
      <c r="MN169" s="0"/>
      <c r="MO169" s="0"/>
      <c r="MP169" s="0"/>
      <c r="MQ169" s="0"/>
      <c r="MR169" s="0"/>
      <c r="MS169" s="0"/>
      <c r="MT169" s="0"/>
      <c r="MU169" s="0"/>
      <c r="MV169" s="0"/>
      <c r="MW169" s="0"/>
      <c r="MX169" s="0"/>
      <c r="MY169" s="0"/>
      <c r="MZ169" s="0"/>
      <c r="NA169" s="0"/>
      <c r="NB169" s="0"/>
      <c r="NC169" s="0"/>
      <c r="ND169" s="0"/>
      <c r="NE169" s="0"/>
      <c r="NF169" s="0"/>
      <c r="NG169" s="0"/>
      <c r="NH169" s="0"/>
      <c r="NI169" s="0"/>
      <c r="NJ169" s="0"/>
      <c r="NK169" s="0"/>
      <c r="NL169" s="0"/>
      <c r="NM169" s="0"/>
      <c r="NN169" s="0"/>
      <c r="NO169" s="0"/>
      <c r="NP169" s="0"/>
      <c r="NQ169" s="0"/>
      <c r="NR169" s="0"/>
      <c r="NS169" s="0"/>
      <c r="NT169" s="0"/>
      <c r="NU169" s="0"/>
      <c r="NV169" s="0"/>
      <c r="NW169" s="0"/>
      <c r="NX169" s="0"/>
      <c r="NY169" s="0"/>
      <c r="NZ169" s="0"/>
      <c r="OA169" s="0"/>
      <c r="OB169" s="0"/>
      <c r="OC169" s="0"/>
      <c r="OD169" s="0"/>
      <c r="OE169" s="0"/>
      <c r="OF169" s="0"/>
      <c r="OG169" s="0"/>
      <c r="OH169" s="0"/>
      <c r="OI169" s="0"/>
      <c r="OJ169" s="0"/>
      <c r="OK169" s="0"/>
      <c r="OL169" s="0"/>
      <c r="OM169" s="0"/>
      <c r="ON169" s="0"/>
      <c r="OO169" s="0"/>
      <c r="OP169" s="0"/>
      <c r="OQ169" s="0"/>
      <c r="OR169" s="0"/>
      <c r="OS169" s="0"/>
      <c r="OT169" s="0"/>
      <c r="OU169" s="0"/>
      <c r="OV169" s="0"/>
      <c r="OW169" s="0"/>
      <c r="OX169" s="0"/>
      <c r="OY169" s="0"/>
      <c r="OZ169" s="0"/>
      <c r="PA169" s="0"/>
      <c r="PB169" s="0"/>
      <c r="PC169" s="0"/>
      <c r="PD169" s="0"/>
      <c r="PE169" s="0"/>
      <c r="PF169" s="0"/>
      <c r="PG169" s="0"/>
      <c r="PH169" s="0"/>
      <c r="PI169" s="0"/>
      <c r="PJ169" s="0"/>
      <c r="PK169" s="0"/>
      <c r="PL169" s="0"/>
      <c r="PM169" s="0"/>
      <c r="PN169" s="0"/>
      <c r="PO169" s="0"/>
      <c r="PP169" s="0"/>
      <c r="PQ169" s="0"/>
      <c r="PR169" s="0"/>
      <c r="PS169" s="0"/>
      <c r="PT169" s="0"/>
      <c r="PU169" s="0"/>
      <c r="PV169" s="0"/>
      <c r="PW169" s="0"/>
      <c r="PX169" s="0"/>
      <c r="PY169" s="0"/>
      <c r="PZ169" s="0"/>
      <c r="QA169" s="0"/>
      <c r="QB169" s="0"/>
      <c r="QC169" s="0"/>
      <c r="QD169" s="0"/>
      <c r="QE169" s="0"/>
      <c r="QF169" s="0"/>
      <c r="QG169" s="0"/>
      <c r="QH169" s="0"/>
      <c r="QI169" s="0"/>
      <c r="QJ169" s="0"/>
      <c r="QK169" s="0"/>
      <c r="QL169" s="0"/>
      <c r="QM169" s="0"/>
      <c r="QN169" s="0"/>
      <c r="QO169" s="0"/>
      <c r="QP169" s="0"/>
      <c r="QQ169" s="0"/>
      <c r="QR169" s="0"/>
      <c r="QS169" s="0"/>
      <c r="QT169" s="0"/>
      <c r="QU169" s="0"/>
      <c r="QV169" s="0"/>
      <c r="QW169" s="0"/>
      <c r="QX169" s="0"/>
      <c r="QY169" s="0"/>
      <c r="QZ169" s="0"/>
      <c r="RA169" s="0"/>
      <c r="RB169" s="0"/>
      <c r="RC169" s="0"/>
      <c r="RD169" s="0"/>
      <c r="RE169" s="0"/>
      <c r="RF169" s="0"/>
      <c r="RG169" s="0"/>
      <c r="RH169" s="0"/>
      <c r="RI169" s="0"/>
      <c r="RJ169" s="0"/>
      <c r="RK169" s="0"/>
      <c r="RL169" s="0"/>
      <c r="RM169" s="0"/>
      <c r="RN169" s="0"/>
      <c r="RO169" s="0"/>
      <c r="RP169" s="0"/>
      <c r="RQ169" s="0"/>
      <c r="RR169" s="0"/>
      <c r="RS169" s="0"/>
      <c r="RT169" s="0"/>
      <c r="RU169" s="0"/>
      <c r="RV169" s="0"/>
      <c r="RW169" s="0"/>
      <c r="RX169" s="0"/>
      <c r="RY169" s="0"/>
      <c r="RZ169" s="0"/>
      <c r="SA169" s="0"/>
      <c r="SB169" s="0"/>
      <c r="SC169" s="0"/>
      <c r="SD169" s="0"/>
      <c r="SE169" s="0"/>
      <c r="SF169" s="0"/>
      <c r="SG169" s="0"/>
      <c r="SH169" s="0"/>
      <c r="SI169" s="0"/>
      <c r="SJ169" s="0"/>
      <c r="SK169" s="0"/>
      <c r="SL169" s="0"/>
      <c r="SM169" s="0"/>
      <c r="SN169" s="0"/>
      <c r="SO169" s="0"/>
      <c r="SP169" s="0"/>
      <c r="SQ169" s="0"/>
      <c r="SR169" s="0"/>
      <c r="SS169" s="0"/>
      <c r="ST169" s="0"/>
      <c r="SU169" s="0"/>
      <c r="SV169" s="0"/>
      <c r="SW169" s="0"/>
      <c r="SX169" s="0"/>
      <c r="SY169" s="0"/>
      <c r="SZ169" s="0"/>
      <c r="TA169" s="0"/>
      <c r="TB169" s="0"/>
      <c r="TC169" s="0"/>
      <c r="TD169" s="0"/>
      <c r="TE169" s="0"/>
      <c r="TF169" s="0"/>
      <c r="TG169" s="0"/>
      <c r="TH169" s="0"/>
      <c r="TI169" s="0"/>
      <c r="TJ169" s="0"/>
      <c r="TK169" s="0"/>
      <c r="TL169" s="0"/>
      <c r="TM169" s="0"/>
      <c r="TN169" s="0"/>
      <c r="TO169" s="0"/>
      <c r="TP169" s="0"/>
      <c r="TQ169" s="0"/>
      <c r="TR169" s="0"/>
      <c r="TS169" s="0"/>
      <c r="TT169" s="0"/>
      <c r="TU169" s="0"/>
      <c r="TV169" s="0"/>
      <c r="TW169" s="0"/>
      <c r="TX169" s="0"/>
      <c r="TY169" s="0"/>
      <c r="TZ169" s="0"/>
      <c r="UA169" s="0"/>
      <c r="UB169" s="0"/>
      <c r="UC169" s="0"/>
      <c r="UD169" s="0"/>
      <c r="UE169" s="0"/>
      <c r="UF169" s="0"/>
      <c r="UG169" s="0"/>
      <c r="UH169" s="0"/>
      <c r="UI169" s="0"/>
      <c r="UJ169" s="0"/>
      <c r="UK169" s="0"/>
      <c r="UL169" s="0"/>
      <c r="UM169" s="0"/>
      <c r="UN169" s="0"/>
      <c r="UO169" s="0"/>
      <c r="UP169" s="0"/>
      <c r="UQ169" s="0"/>
      <c r="UR169" s="0"/>
      <c r="US169" s="0"/>
      <c r="UT169" s="0"/>
      <c r="UU169" s="0"/>
      <c r="UV169" s="0"/>
      <c r="UW169" s="0"/>
      <c r="UX169" s="0"/>
      <c r="UY169" s="0"/>
      <c r="UZ169" s="0"/>
      <c r="VA169" s="0"/>
      <c r="VB169" s="0"/>
      <c r="VC169" s="0"/>
      <c r="VD169" s="0"/>
      <c r="VE169" s="0"/>
      <c r="VF169" s="0"/>
      <c r="VG169" s="0"/>
      <c r="VH169" s="0"/>
      <c r="VI169" s="0"/>
      <c r="VJ169" s="0"/>
      <c r="VK169" s="0"/>
      <c r="VL169" s="0"/>
      <c r="VM169" s="0"/>
      <c r="VN169" s="0"/>
      <c r="VO169" s="0"/>
      <c r="VP169" s="0"/>
      <c r="VQ169" s="0"/>
      <c r="VR169" s="0"/>
      <c r="VS169" s="0"/>
      <c r="VT169" s="0"/>
      <c r="VU169" s="0"/>
      <c r="VV169" s="0"/>
      <c r="VW169" s="0"/>
      <c r="VX169" s="0"/>
      <c r="VY169" s="0"/>
      <c r="VZ169" s="0"/>
      <c r="WA169" s="0"/>
      <c r="WB169" s="0"/>
      <c r="WC169" s="0"/>
      <c r="WD169" s="0"/>
      <c r="WE169" s="0"/>
      <c r="WF169" s="0"/>
      <c r="WG169" s="0"/>
      <c r="WH169" s="0"/>
      <c r="WI169" s="0"/>
      <c r="WJ169" s="0"/>
      <c r="WK169" s="0"/>
      <c r="WL169" s="0"/>
      <c r="WM169" s="0"/>
      <c r="WN169" s="0"/>
      <c r="WO169" s="0"/>
      <c r="WP169" s="0"/>
      <c r="WQ169" s="0"/>
      <c r="WR169" s="0"/>
      <c r="WS169" s="0"/>
      <c r="WT169" s="0"/>
      <c r="WU169" s="0"/>
      <c r="WV169" s="0"/>
      <c r="WW169" s="0"/>
      <c r="WX169" s="0"/>
      <c r="WY169" s="0"/>
      <c r="WZ169" s="0"/>
      <c r="XA169" s="0"/>
      <c r="XB169" s="0"/>
      <c r="XC169" s="0"/>
      <c r="XD169" s="0"/>
      <c r="XE169" s="0"/>
      <c r="XF169" s="0"/>
      <c r="XG169" s="0"/>
      <c r="XH169" s="0"/>
      <c r="XI169" s="0"/>
      <c r="XJ169" s="0"/>
      <c r="XK169" s="0"/>
      <c r="XL169" s="0"/>
      <c r="XM169" s="0"/>
      <c r="XN169" s="0"/>
      <c r="XO169" s="0"/>
      <c r="XP169" s="0"/>
      <c r="XQ169" s="0"/>
      <c r="XR169" s="0"/>
      <c r="XS169" s="0"/>
      <c r="XT169" s="0"/>
      <c r="XU169" s="0"/>
      <c r="XV169" s="0"/>
      <c r="XW169" s="0"/>
      <c r="XX169" s="0"/>
      <c r="XY169" s="0"/>
      <c r="XZ169" s="0"/>
      <c r="YA169" s="0"/>
      <c r="YB169" s="0"/>
      <c r="YC169" s="0"/>
      <c r="YD169" s="0"/>
      <c r="YE169" s="0"/>
      <c r="YF169" s="0"/>
      <c r="YG169" s="0"/>
      <c r="YH169" s="0"/>
      <c r="YI169" s="0"/>
      <c r="YJ169" s="0"/>
      <c r="YK169" s="0"/>
      <c r="YL169" s="0"/>
      <c r="YM169" s="0"/>
      <c r="YN169" s="0"/>
      <c r="YO169" s="0"/>
      <c r="YP169" s="0"/>
      <c r="YQ169" s="0"/>
      <c r="YR169" s="0"/>
      <c r="YS169" s="0"/>
      <c r="YT169" s="0"/>
      <c r="YU169" s="0"/>
      <c r="YV169" s="0"/>
      <c r="YW169" s="0"/>
      <c r="YX169" s="0"/>
      <c r="YY169" s="0"/>
      <c r="YZ169" s="0"/>
      <c r="ZA169" s="0"/>
      <c r="ZB169" s="0"/>
      <c r="ZC169" s="0"/>
      <c r="ZD169" s="0"/>
      <c r="ZE169" s="0"/>
      <c r="ZF169" s="0"/>
      <c r="ZG169" s="0"/>
      <c r="ZH169" s="0"/>
      <c r="ZI169" s="0"/>
      <c r="ZJ169" s="0"/>
      <c r="ZK169" s="0"/>
      <c r="ZL169" s="0"/>
      <c r="ZM169" s="0"/>
      <c r="ZN169" s="0"/>
      <c r="ZO169" s="0"/>
      <c r="ZP169" s="0"/>
      <c r="ZQ169" s="0"/>
      <c r="ZR169" s="0"/>
      <c r="ZS169" s="0"/>
      <c r="ZT169" s="0"/>
      <c r="ZU169" s="0"/>
      <c r="ZV169" s="0"/>
      <c r="ZW169" s="0"/>
      <c r="ZX169" s="0"/>
      <c r="ZY169" s="0"/>
      <c r="ZZ169" s="0"/>
      <c r="AAA169" s="0"/>
      <c r="AAB169" s="0"/>
      <c r="AAC169" s="0"/>
      <c r="AAD169" s="0"/>
      <c r="AAE169" s="0"/>
      <c r="AAF169" s="0"/>
      <c r="AAG169" s="0"/>
      <c r="AAH169" s="0"/>
      <c r="AAI169" s="0"/>
      <c r="AAJ169" s="0"/>
      <c r="AAK169" s="0"/>
      <c r="AAL169" s="0"/>
      <c r="AAM169" s="0"/>
      <c r="AAN169" s="0"/>
      <c r="AAO169" s="0"/>
      <c r="AAP169" s="0"/>
      <c r="AAQ169" s="0"/>
      <c r="AAR169" s="0"/>
      <c r="AAS169" s="0"/>
      <c r="AAT169" s="0"/>
      <c r="AAU169" s="0"/>
      <c r="AAV169" s="0"/>
      <c r="AAW169" s="0"/>
      <c r="AAX169" s="0"/>
      <c r="AAY169" s="0"/>
      <c r="AAZ169" s="0"/>
      <c r="ABA169" s="0"/>
      <c r="ABB169" s="0"/>
      <c r="ABC169" s="0"/>
      <c r="ABD169" s="0"/>
      <c r="ABE169" s="0"/>
      <c r="ABF169" s="0"/>
      <c r="ABG169" s="0"/>
      <c r="ABH169" s="0"/>
      <c r="ABI169" s="0"/>
      <c r="ABJ169" s="0"/>
      <c r="ABK169" s="0"/>
      <c r="ABL169" s="0"/>
      <c r="ABM169" s="0"/>
      <c r="ABN169" s="0"/>
      <c r="ABO169" s="0"/>
      <c r="ABP169" s="0"/>
      <c r="ABQ169" s="0"/>
      <c r="ABR169" s="0"/>
      <c r="ABS169" s="0"/>
      <c r="ABT169" s="0"/>
      <c r="ABU169" s="0"/>
      <c r="ABV169" s="0"/>
      <c r="ABW169" s="0"/>
      <c r="ABX169" s="0"/>
      <c r="ABY169" s="0"/>
      <c r="ABZ169" s="0"/>
      <c r="ACA169" s="0"/>
      <c r="ACB169" s="0"/>
      <c r="ACC169" s="0"/>
      <c r="ACD169" s="0"/>
      <c r="ACE169" s="0"/>
      <c r="ACF169" s="0"/>
      <c r="ACG169" s="0"/>
      <c r="ACH169" s="0"/>
      <c r="ACI169" s="0"/>
      <c r="ACJ169" s="0"/>
      <c r="ACK169" s="0"/>
      <c r="ACL169" s="0"/>
      <c r="ACM169" s="0"/>
      <c r="ACN169" s="0"/>
      <c r="ACO169" s="0"/>
      <c r="ACP169" s="0"/>
      <c r="ACQ169" s="0"/>
      <c r="ACR169" s="0"/>
      <c r="ACS169" s="0"/>
      <c r="ACT169" s="0"/>
      <c r="ACU169" s="0"/>
      <c r="ACV169" s="0"/>
      <c r="ACW169" s="0"/>
      <c r="ACX169" s="0"/>
      <c r="ACY169" s="0"/>
      <c r="ACZ169" s="0"/>
      <c r="ADA169" s="0"/>
      <c r="ADB169" s="0"/>
      <c r="ADC169" s="0"/>
      <c r="ADD169" s="0"/>
      <c r="ADE169" s="0"/>
      <c r="ADF169" s="0"/>
      <c r="ADG169" s="0"/>
      <c r="ADH169" s="0"/>
      <c r="ADI169" s="0"/>
      <c r="ADJ169" s="0"/>
      <c r="ADK169" s="0"/>
      <c r="ADL169" s="0"/>
      <c r="ADM169" s="0"/>
      <c r="ADN169" s="0"/>
      <c r="ADO169" s="0"/>
      <c r="ADP169" s="0"/>
      <c r="ADQ169" s="0"/>
      <c r="ADR169" s="0"/>
      <c r="ADS169" s="0"/>
      <c r="ADT169" s="0"/>
      <c r="ADU169" s="0"/>
      <c r="ADV169" s="0"/>
      <c r="ADW169" s="0"/>
      <c r="ADX169" s="0"/>
      <c r="ADY169" s="0"/>
      <c r="ADZ169" s="0"/>
      <c r="AEA169" s="0"/>
      <c r="AEB169" s="0"/>
      <c r="AEC169" s="0"/>
      <c r="AED169" s="0"/>
      <c r="AEE169" s="0"/>
      <c r="AEF169" s="0"/>
      <c r="AEG169" s="0"/>
      <c r="AEH169" s="0"/>
      <c r="AEI169" s="0"/>
      <c r="AEJ169" s="0"/>
      <c r="AEK169" s="0"/>
      <c r="AEL169" s="0"/>
      <c r="AEM169" s="0"/>
      <c r="AEN169" s="0"/>
      <c r="AEO169" s="0"/>
      <c r="AEP169" s="0"/>
      <c r="AEQ169" s="0"/>
      <c r="AER169" s="0"/>
      <c r="AES169" s="0"/>
      <c r="AET169" s="0"/>
      <c r="AEU169" s="0"/>
      <c r="AEV169" s="0"/>
      <c r="AEW169" s="0"/>
      <c r="AEX169" s="0"/>
      <c r="AEY169" s="0"/>
      <c r="AEZ169" s="0"/>
      <c r="AFA169" s="0"/>
      <c r="AFB169" s="0"/>
      <c r="AFC169" s="0"/>
      <c r="AFD169" s="0"/>
      <c r="AFE169" s="0"/>
      <c r="AFF169" s="0"/>
      <c r="AFG169" s="0"/>
      <c r="AFH169" s="0"/>
      <c r="AFI169" s="0"/>
      <c r="AFJ169" s="0"/>
      <c r="AFK169" s="0"/>
      <c r="AFL169" s="0"/>
      <c r="AFM169" s="0"/>
      <c r="AFN169" s="0"/>
      <c r="AFO169" s="0"/>
      <c r="AFP169" s="0"/>
      <c r="AFQ169" s="0"/>
      <c r="AFR169" s="0"/>
      <c r="AFS169" s="0"/>
      <c r="AFT169" s="0"/>
      <c r="AFU169" s="0"/>
      <c r="AFV169" s="0"/>
      <c r="AFW169" s="0"/>
      <c r="AFX169" s="0"/>
      <c r="AFY169" s="0"/>
      <c r="AFZ169" s="0"/>
      <c r="AGA169" s="0"/>
      <c r="AGB169" s="0"/>
      <c r="AGC169" s="0"/>
      <c r="AGD169" s="0"/>
      <c r="AGE169" s="0"/>
      <c r="AGF169" s="0"/>
      <c r="AGG169" s="0"/>
      <c r="AGH169" s="0"/>
      <c r="AGI169" s="0"/>
      <c r="AGJ169" s="0"/>
      <c r="AGK169" s="0"/>
      <c r="AGL169" s="0"/>
      <c r="AGM169" s="0"/>
      <c r="AGN169" s="0"/>
      <c r="AGO169" s="0"/>
      <c r="AGP169" s="0"/>
      <c r="AGQ169" s="0"/>
      <c r="AGR169" s="0"/>
      <c r="AGS169" s="0"/>
      <c r="AGT169" s="0"/>
      <c r="AGU169" s="0"/>
      <c r="AGV169" s="0"/>
      <c r="AGW169" s="0"/>
      <c r="AGX169" s="0"/>
      <c r="AGY169" s="0"/>
      <c r="AGZ169" s="0"/>
      <c r="AHA169" s="0"/>
      <c r="AHB169" s="0"/>
      <c r="AHC169" s="0"/>
      <c r="AHD169" s="0"/>
      <c r="AHE169" s="0"/>
      <c r="AHF169" s="0"/>
      <c r="AHG169" s="0"/>
      <c r="AHH169" s="0"/>
      <c r="AHI169" s="0"/>
      <c r="AHJ169" s="0"/>
      <c r="AHK169" s="0"/>
      <c r="AHL169" s="0"/>
      <c r="AHM169" s="0"/>
      <c r="AHN169" s="0"/>
      <c r="AHO169" s="0"/>
      <c r="AHP169" s="0"/>
      <c r="AHQ169" s="0"/>
      <c r="AHR169" s="0"/>
      <c r="AHS169" s="0"/>
      <c r="AHT169" s="0"/>
      <c r="AHU169" s="0"/>
      <c r="AHV169" s="0"/>
      <c r="AHW169" s="0"/>
      <c r="AHX169" s="0"/>
      <c r="AHY169" s="0"/>
      <c r="AHZ169" s="0"/>
      <c r="AIA169" s="0"/>
      <c r="AIB169" s="0"/>
      <c r="AIC169" s="0"/>
      <c r="AID169" s="0"/>
      <c r="AIE169" s="0"/>
      <c r="AIF169" s="0"/>
      <c r="AIG169" s="0"/>
      <c r="AIH169" s="0"/>
      <c r="AII169" s="0"/>
      <c r="AIJ169" s="0"/>
      <c r="AIK169" s="0"/>
      <c r="AIL169" s="0"/>
      <c r="AIM169" s="0"/>
      <c r="AIN169" s="0"/>
      <c r="AIO169" s="0"/>
      <c r="AIP169" s="0"/>
      <c r="AIQ169" s="0"/>
      <c r="AIR169" s="0"/>
      <c r="AIS169" s="0"/>
      <c r="AIT169" s="0"/>
      <c r="AIU169" s="0"/>
      <c r="AIV169" s="0"/>
      <c r="AIW169" s="0"/>
      <c r="AIX169" s="0"/>
      <c r="AIY169" s="0"/>
      <c r="AIZ169" s="0"/>
      <c r="AJA169" s="0"/>
      <c r="AJB169" s="0"/>
      <c r="AJC169" s="0"/>
      <c r="AJD169" s="0"/>
      <c r="AJE169" s="0"/>
      <c r="AJF169" s="0"/>
      <c r="AJG169" s="0"/>
      <c r="AJH169" s="0"/>
      <c r="AJI169" s="0"/>
      <c r="AJJ169" s="0"/>
      <c r="AJK169" s="0"/>
      <c r="AJL169" s="0"/>
      <c r="AJM169" s="0"/>
      <c r="AJN169" s="0"/>
      <c r="AJO169" s="0"/>
      <c r="AJP169" s="0"/>
      <c r="AJQ169" s="0"/>
      <c r="AJR169" s="0"/>
      <c r="AJS169" s="0"/>
      <c r="AJT169" s="0"/>
      <c r="AJU169" s="0"/>
      <c r="AJV169" s="0"/>
      <c r="AJW169" s="0"/>
      <c r="AJX169" s="0"/>
      <c r="AJY169" s="0"/>
      <c r="AJZ169" s="0"/>
      <c r="AKA169" s="0"/>
      <c r="AKB169" s="0"/>
      <c r="AKC169" s="0"/>
      <c r="AKD169" s="0"/>
      <c r="AKE169" s="0"/>
      <c r="AKF169" s="0"/>
      <c r="AKG169" s="0"/>
      <c r="AKH169" s="0"/>
      <c r="AKI169" s="0"/>
      <c r="AKJ169" s="0"/>
      <c r="AKK169" s="0"/>
      <c r="AKL169" s="0"/>
      <c r="AKM169" s="0"/>
      <c r="AKN169" s="0"/>
      <c r="AKO169" s="0"/>
      <c r="AKP169" s="0"/>
      <c r="AKQ169" s="0"/>
      <c r="AKR169" s="0"/>
      <c r="AKS169" s="0"/>
      <c r="AKT169" s="0"/>
      <c r="AKU169" s="0"/>
      <c r="AKV169" s="0"/>
      <c r="AKW169" s="0"/>
      <c r="AKX169" s="0"/>
      <c r="AKY169" s="0"/>
      <c r="AKZ169" s="0"/>
      <c r="ALA169" s="0"/>
      <c r="ALB169" s="0"/>
      <c r="ALC169" s="0"/>
      <c r="ALD169" s="0"/>
      <c r="ALE169" s="0"/>
      <c r="ALF169" s="0"/>
      <c r="ALG169" s="0"/>
      <c r="ALH169" s="0"/>
      <c r="ALI169" s="0"/>
      <c r="ALJ169" s="0"/>
      <c r="ALK169" s="0"/>
      <c r="ALL169" s="0"/>
      <c r="ALM169" s="0"/>
      <c r="ALN169" s="0"/>
      <c r="ALO169" s="0"/>
      <c r="ALP169" s="0"/>
      <c r="ALQ169" s="0"/>
      <c r="ALR169" s="0"/>
      <c r="ALS169" s="0"/>
      <c r="ALT169" s="0"/>
      <c r="ALU169" s="0"/>
      <c r="ALV169" s="0"/>
      <c r="ALW169" s="0"/>
      <c r="ALX169" s="0"/>
      <c r="ALY169" s="0"/>
      <c r="ALZ169" s="0"/>
      <c r="AMA169" s="0"/>
      <c r="AMB169" s="0"/>
      <c r="AMC169" s="0"/>
      <c r="AMD169" s="0"/>
      <c r="AME169" s="0"/>
      <c r="AMF169" s="0"/>
      <c r="AMG169" s="0"/>
      <c r="AMH169" s="0"/>
      <c r="AMI169" s="0"/>
      <c r="AMJ169" s="0"/>
    </row>
    <row r="170" customFormat="false" ht="12.75" hidden="false" customHeight="true" outlineLevel="0" collapsed="false">
      <c r="A170" s="61"/>
      <c r="B170" s="61" t="s">
        <v>179</v>
      </c>
      <c r="C170" s="68"/>
      <c r="D170" s="86"/>
      <c r="E170" s="86"/>
      <c r="F170" s="194"/>
      <c r="G170" s="192"/>
      <c r="H170" s="75"/>
      <c r="I170" s="0"/>
      <c r="J170" s="0"/>
      <c r="K170" s="0"/>
      <c r="L170" s="0"/>
      <c r="M170" s="0"/>
      <c r="N170" s="0"/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  <c r="IW170" s="0"/>
      <c r="IX170" s="0"/>
      <c r="IY170" s="0"/>
      <c r="IZ170" s="0"/>
      <c r="JA170" s="0"/>
      <c r="JB170" s="0"/>
      <c r="JC170" s="0"/>
      <c r="JD170" s="0"/>
      <c r="JE170" s="0"/>
      <c r="JF170" s="0"/>
      <c r="JG170" s="0"/>
      <c r="JH170" s="0"/>
      <c r="JI170" s="0"/>
      <c r="JJ170" s="0"/>
      <c r="JK170" s="0"/>
      <c r="JL170" s="0"/>
      <c r="JM170" s="0"/>
      <c r="JN170" s="0"/>
      <c r="JO170" s="0"/>
      <c r="JP170" s="0"/>
      <c r="JQ170" s="0"/>
      <c r="JR170" s="0"/>
      <c r="JS170" s="0"/>
      <c r="JT170" s="0"/>
      <c r="JU170" s="0"/>
      <c r="JV170" s="0"/>
      <c r="JW170" s="0"/>
      <c r="JX170" s="0"/>
      <c r="JY170" s="0"/>
      <c r="JZ170" s="0"/>
      <c r="KA170" s="0"/>
      <c r="KB170" s="0"/>
      <c r="KC170" s="0"/>
      <c r="KD170" s="0"/>
      <c r="KE170" s="0"/>
      <c r="KF170" s="0"/>
      <c r="KG170" s="0"/>
      <c r="KH170" s="0"/>
      <c r="KI170" s="0"/>
      <c r="KJ170" s="0"/>
      <c r="KK170" s="0"/>
      <c r="KL170" s="0"/>
      <c r="KM170" s="0"/>
      <c r="KN170" s="0"/>
      <c r="KO170" s="0"/>
      <c r="KP170" s="0"/>
      <c r="KQ170" s="0"/>
      <c r="KR170" s="0"/>
      <c r="KS170" s="0"/>
      <c r="KT170" s="0"/>
      <c r="KU170" s="0"/>
      <c r="KV170" s="0"/>
      <c r="KW170" s="0"/>
      <c r="KX170" s="0"/>
      <c r="KY170" s="0"/>
      <c r="KZ170" s="0"/>
      <c r="LA170" s="0"/>
      <c r="LB170" s="0"/>
      <c r="LC170" s="0"/>
      <c r="LD170" s="0"/>
      <c r="LE170" s="0"/>
      <c r="LF170" s="0"/>
      <c r="LG170" s="0"/>
      <c r="LH170" s="0"/>
      <c r="LI170" s="0"/>
      <c r="LJ170" s="0"/>
      <c r="LK170" s="0"/>
      <c r="LL170" s="0"/>
      <c r="LM170" s="0"/>
      <c r="LN170" s="0"/>
      <c r="LO170" s="0"/>
      <c r="LP170" s="0"/>
      <c r="LQ170" s="0"/>
      <c r="LR170" s="0"/>
      <c r="LS170" s="0"/>
      <c r="LT170" s="0"/>
      <c r="LU170" s="0"/>
      <c r="LV170" s="0"/>
      <c r="LW170" s="0"/>
      <c r="LX170" s="0"/>
      <c r="LY170" s="0"/>
      <c r="LZ170" s="0"/>
      <c r="MA170" s="0"/>
      <c r="MB170" s="0"/>
      <c r="MC170" s="0"/>
      <c r="MD170" s="0"/>
      <c r="ME170" s="0"/>
      <c r="MF170" s="0"/>
      <c r="MG170" s="0"/>
      <c r="MH170" s="0"/>
      <c r="MI170" s="0"/>
      <c r="MJ170" s="0"/>
      <c r="MK170" s="0"/>
      <c r="ML170" s="0"/>
      <c r="MM170" s="0"/>
      <c r="MN170" s="0"/>
      <c r="MO170" s="0"/>
      <c r="MP170" s="0"/>
      <c r="MQ170" s="0"/>
      <c r="MR170" s="0"/>
      <c r="MS170" s="0"/>
      <c r="MT170" s="0"/>
      <c r="MU170" s="0"/>
      <c r="MV170" s="0"/>
      <c r="MW170" s="0"/>
      <c r="MX170" s="0"/>
      <c r="MY170" s="0"/>
      <c r="MZ170" s="0"/>
      <c r="NA170" s="0"/>
      <c r="NB170" s="0"/>
      <c r="NC170" s="0"/>
      <c r="ND170" s="0"/>
      <c r="NE170" s="0"/>
      <c r="NF170" s="0"/>
      <c r="NG170" s="0"/>
      <c r="NH170" s="0"/>
      <c r="NI170" s="0"/>
      <c r="NJ170" s="0"/>
      <c r="NK170" s="0"/>
      <c r="NL170" s="0"/>
      <c r="NM170" s="0"/>
      <c r="NN170" s="0"/>
      <c r="NO170" s="0"/>
      <c r="NP170" s="0"/>
      <c r="NQ170" s="0"/>
      <c r="NR170" s="0"/>
      <c r="NS170" s="0"/>
      <c r="NT170" s="0"/>
      <c r="NU170" s="0"/>
      <c r="NV170" s="0"/>
      <c r="NW170" s="0"/>
      <c r="NX170" s="0"/>
      <c r="NY170" s="0"/>
      <c r="NZ170" s="0"/>
      <c r="OA170" s="0"/>
      <c r="OB170" s="0"/>
      <c r="OC170" s="0"/>
      <c r="OD170" s="0"/>
      <c r="OE170" s="0"/>
      <c r="OF170" s="0"/>
      <c r="OG170" s="0"/>
      <c r="OH170" s="0"/>
      <c r="OI170" s="0"/>
      <c r="OJ170" s="0"/>
      <c r="OK170" s="0"/>
      <c r="OL170" s="0"/>
      <c r="OM170" s="0"/>
      <c r="ON170" s="0"/>
      <c r="OO170" s="0"/>
      <c r="OP170" s="0"/>
      <c r="OQ170" s="0"/>
      <c r="OR170" s="0"/>
      <c r="OS170" s="0"/>
      <c r="OT170" s="0"/>
      <c r="OU170" s="0"/>
      <c r="OV170" s="0"/>
      <c r="OW170" s="0"/>
      <c r="OX170" s="0"/>
      <c r="OY170" s="0"/>
      <c r="OZ170" s="0"/>
      <c r="PA170" s="0"/>
      <c r="PB170" s="0"/>
      <c r="PC170" s="0"/>
      <c r="PD170" s="0"/>
      <c r="PE170" s="0"/>
      <c r="PF170" s="0"/>
      <c r="PG170" s="0"/>
      <c r="PH170" s="0"/>
      <c r="PI170" s="0"/>
      <c r="PJ170" s="0"/>
      <c r="PK170" s="0"/>
      <c r="PL170" s="0"/>
      <c r="PM170" s="0"/>
      <c r="PN170" s="0"/>
      <c r="PO170" s="0"/>
      <c r="PP170" s="0"/>
      <c r="PQ170" s="0"/>
      <c r="PR170" s="0"/>
      <c r="PS170" s="0"/>
      <c r="PT170" s="0"/>
      <c r="PU170" s="0"/>
      <c r="PV170" s="0"/>
      <c r="PW170" s="0"/>
      <c r="PX170" s="0"/>
      <c r="PY170" s="0"/>
      <c r="PZ170" s="0"/>
      <c r="QA170" s="0"/>
      <c r="QB170" s="0"/>
      <c r="QC170" s="0"/>
      <c r="QD170" s="0"/>
      <c r="QE170" s="0"/>
      <c r="QF170" s="0"/>
      <c r="QG170" s="0"/>
      <c r="QH170" s="0"/>
      <c r="QI170" s="0"/>
      <c r="QJ170" s="0"/>
      <c r="QK170" s="0"/>
      <c r="QL170" s="0"/>
      <c r="QM170" s="0"/>
      <c r="QN170" s="0"/>
      <c r="QO170" s="0"/>
      <c r="QP170" s="0"/>
      <c r="QQ170" s="0"/>
      <c r="QR170" s="0"/>
      <c r="QS170" s="0"/>
      <c r="QT170" s="0"/>
      <c r="QU170" s="0"/>
      <c r="QV170" s="0"/>
      <c r="QW170" s="0"/>
      <c r="QX170" s="0"/>
      <c r="QY170" s="0"/>
      <c r="QZ170" s="0"/>
      <c r="RA170" s="0"/>
      <c r="RB170" s="0"/>
      <c r="RC170" s="0"/>
      <c r="RD170" s="0"/>
      <c r="RE170" s="0"/>
      <c r="RF170" s="0"/>
      <c r="RG170" s="0"/>
      <c r="RH170" s="0"/>
      <c r="RI170" s="0"/>
      <c r="RJ170" s="0"/>
      <c r="RK170" s="0"/>
      <c r="RL170" s="0"/>
      <c r="RM170" s="0"/>
      <c r="RN170" s="0"/>
      <c r="RO170" s="0"/>
      <c r="RP170" s="0"/>
      <c r="RQ170" s="0"/>
      <c r="RR170" s="0"/>
      <c r="RS170" s="0"/>
      <c r="RT170" s="0"/>
      <c r="RU170" s="0"/>
      <c r="RV170" s="0"/>
      <c r="RW170" s="0"/>
      <c r="RX170" s="0"/>
      <c r="RY170" s="0"/>
      <c r="RZ170" s="0"/>
      <c r="SA170" s="0"/>
      <c r="SB170" s="0"/>
      <c r="SC170" s="0"/>
      <c r="SD170" s="0"/>
      <c r="SE170" s="0"/>
      <c r="SF170" s="0"/>
      <c r="SG170" s="0"/>
      <c r="SH170" s="0"/>
      <c r="SI170" s="0"/>
      <c r="SJ170" s="0"/>
      <c r="SK170" s="0"/>
      <c r="SL170" s="0"/>
      <c r="SM170" s="0"/>
      <c r="SN170" s="0"/>
      <c r="SO170" s="0"/>
      <c r="SP170" s="0"/>
      <c r="SQ170" s="0"/>
      <c r="SR170" s="0"/>
      <c r="SS170" s="0"/>
      <c r="ST170" s="0"/>
      <c r="SU170" s="0"/>
      <c r="SV170" s="0"/>
      <c r="SW170" s="0"/>
      <c r="SX170" s="0"/>
      <c r="SY170" s="0"/>
      <c r="SZ170" s="0"/>
      <c r="TA170" s="0"/>
      <c r="TB170" s="0"/>
      <c r="TC170" s="0"/>
      <c r="TD170" s="0"/>
      <c r="TE170" s="0"/>
      <c r="TF170" s="0"/>
      <c r="TG170" s="0"/>
      <c r="TH170" s="0"/>
      <c r="TI170" s="0"/>
      <c r="TJ170" s="0"/>
      <c r="TK170" s="0"/>
      <c r="TL170" s="0"/>
      <c r="TM170" s="0"/>
      <c r="TN170" s="0"/>
      <c r="TO170" s="0"/>
      <c r="TP170" s="0"/>
      <c r="TQ170" s="0"/>
      <c r="TR170" s="0"/>
      <c r="TS170" s="0"/>
      <c r="TT170" s="0"/>
      <c r="TU170" s="0"/>
      <c r="TV170" s="0"/>
      <c r="TW170" s="0"/>
      <c r="TX170" s="0"/>
      <c r="TY170" s="0"/>
      <c r="TZ170" s="0"/>
      <c r="UA170" s="0"/>
      <c r="UB170" s="0"/>
      <c r="UC170" s="0"/>
      <c r="UD170" s="0"/>
      <c r="UE170" s="0"/>
      <c r="UF170" s="0"/>
      <c r="UG170" s="0"/>
      <c r="UH170" s="0"/>
      <c r="UI170" s="0"/>
      <c r="UJ170" s="0"/>
      <c r="UK170" s="0"/>
      <c r="UL170" s="0"/>
      <c r="UM170" s="0"/>
      <c r="UN170" s="0"/>
      <c r="UO170" s="0"/>
      <c r="UP170" s="0"/>
      <c r="UQ170" s="0"/>
      <c r="UR170" s="0"/>
      <c r="US170" s="0"/>
      <c r="UT170" s="0"/>
      <c r="UU170" s="0"/>
      <c r="UV170" s="0"/>
      <c r="UW170" s="0"/>
      <c r="UX170" s="0"/>
      <c r="UY170" s="0"/>
      <c r="UZ170" s="0"/>
      <c r="VA170" s="0"/>
      <c r="VB170" s="0"/>
      <c r="VC170" s="0"/>
      <c r="VD170" s="0"/>
      <c r="VE170" s="0"/>
      <c r="VF170" s="0"/>
      <c r="VG170" s="0"/>
      <c r="VH170" s="0"/>
      <c r="VI170" s="0"/>
      <c r="VJ170" s="0"/>
      <c r="VK170" s="0"/>
      <c r="VL170" s="0"/>
      <c r="VM170" s="0"/>
      <c r="VN170" s="0"/>
      <c r="VO170" s="0"/>
      <c r="VP170" s="0"/>
      <c r="VQ170" s="0"/>
      <c r="VR170" s="0"/>
      <c r="VS170" s="0"/>
      <c r="VT170" s="0"/>
      <c r="VU170" s="0"/>
      <c r="VV170" s="0"/>
      <c r="VW170" s="0"/>
      <c r="VX170" s="0"/>
      <c r="VY170" s="0"/>
      <c r="VZ170" s="0"/>
      <c r="WA170" s="0"/>
      <c r="WB170" s="0"/>
      <c r="WC170" s="0"/>
      <c r="WD170" s="0"/>
      <c r="WE170" s="0"/>
      <c r="WF170" s="0"/>
      <c r="WG170" s="0"/>
      <c r="WH170" s="0"/>
      <c r="WI170" s="0"/>
      <c r="WJ170" s="0"/>
      <c r="WK170" s="0"/>
      <c r="WL170" s="0"/>
      <c r="WM170" s="0"/>
      <c r="WN170" s="0"/>
      <c r="WO170" s="0"/>
      <c r="WP170" s="0"/>
      <c r="WQ170" s="0"/>
      <c r="WR170" s="0"/>
      <c r="WS170" s="0"/>
      <c r="WT170" s="0"/>
      <c r="WU170" s="0"/>
      <c r="WV170" s="0"/>
      <c r="WW170" s="0"/>
      <c r="WX170" s="0"/>
      <c r="WY170" s="0"/>
      <c r="WZ170" s="0"/>
      <c r="XA170" s="0"/>
      <c r="XB170" s="0"/>
      <c r="XC170" s="0"/>
      <c r="XD170" s="0"/>
      <c r="XE170" s="0"/>
      <c r="XF170" s="0"/>
      <c r="XG170" s="0"/>
      <c r="XH170" s="0"/>
      <c r="XI170" s="0"/>
      <c r="XJ170" s="0"/>
      <c r="XK170" s="0"/>
      <c r="XL170" s="0"/>
      <c r="XM170" s="0"/>
      <c r="XN170" s="0"/>
      <c r="XO170" s="0"/>
      <c r="XP170" s="0"/>
      <c r="XQ170" s="0"/>
      <c r="XR170" s="0"/>
      <c r="XS170" s="0"/>
      <c r="XT170" s="0"/>
      <c r="XU170" s="0"/>
      <c r="XV170" s="0"/>
      <c r="XW170" s="0"/>
      <c r="XX170" s="0"/>
      <c r="XY170" s="0"/>
      <c r="XZ170" s="0"/>
      <c r="YA170" s="0"/>
      <c r="YB170" s="0"/>
      <c r="YC170" s="0"/>
      <c r="YD170" s="0"/>
      <c r="YE170" s="0"/>
      <c r="YF170" s="0"/>
      <c r="YG170" s="0"/>
      <c r="YH170" s="0"/>
      <c r="YI170" s="0"/>
      <c r="YJ170" s="0"/>
      <c r="YK170" s="0"/>
      <c r="YL170" s="0"/>
      <c r="YM170" s="0"/>
      <c r="YN170" s="0"/>
      <c r="YO170" s="0"/>
      <c r="YP170" s="0"/>
      <c r="YQ170" s="0"/>
      <c r="YR170" s="0"/>
      <c r="YS170" s="0"/>
      <c r="YT170" s="0"/>
      <c r="YU170" s="0"/>
      <c r="YV170" s="0"/>
      <c r="YW170" s="0"/>
      <c r="YX170" s="0"/>
      <c r="YY170" s="0"/>
      <c r="YZ170" s="0"/>
      <c r="ZA170" s="0"/>
      <c r="ZB170" s="0"/>
      <c r="ZC170" s="0"/>
      <c r="ZD170" s="0"/>
      <c r="ZE170" s="0"/>
      <c r="ZF170" s="0"/>
      <c r="ZG170" s="0"/>
      <c r="ZH170" s="0"/>
      <c r="ZI170" s="0"/>
      <c r="ZJ170" s="0"/>
      <c r="ZK170" s="0"/>
      <c r="ZL170" s="0"/>
      <c r="ZM170" s="0"/>
      <c r="ZN170" s="0"/>
      <c r="ZO170" s="0"/>
      <c r="ZP170" s="0"/>
      <c r="ZQ170" s="0"/>
      <c r="ZR170" s="0"/>
      <c r="ZS170" s="0"/>
      <c r="ZT170" s="0"/>
      <c r="ZU170" s="0"/>
      <c r="ZV170" s="0"/>
      <c r="ZW170" s="0"/>
      <c r="ZX170" s="0"/>
      <c r="ZY170" s="0"/>
      <c r="ZZ170" s="0"/>
      <c r="AAA170" s="0"/>
      <c r="AAB170" s="0"/>
      <c r="AAC170" s="0"/>
      <c r="AAD170" s="0"/>
      <c r="AAE170" s="0"/>
      <c r="AAF170" s="0"/>
      <c r="AAG170" s="0"/>
      <c r="AAH170" s="0"/>
      <c r="AAI170" s="0"/>
      <c r="AAJ170" s="0"/>
      <c r="AAK170" s="0"/>
      <c r="AAL170" s="0"/>
      <c r="AAM170" s="0"/>
      <c r="AAN170" s="0"/>
      <c r="AAO170" s="0"/>
      <c r="AAP170" s="0"/>
      <c r="AAQ170" s="0"/>
      <c r="AAR170" s="0"/>
      <c r="AAS170" s="0"/>
      <c r="AAT170" s="0"/>
      <c r="AAU170" s="0"/>
      <c r="AAV170" s="0"/>
      <c r="AAW170" s="0"/>
      <c r="AAX170" s="0"/>
      <c r="AAY170" s="0"/>
      <c r="AAZ170" s="0"/>
      <c r="ABA170" s="0"/>
      <c r="ABB170" s="0"/>
      <c r="ABC170" s="0"/>
      <c r="ABD170" s="0"/>
      <c r="ABE170" s="0"/>
      <c r="ABF170" s="0"/>
      <c r="ABG170" s="0"/>
      <c r="ABH170" s="0"/>
      <c r="ABI170" s="0"/>
      <c r="ABJ170" s="0"/>
      <c r="ABK170" s="0"/>
      <c r="ABL170" s="0"/>
      <c r="ABM170" s="0"/>
      <c r="ABN170" s="0"/>
      <c r="ABO170" s="0"/>
      <c r="ABP170" s="0"/>
      <c r="ABQ170" s="0"/>
      <c r="ABR170" s="0"/>
      <c r="ABS170" s="0"/>
      <c r="ABT170" s="0"/>
      <c r="ABU170" s="0"/>
      <c r="ABV170" s="0"/>
      <c r="ABW170" s="0"/>
      <c r="ABX170" s="0"/>
      <c r="ABY170" s="0"/>
      <c r="ABZ170" s="0"/>
      <c r="ACA170" s="0"/>
      <c r="ACB170" s="0"/>
      <c r="ACC170" s="0"/>
      <c r="ACD170" s="0"/>
      <c r="ACE170" s="0"/>
      <c r="ACF170" s="0"/>
      <c r="ACG170" s="0"/>
      <c r="ACH170" s="0"/>
      <c r="ACI170" s="0"/>
      <c r="ACJ170" s="0"/>
      <c r="ACK170" s="0"/>
      <c r="ACL170" s="0"/>
      <c r="ACM170" s="0"/>
      <c r="ACN170" s="0"/>
      <c r="ACO170" s="0"/>
      <c r="ACP170" s="0"/>
      <c r="ACQ170" s="0"/>
      <c r="ACR170" s="0"/>
      <c r="ACS170" s="0"/>
      <c r="ACT170" s="0"/>
      <c r="ACU170" s="0"/>
      <c r="ACV170" s="0"/>
      <c r="ACW170" s="0"/>
      <c r="ACX170" s="0"/>
      <c r="ACY170" s="0"/>
      <c r="ACZ170" s="0"/>
      <c r="ADA170" s="0"/>
      <c r="ADB170" s="0"/>
      <c r="ADC170" s="0"/>
      <c r="ADD170" s="0"/>
      <c r="ADE170" s="0"/>
      <c r="ADF170" s="0"/>
      <c r="ADG170" s="0"/>
      <c r="ADH170" s="0"/>
      <c r="ADI170" s="0"/>
      <c r="ADJ170" s="0"/>
      <c r="ADK170" s="0"/>
      <c r="ADL170" s="0"/>
      <c r="ADM170" s="0"/>
      <c r="ADN170" s="0"/>
      <c r="ADO170" s="0"/>
      <c r="ADP170" s="0"/>
      <c r="ADQ170" s="0"/>
      <c r="ADR170" s="0"/>
      <c r="ADS170" s="0"/>
      <c r="ADT170" s="0"/>
      <c r="ADU170" s="0"/>
      <c r="ADV170" s="0"/>
      <c r="ADW170" s="0"/>
      <c r="ADX170" s="0"/>
      <c r="ADY170" s="0"/>
      <c r="ADZ170" s="0"/>
      <c r="AEA170" s="0"/>
      <c r="AEB170" s="0"/>
      <c r="AEC170" s="0"/>
      <c r="AED170" s="0"/>
      <c r="AEE170" s="0"/>
      <c r="AEF170" s="0"/>
      <c r="AEG170" s="0"/>
      <c r="AEH170" s="0"/>
      <c r="AEI170" s="0"/>
      <c r="AEJ170" s="0"/>
      <c r="AEK170" s="0"/>
      <c r="AEL170" s="0"/>
      <c r="AEM170" s="0"/>
      <c r="AEN170" s="0"/>
      <c r="AEO170" s="0"/>
      <c r="AEP170" s="0"/>
      <c r="AEQ170" s="0"/>
      <c r="AER170" s="0"/>
      <c r="AES170" s="0"/>
      <c r="AET170" s="0"/>
      <c r="AEU170" s="0"/>
      <c r="AEV170" s="0"/>
      <c r="AEW170" s="0"/>
      <c r="AEX170" s="0"/>
      <c r="AEY170" s="0"/>
      <c r="AEZ170" s="0"/>
      <c r="AFA170" s="0"/>
      <c r="AFB170" s="0"/>
      <c r="AFC170" s="0"/>
      <c r="AFD170" s="0"/>
      <c r="AFE170" s="0"/>
      <c r="AFF170" s="0"/>
      <c r="AFG170" s="0"/>
      <c r="AFH170" s="0"/>
      <c r="AFI170" s="0"/>
      <c r="AFJ170" s="0"/>
      <c r="AFK170" s="0"/>
      <c r="AFL170" s="0"/>
      <c r="AFM170" s="0"/>
      <c r="AFN170" s="0"/>
      <c r="AFO170" s="0"/>
      <c r="AFP170" s="0"/>
      <c r="AFQ170" s="0"/>
      <c r="AFR170" s="0"/>
      <c r="AFS170" s="0"/>
      <c r="AFT170" s="0"/>
      <c r="AFU170" s="0"/>
      <c r="AFV170" s="0"/>
      <c r="AFW170" s="0"/>
      <c r="AFX170" s="0"/>
      <c r="AFY170" s="0"/>
      <c r="AFZ170" s="0"/>
      <c r="AGA170" s="0"/>
      <c r="AGB170" s="0"/>
      <c r="AGC170" s="0"/>
      <c r="AGD170" s="0"/>
      <c r="AGE170" s="0"/>
      <c r="AGF170" s="0"/>
      <c r="AGG170" s="0"/>
      <c r="AGH170" s="0"/>
      <c r="AGI170" s="0"/>
      <c r="AGJ170" s="0"/>
      <c r="AGK170" s="0"/>
      <c r="AGL170" s="0"/>
      <c r="AGM170" s="0"/>
      <c r="AGN170" s="0"/>
      <c r="AGO170" s="0"/>
      <c r="AGP170" s="0"/>
      <c r="AGQ170" s="0"/>
      <c r="AGR170" s="0"/>
      <c r="AGS170" s="0"/>
      <c r="AGT170" s="0"/>
      <c r="AGU170" s="0"/>
      <c r="AGV170" s="0"/>
      <c r="AGW170" s="0"/>
      <c r="AGX170" s="0"/>
      <c r="AGY170" s="0"/>
      <c r="AGZ170" s="0"/>
      <c r="AHA170" s="0"/>
      <c r="AHB170" s="0"/>
      <c r="AHC170" s="0"/>
      <c r="AHD170" s="0"/>
      <c r="AHE170" s="0"/>
      <c r="AHF170" s="0"/>
      <c r="AHG170" s="0"/>
      <c r="AHH170" s="0"/>
      <c r="AHI170" s="0"/>
      <c r="AHJ170" s="0"/>
      <c r="AHK170" s="0"/>
      <c r="AHL170" s="0"/>
      <c r="AHM170" s="0"/>
      <c r="AHN170" s="0"/>
      <c r="AHO170" s="0"/>
      <c r="AHP170" s="0"/>
      <c r="AHQ170" s="0"/>
      <c r="AHR170" s="0"/>
      <c r="AHS170" s="0"/>
      <c r="AHT170" s="0"/>
      <c r="AHU170" s="0"/>
      <c r="AHV170" s="0"/>
      <c r="AHW170" s="0"/>
      <c r="AHX170" s="0"/>
      <c r="AHY170" s="0"/>
      <c r="AHZ170" s="0"/>
      <c r="AIA170" s="0"/>
      <c r="AIB170" s="0"/>
      <c r="AIC170" s="0"/>
      <c r="AID170" s="0"/>
      <c r="AIE170" s="0"/>
      <c r="AIF170" s="0"/>
      <c r="AIG170" s="0"/>
      <c r="AIH170" s="0"/>
      <c r="AII170" s="0"/>
      <c r="AIJ170" s="0"/>
      <c r="AIK170" s="0"/>
      <c r="AIL170" s="0"/>
      <c r="AIM170" s="0"/>
      <c r="AIN170" s="0"/>
      <c r="AIO170" s="0"/>
      <c r="AIP170" s="0"/>
      <c r="AIQ170" s="0"/>
      <c r="AIR170" s="0"/>
      <c r="AIS170" s="0"/>
      <c r="AIT170" s="0"/>
      <c r="AIU170" s="0"/>
      <c r="AIV170" s="0"/>
      <c r="AIW170" s="0"/>
      <c r="AIX170" s="0"/>
      <c r="AIY170" s="0"/>
      <c r="AIZ170" s="0"/>
      <c r="AJA170" s="0"/>
      <c r="AJB170" s="0"/>
      <c r="AJC170" s="0"/>
      <c r="AJD170" s="0"/>
      <c r="AJE170" s="0"/>
      <c r="AJF170" s="0"/>
      <c r="AJG170" s="0"/>
      <c r="AJH170" s="0"/>
      <c r="AJI170" s="0"/>
      <c r="AJJ170" s="0"/>
      <c r="AJK170" s="0"/>
      <c r="AJL170" s="0"/>
      <c r="AJM170" s="0"/>
      <c r="AJN170" s="0"/>
      <c r="AJO170" s="0"/>
      <c r="AJP170" s="0"/>
      <c r="AJQ170" s="0"/>
      <c r="AJR170" s="0"/>
      <c r="AJS170" s="0"/>
      <c r="AJT170" s="0"/>
      <c r="AJU170" s="0"/>
      <c r="AJV170" s="0"/>
      <c r="AJW170" s="0"/>
      <c r="AJX170" s="0"/>
      <c r="AJY170" s="0"/>
      <c r="AJZ170" s="0"/>
      <c r="AKA170" s="0"/>
      <c r="AKB170" s="0"/>
      <c r="AKC170" s="0"/>
      <c r="AKD170" s="0"/>
      <c r="AKE170" s="0"/>
      <c r="AKF170" s="0"/>
      <c r="AKG170" s="0"/>
      <c r="AKH170" s="0"/>
      <c r="AKI170" s="0"/>
      <c r="AKJ170" s="0"/>
      <c r="AKK170" s="0"/>
      <c r="AKL170" s="0"/>
      <c r="AKM170" s="0"/>
      <c r="AKN170" s="0"/>
      <c r="AKO170" s="0"/>
      <c r="AKP170" s="0"/>
      <c r="AKQ170" s="0"/>
      <c r="AKR170" s="0"/>
      <c r="AKS170" s="0"/>
      <c r="AKT170" s="0"/>
      <c r="AKU170" s="0"/>
      <c r="AKV170" s="0"/>
      <c r="AKW170" s="0"/>
      <c r="AKX170" s="0"/>
      <c r="AKY170" s="0"/>
      <c r="AKZ170" s="0"/>
      <c r="ALA170" s="0"/>
      <c r="ALB170" s="0"/>
      <c r="ALC170" s="0"/>
      <c r="ALD170" s="0"/>
      <c r="ALE170" s="0"/>
      <c r="ALF170" s="0"/>
      <c r="ALG170" s="0"/>
      <c r="ALH170" s="0"/>
      <c r="ALI170" s="0"/>
      <c r="ALJ170" s="0"/>
      <c r="ALK170" s="0"/>
      <c r="ALL170" s="0"/>
      <c r="ALM170" s="0"/>
      <c r="ALN170" s="0"/>
      <c r="ALO170" s="0"/>
      <c r="ALP170" s="0"/>
      <c r="ALQ170" s="0"/>
      <c r="ALR170" s="0"/>
      <c r="ALS170" s="0"/>
      <c r="ALT170" s="0"/>
      <c r="ALU170" s="0"/>
      <c r="ALV170" s="0"/>
      <c r="ALW170" s="0"/>
      <c r="ALX170" s="0"/>
      <c r="ALY170" s="0"/>
      <c r="ALZ170" s="0"/>
      <c r="AMA170" s="0"/>
      <c r="AMB170" s="0"/>
      <c r="AMC170" s="0"/>
      <c r="AMD170" s="0"/>
      <c r="AME170" s="0"/>
      <c r="AMF170" s="0"/>
      <c r="AMG170" s="0"/>
      <c r="AMH170" s="0"/>
      <c r="AMI170" s="0"/>
      <c r="AMJ170" s="0"/>
    </row>
    <row r="171" customFormat="false" ht="12.75" hidden="false" customHeight="true" outlineLevel="0" collapsed="false">
      <c r="A171" s="61"/>
      <c r="B171" s="61"/>
      <c r="C171" s="68"/>
      <c r="D171" s="86"/>
      <c r="E171" s="86"/>
      <c r="F171" s="196" t="n">
        <v>0</v>
      </c>
      <c r="G171" s="192"/>
      <c r="H171" s="75"/>
      <c r="I171" s="0"/>
      <c r="J171" s="0"/>
      <c r="K171" s="0"/>
      <c r="L171" s="0"/>
      <c r="M171" s="0"/>
      <c r="N171" s="0"/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  <c r="IT171" s="0"/>
      <c r="IU171" s="0"/>
      <c r="IV171" s="0"/>
      <c r="IW171" s="0"/>
      <c r="IX171" s="0"/>
      <c r="IY171" s="0"/>
      <c r="IZ171" s="0"/>
      <c r="JA171" s="0"/>
      <c r="JB171" s="0"/>
      <c r="JC171" s="0"/>
      <c r="JD171" s="0"/>
      <c r="JE171" s="0"/>
      <c r="JF171" s="0"/>
      <c r="JG171" s="0"/>
      <c r="JH171" s="0"/>
      <c r="JI171" s="0"/>
      <c r="JJ171" s="0"/>
      <c r="JK171" s="0"/>
      <c r="JL171" s="0"/>
      <c r="JM171" s="0"/>
      <c r="JN171" s="0"/>
      <c r="JO171" s="0"/>
      <c r="JP171" s="0"/>
      <c r="JQ171" s="0"/>
      <c r="JR171" s="0"/>
      <c r="JS171" s="0"/>
      <c r="JT171" s="0"/>
      <c r="JU171" s="0"/>
      <c r="JV171" s="0"/>
      <c r="JW171" s="0"/>
      <c r="JX171" s="0"/>
      <c r="JY171" s="0"/>
      <c r="JZ171" s="0"/>
      <c r="KA171" s="0"/>
      <c r="KB171" s="0"/>
      <c r="KC171" s="0"/>
      <c r="KD171" s="0"/>
      <c r="KE171" s="0"/>
      <c r="KF171" s="0"/>
      <c r="KG171" s="0"/>
      <c r="KH171" s="0"/>
      <c r="KI171" s="0"/>
      <c r="KJ171" s="0"/>
      <c r="KK171" s="0"/>
      <c r="KL171" s="0"/>
      <c r="KM171" s="0"/>
      <c r="KN171" s="0"/>
      <c r="KO171" s="0"/>
      <c r="KP171" s="0"/>
      <c r="KQ171" s="0"/>
      <c r="KR171" s="0"/>
      <c r="KS171" s="0"/>
      <c r="KT171" s="0"/>
      <c r="KU171" s="0"/>
      <c r="KV171" s="0"/>
      <c r="KW171" s="0"/>
      <c r="KX171" s="0"/>
      <c r="KY171" s="0"/>
      <c r="KZ171" s="0"/>
      <c r="LA171" s="0"/>
      <c r="LB171" s="0"/>
      <c r="LC171" s="0"/>
      <c r="LD171" s="0"/>
      <c r="LE171" s="0"/>
      <c r="LF171" s="0"/>
      <c r="LG171" s="0"/>
      <c r="LH171" s="0"/>
      <c r="LI171" s="0"/>
      <c r="LJ171" s="0"/>
      <c r="LK171" s="0"/>
      <c r="LL171" s="0"/>
      <c r="LM171" s="0"/>
      <c r="LN171" s="0"/>
      <c r="LO171" s="0"/>
      <c r="LP171" s="0"/>
      <c r="LQ171" s="0"/>
      <c r="LR171" s="0"/>
      <c r="LS171" s="0"/>
      <c r="LT171" s="0"/>
      <c r="LU171" s="0"/>
      <c r="LV171" s="0"/>
      <c r="LW171" s="0"/>
      <c r="LX171" s="0"/>
      <c r="LY171" s="0"/>
      <c r="LZ171" s="0"/>
      <c r="MA171" s="0"/>
      <c r="MB171" s="0"/>
      <c r="MC171" s="0"/>
      <c r="MD171" s="0"/>
      <c r="ME171" s="0"/>
      <c r="MF171" s="0"/>
      <c r="MG171" s="0"/>
      <c r="MH171" s="0"/>
      <c r="MI171" s="0"/>
      <c r="MJ171" s="0"/>
      <c r="MK171" s="0"/>
      <c r="ML171" s="0"/>
      <c r="MM171" s="0"/>
      <c r="MN171" s="0"/>
      <c r="MO171" s="0"/>
      <c r="MP171" s="0"/>
      <c r="MQ171" s="0"/>
      <c r="MR171" s="0"/>
      <c r="MS171" s="0"/>
      <c r="MT171" s="0"/>
      <c r="MU171" s="0"/>
      <c r="MV171" s="0"/>
      <c r="MW171" s="0"/>
      <c r="MX171" s="0"/>
      <c r="MY171" s="0"/>
      <c r="MZ171" s="0"/>
      <c r="NA171" s="0"/>
      <c r="NB171" s="0"/>
      <c r="NC171" s="0"/>
      <c r="ND171" s="0"/>
      <c r="NE171" s="0"/>
      <c r="NF171" s="0"/>
      <c r="NG171" s="0"/>
      <c r="NH171" s="0"/>
      <c r="NI171" s="0"/>
      <c r="NJ171" s="0"/>
      <c r="NK171" s="0"/>
      <c r="NL171" s="0"/>
      <c r="NM171" s="0"/>
      <c r="NN171" s="0"/>
      <c r="NO171" s="0"/>
      <c r="NP171" s="0"/>
      <c r="NQ171" s="0"/>
      <c r="NR171" s="0"/>
      <c r="NS171" s="0"/>
      <c r="NT171" s="0"/>
      <c r="NU171" s="0"/>
      <c r="NV171" s="0"/>
      <c r="NW171" s="0"/>
      <c r="NX171" s="0"/>
      <c r="NY171" s="0"/>
      <c r="NZ171" s="0"/>
      <c r="OA171" s="0"/>
      <c r="OB171" s="0"/>
      <c r="OC171" s="0"/>
      <c r="OD171" s="0"/>
      <c r="OE171" s="0"/>
      <c r="OF171" s="0"/>
      <c r="OG171" s="0"/>
      <c r="OH171" s="0"/>
      <c r="OI171" s="0"/>
      <c r="OJ171" s="0"/>
      <c r="OK171" s="0"/>
      <c r="OL171" s="0"/>
      <c r="OM171" s="0"/>
      <c r="ON171" s="0"/>
      <c r="OO171" s="0"/>
      <c r="OP171" s="0"/>
      <c r="OQ171" s="0"/>
      <c r="OR171" s="0"/>
      <c r="OS171" s="0"/>
      <c r="OT171" s="0"/>
      <c r="OU171" s="0"/>
      <c r="OV171" s="0"/>
      <c r="OW171" s="0"/>
      <c r="OX171" s="0"/>
      <c r="OY171" s="0"/>
      <c r="OZ171" s="0"/>
      <c r="PA171" s="0"/>
      <c r="PB171" s="0"/>
      <c r="PC171" s="0"/>
      <c r="PD171" s="0"/>
      <c r="PE171" s="0"/>
      <c r="PF171" s="0"/>
      <c r="PG171" s="0"/>
      <c r="PH171" s="0"/>
      <c r="PI171" s="0"/>
      <c r="PJ171" s="0"/>
      <c r="PK171" s="0"/>
      <c r="PL171" s="0"/>
      <c r="PM171" s="0"/>
      <c r="PN171" s="0"/>
      <c r="PO171" s="0"/>
      <c r="PP171" s="0"/>
      <c r="PQ171" s="0"/>
      <c r="PR171" s="0"/>
      <c r="PS171" s="0"/>
      <c r="PT171" s="0"/>
      <c r="PU171" s="0"/>
      <c r="PV171" s="0"/>
      <c r="PW171" s="0"/>
      <c r="PX171" s="0"/>
      <c r="PY171" s="0"/>
      <c r="PZ171" s="0"/>
      <c r="QA171" s="0"/>
      <c r="QB171" s="0"/>
      <c r="QC171" s="0"/>
      <c r="QD171" s="0"/>
      <c r="QE171" s="0"/>
      <c r="QF171" s="0"/>
      <c r="QG171" s="0"/>
      <c r="QH171" s="0"/>
      <c r="QI171" s="0"/>
      <c r="QJ171" s="0"/>
      <c r="QK171" s="0"/>
      <c r="QL171" s="0"/>
      <c r="QM171" s="0"/>
      <c r="QN171" s="0"/>
      <c r="QO171" s="0"/>
      <c r="QP171" s="0"/>
      <c r="QQ171" s="0"/>
      <c r="QR171" s="0"/>
      <c r="QS171" s="0"/>
      <c r="QT171" s="0"/>
      <c r="QU171" s="0"/>
      <c r="QV171" s="0"/>
      <c r="QW171" s="0"/>
      <c r="QX171" s="0"/>
      <c r="QY171" s="0"/>
      <c r="QZ171" s="0"/>
      <c r="RA171" s="0"/>
      <c r="RB171" s="0"/>
      <c r="RC171" s="0"/>
      <c r="RD171" s="0"/>
      <c r="RE171" s="0"/>
      <c r="RF171" s="0"/>
      <c r="RG171" s="0"/>
      <c r="RH171" s="0"/>
      <c r="RI171" s="0"/>
      <c r="RJ171" s="0"/>
      <c r="RK171" s="0"/>
      <c r="RL171" s="0"/>
      <c r="RM171" s="0"/>
      <c r="RN171" s="0"/>
      <c r="RO171" s="0"/>
      <c r="RP171" s="0"/>
      <c r="RQ171" s="0"/>
      <c r="RR171" s="0"/>
      <c r="RS171" s="0"/>
      <c r="RT171" s="0"/>
      <c r="RU171" s="0"/>
      <c r="RV171" s="0"/>
      <c r="RW171" s="0"/>
      <c r="RX171" s="0"/>
      <c r="RY171" s="0"/>
      <c r="RZ171" s="0"/>
      <c r="SA171" s="0"/>
      <c r="SB171" s="0"/>
      <c r="SC171" s="0"/>
      <c r="SD171" s="0"/>
      <c r="SE171" s="0"/>
      <c r="SF171" s="0"/>
      <c r="SG171" s="0"/>
      <c r="SH171" s="0"/>
      <c r="SI171" s="0"/>
      <c r="SJ171" s="0"/>
      <c r="SK171" s="0"/>
      <c r="SL171" s="0"/>
      <c r="SM171" s="0"/>
      <c r="SN171" s="0"/>
      <c r="SO171" s="0"/>
      <c r="SP171" s="0"/>
      <c r="SQ171" s="0"/>
      <c r="SR171" s="0"/>
      <c r="SS171" s="0"/>
      <c r="ST171" s="0"/>
      <c r="SU171" s="0"/>
      <c r="SV171" s="0"/>
      <c r="SW171" s="0"/>
      <c r="SX171" s="0"/>
      <c r="SY171" s="0"/>
      <c r="SZ171" s="0"/>
      <c r="TA171" s="0"/>
      <c r="TB171" s="0"/>
      <c r="TC171" s="0"/>
      <c r="TD171" s="0"/>
      <c r="TE171" s="0"/>
      <c r="TF171" s="0"/>
      <c r="TG171" s="0"/>
      <c r="TH171" s="0"/>
      <c r="TI171" s="0"/>
      <c r="TJ171" s="0"/>
      <c r="TK171" s="0"/>
      <c r="TL171" s="0"/>
      <c r="TM171" s="0"/>
      <c r="TN171" s="0"/>
      <c r="TO171" s="0"/>
      <c r="TP171" s="0"/>
      <c r="TQ171" s="0"/>
      <c r="TR171" s="0"/>
      <c r="TS171" s="0"/>
      <c r="TT171" s="0"/>
      <c r="TU171" s="0"/>
      <c r="TV171" s="0"/>
      <c r="TW171" s="0"/>
      <c r="TX171" s="0"/>
      <c r="TY171" s="0"/>
      <c r="TZ171" s="0"/>
      <c r="UA171" s="0"/>
      <c r="UB171" s="0"/>
      <c r="UC171" s="0"/>
      <c r="UD171" s="0"/>
      <c r="UE171" s="0"/>
      <c r="UF171" s="0"/>
      <c r="UG171" s="0"/>
      <c r="UH171" s="0"/>
      <c r="UI171" s="0"/>
      <c r="UJ171" s="0"/>
      <c r="UK171" s="0"/>
      <c r="UL171" s="0"/>
      <c r="UM171" s="0"/>
      <c r="UN171" s="0"/>
      <c r="UO171" s="0"/>
      <c r="UP171" s="0"/>
      <c r="UQ171" s="0"/>
      <c r="UR171" s="0"/>
      <c r="US171" s="0"/>
      <c r="UT171" s="0"/>
      <c r="UU171" s="0"/>
      <c r="UV171" s="0"/>
      <c r="UW171" s="0"/>
      <c r="UX171" s="0"/>
      <c r="UY171" s="0"/>
      <c r="UZ171" s="0"/>
      <c r="VA171" s="0"/>
      <c r="VB171" s="0"/>
      <c r="VC171" s="0"/>
      <c r="VD171" s="0"/>
      <c r="VE171" s="0"/>
      <c r="VF171" s="0"/>
      <c r="VG171" s="0"/>
      <c r="VH171" s="0"/>
      <c r="VI171" s="0"/>
      <c r="VJ171" s="0"/>
      <c r="VK171" s="0"/>
      <c r="VL171" s="0"/>
      <c r="VM171" s="0"/>
      <c r="VN171" s="0"/>
      <c r="VO171" s="0"/>
      <c r="VP171" s="0"/>
      <c r="VQ171" s="0"/>
      <c r="VR171" s="0"/>
      <c r="VS171" s="0"/>
      <c r="VT171" s="0"/>
      <c r="VU171" s="0"/>
      <c r="VV171" s="0"/>
      <c r="VW171" s="0"/>
      <c r="VX171" s="0"/>
      <c r="VY171" s="0"/>
      <c r="VZ171" s="0"/>
      <c r="WA171" s="0"/>
      <c r="WB171" s="0"/>
      <c r="WC171" s="0"/>
      <c r="WD171" s="0"/>
      <c r="WE171" s="0"/>
      <c r="WF171" s="0"/>
      <c r="WG171" s="0"/>
      <c r="WH171" s="0"/>
      <c r="WI171" s="0"/>
      <c r="WJ171" s="0"/>
      <c r="WK171" s="0"/>
      <c r="WL171" s="0"/>
      <c r="WM171" s="0"/>
      <c r="WN171" s="0"/>
      <c r="WO171" s="0"/>
      <c r="WP171" s="0"/>
      <c r="WQ171" s="0"/>
      <c r="WR171" s="0"/>
      <c r="WS171" s="0"/>
      <c r="WT171" s="0"/>
      <c r="WU171" s="0"/>
      <c r="WV171" s="0"/>
      <c r="WW171" s="0"/>
      <c r="WX171" s="0"/>
      <c r="WY171" s="0"/>
      <c r="WZ171" s="0"/>
      <c r="XA171" s="0"/>
      <c r="XB171" s="0"/>
      <c r="XC171" s="0"/>
      <c r="XD171" s="0"/>
      <c r="XE171" s="0"/>
      <c r="XF171" s="0"/>
      <c r="XG171" s="0"/>
      <c r="XH171" s="0"/>
      <c r="XI171" s="0"/>
      <c r="XJ171" s="0"/>
      <c r="XK171" s="0"/>
      <c r="XL171" s="0"/>
      <c r="XM171" s="0"/>
      <c r="XN171" s="0"/>
      <c r="XO171" s="0"/>
      <c r="XP171" s="0"/>
      <c r="XQ171" s="0"/>
      <c r="XR171" s="0"/>
      <c r="XS171" s="0"/>
      <c r="XT171" s="0"/>
      <c r="XU171" s="0"/>
      <c r="XV171" s="0"/>
      <c r="XW171" s="0"/>
      <c r="XX171" s="0"/>
      <c r="XY171" s="0"/>
      <c r="XZ171" s="0"/>
      <c r="YA171" s="0"/>
      <c r="YB171" s="0"/>
      <c r="YC171" s="0"/>
      <c r="YD171" s="0"/>
      <c r="YE171" s="0"/>
      <c r="YF171" s="0"/>
      <c r="YG171" s="0"/>
      <c r="YH171" s="0"/>
      <c r="YI171" s="0"/>
      <c r="YJ171" s="0"/>
      <c r="YK171" s="0"/>
      <c r="YL171" s="0"/>
      <c r="YM171" s="0"/>
      <c r="YN171" s="0"/>
      <c r="YO171" s="0"/>
      <c r="YP171" s="0"/>
      <c r="YQ171" s="0"/>
      <c r="YR171" s="0"/>
      <c r="YS171" s="0"/>
      <c r="YT171" s="0"/>
      <c r="YU171" s="0"/>
      <c r="YV171" s="0"/>
      <c r="YW171" s="0"/>
      <c r="YX171" s="0"/>
      <c r="YY171" s="0"/>
      <c r="YZ171" s="0"/>
      <c r="ZA171" s="0"/>
      <c r="ZB171" s="0"/>
      <c r="ZC171" s="0"/>
      <c r="ZD171" s="0"/>
      <c r="ZE171" s="0"/>
      <c r="ZF171" s="0"/>
      <c r="ZG171" s="0"/>
      <c r="ZH171" s="0"/>
      <c r="ZI171" s="0"/>
      <c r="ZJ171" s="0"/>
      <c r="ZK171" s="0"/>
      <c r="ZL171" s="0"/>
      <c r="ZM171" s="0"/>
      <c r="ZN171" s="0"/>
      <c r="ZO171" s="0"/>
      <c r="ZP171" s="0"/>
      <c r="ZQ171" s="0"/>
      <c r="ZR171" s="0"/>
      <c r="ZS171" s="0"/>
      <c r="ZT171" s="0"/>
      <c r="ZU171" s="0"/>
      <c r="ZV171" s="0"/>
      <c r="ZW171" s="0"/>
      <c r="ZX171" s="0"/>
      <c r="ZY171" s="0"/>
      <c r="ZZ171" s="0"/>
      <c r="AAA171" s="0"/>
      <c r="AAB171" s="0"/>
      <c r="AAC171" s="0"/>
      <c r="AAD171" s="0"/>
      <c r="AAE171" s="0"/>
      <c r="AAF171" s="0"/>
      <c r="AAG171" s="0"/>
      <c r="AAH171" s="0"/>
      <c r="AAI171" s="0"/>
      <c r="AAJ171" s="0"/>
      <c r="AAK171" s="0"/>
      <c r="AAL171" s="0"/>
      <c r="AAM171" s="0"/>
      <c r="AAN171" s="0"/>
      <c r="AAO171" s="0"/>
      <c r="AAP171" s="0"/>
      <c r="AAQ171" s="0"/>
      <c r="AAR171" s="0"/>
      <c r="AAS171" s="0"/>
      <c r="AAT171" s="0"/>
      <c r="AAU171" s="0"/>
      <c r="AAV171" s="0"/>
      <c r="AAW171" s="0"/>
      <c r="AAX171" s="0"/>
      <c r="AAY171" s="0"/>
      <c r="AAZ171" s="0"/>
      <c r="ABA171" s="0"/>
      <c r="ABB171" s="0"/>
      <c r="ABC171" s="0"/>
      <c r="ABD171" s="0"/>
      <c r="ABE171" s="0"/>
      <c r="ABF171" s="0"/>
      <c r="ABG171" s="0"/>
      <c r="ABH171" s="0"/>
      <c r="ABI171" s="0"/>
      <c r="ABJ171" s="0"/>
      <c r="ABK171" s="0"/>
      <c r="ABL171" s="0"/>
      <c r="ABM171" s="0"/>
      <c r="ABN171" s="0"/>
      <c r="ABO171" s="0"/>
      <c r="ABP171" s="0"/>
      <c r="ABQ171" s="0"/>
      <c r="ABR171" s="0"/>
      <c r="ABS171" s="0"/>
      <c r="ABT171" s="0"/>
      <c r="ABU171" s="0"/>
      <c r="ABV171" s="0"/>
      <c r="ABW171" s="0"/>
      <c r="ABX171" s="0"/>
      <c r="ABY171" s="0"/>
      <c r="ABZ171" s="0"/>
      <c r="ACA171" s="0"/>
      <c r="ACB171" s="0"/>
      <c r="ACC171" s="0"/>
      <c r="ACD171" s="0"/>
      <c r="ACE171" s="0"/>
      <c r="ACF171" s="0"/>
      <c r="ACG171" s="0"/>
      <c r="ACH171" s="0"/>
      <c r="ACI171" s="0"/>
      <c r="ACJ171" s="0"/>
      <c r="ACK171" s="0"/>
      <c r="ACL171" s="0"/>
      <c r="ACM171" s="0"/>
      <c r="ACN171" s="0"/>
      <c r="ACO171" s="0"/>
      <c r="ACP171" s="0"/>
      <c r="ACQ171" s="0"/>
      <c r="ACR171" s="0"/>
      <c r="ACS171" s="0"/>
      <c r="ACT171" s="0"/>
      <c r="ACU171" s="0"/>
      <c r="ACV171" s="0"/>
      <c r="ACW171" s="0"/>
      <c r="ACX171" s="0"/>
      <c r="ACY171" s="0"/>
      <c r="ACZ171" s="0"/>
      <c r="ADA171" s="0"/>
      <c r="ADB171" s="0"/>
      <c r="ADC171" s="0"/>
      <c r="ADD171" s="0"/>
      <c r="ADE171" s="0"/>
      <c r="ADF171" s="0"/>
      <c r="ADG171" s="0"/>
      <c r="ADH171" s="0"/>
      <c r="ADI171" s="0"/>
      <c r="ADJ171" s="0"/>
      <c r="ADK171" s="0"/>
      <c r="ADL171" s="0"/>
      <c r="ADM171" s="0"/>
      <c r="ADN171" s="0"/>
      <c r="ADO171" s="0"/>
      <c r="ADP171" s="0"/>
      <c r="ADQ171" s="0"/>
      <c r="ADR171" s="0"/>
      <c r="ADS171" s="0"/>
      <c r="ADT171" s="0"/>
      <c r="ADU171" s="0"/>
      <c r="ADV171" s="0"/>
      <c r="ADW171" s="0"/>
      <c r="ADX171" s="0"/>
      <c r="ADY171" s="0"/>
      <c r="ADZ171" s="0"/>
      <c r="AEA171" s="0"/>
      <c r="AEB171" s="0"/>
      <c r="AEC171" s="0"/>
      <c r="AED171" s="0"/>
      <c r="AEE171" s="0"/>
      <c r="AEF171" s="0"/>
      <c r="AEG171" s="0"/>
      <c r="AEH171" s="0"/>
      <c r="AEI171" s="0"/>
      <c r="AEJ171" s="0"/>
      <c r="AEK171" s="0"/>
      <c r="AEL171" s="0"/>
      <c r="AEM171" s="0"/>
      <c r="AEN171" s="0"/>
      <c r="AEO171" s="0"/>
      <c r="AEP171" s="0"/>
      <c r="AEQ171" s="0"/>
      <c r="AER171" s="0"/>
      <c r="AES171" s="0"/>
      <c r="AET171" s="0"/>
      <c r="AEU171" s="0"/>
      <c r="AEV171" s="0"/>
      <c r="AEW171" s="0"/>
      <c r="AEX171" s="0"/>
      <c r="AEY171" s="0"/>
      <c r="AEZ171" s="0"/>
      <c r="AFA171" s="0"/>
      <c r="AFB171" s="0"/>
      <c r="AFC171" s="0"/>
      <c r="AFD171" s="0"/>
      <c r="AFE171" s="0"/>
      <c r="AFF171" s="0"/>
      <c r="AFG171" s="0"/>
      <c r="AFH171" s="0"/>
      <c r="AFI171" s="0"/>
      <c r="AFJ171" s="0"/>
      <c r="AFK171" s="0"/>
      <c r="AFL171" s="0"/>
      <c r="AFM171" s="0"/>
      <c r="AFN171" s="0"/>
      <c r="AFO171" s="0"/>
      <c r="AFP171" s="0"/>
      <c r="AFQ171" s="0"/>
      <c r="AFR171" s="0"/>
      <c r="AFS171" s="0"/>
      <c r="AFT171" s="0"/>
      <c r="AFU171" s="0"/>
      <c r="AFV171" s="0"/>
      <c r="AFW171" s="0"/>
      <c r="AFX171" s="0"/>
      <c r="AFY171" s="0"/>
      <c r="AFZ171" s="0"/>
      <c r="AGA171" s="0"/>
      <c r="AGB171" s="0"/>
      <c r="AGC171" s="0"/>
      <c r="AGD171" s="0"/>
      <c r="AGE171" s="0"/>
      <c r="AGF171" s="0"/>
      <c r="AGG171" s="0"/>
      <c r="AGH171" s="0"/>
      <c r="AGI171" s="0"/>
      <c r="AGJ171" s="0"/>
      <c r="AGK171" s="0"/>
      <c r="AGL171" s="0"/>
      <c r="AGM171" s="0"/>
      <c r="AGN171" s="0"/>
      <c r="AGO171" s="0"/>
      <c r="AGP171" s="0"/>
      <c r="AGQ171" s="0"/>
      <c r="AGR171" s="0"/>
      <c r="AGS171" s="0"/>
      <c r="AGT171" s="0"/>
      <c r="AGU171" s="0"/>
      <c r="AGV171" s="0"/>
      <c r="AGW171" s="0"/>
      <c r="AGX171" s="0"/>
      <c r="AGY171" s="0"/>
      <c r="AGZ171" s="0"/>
      <c r="AHA171" s="0"/>
      <c r="AHB171" s="0"/>
      <c r="AHC171" s="0"/>
      <c r="AHD171" s="0"/>
      <c r="AHE171" s="0"/>
      <c r="AHF171" s="0"/>
      <c r="AHG171" s="0"/>
      <c r="AHH171" s="0"/>
      <c r="AHI171" s="0"/>
      <c r="AHJ171" s="0"/>
      <c r="AHK171" s="0"/>
      <c r="AHL171" s="0"/>
      <c r="AHM171" s="0"/>
      <c r="AHN171" s="0"/>
      <c r="AHO171" s="0"/>
      <c r="AHP171" s="0"/>
      <c r="AHQ171" s="0"/>
      <c r="AHR171" s="0"/>
      <c r="AHS171" s="0"/>
      <c r="AHT171" s="0"/>
      <c r="AHU171" s="0"/>
      <c r="AHV171" s="0"/>
      <c r="AHW171" s="0"/>
      <c r="AHX171" s="0"/>
      <c r="AHY171" s="0"/>
      <c r="AHZ171" s="0"/>
      <c r="AIA171" s="0"/>
      <c r="AIB171" s="0"/>
      <c r="AIC171" s="0"/>
      <c r="AID171" s="0"/>
      <c r="AIE171" s="0"/>
      <c r="AIF171" s="0"/>
      <c r="AIG171" s="0"/>
      <c r="AIH171" s="0"/>
      <c r="AII171" s="0"/>
      <c r="AIJ171" s="0"/>
      <c r="AIK171" s="0"/>
      <c r="AIL171" s="0"/>
      <c r="AIM171" s="0"/>
      <c r="AIN171" s="0"/>
      <c r="AIO171" s="0"/>
      <c r="AIP171" s="0"/>
      <c r="AIQ171" s="0"/>
      <c r="AIR171" s="0"/>
      <c r="AIS171" s="0"/>
      <c r="AIT171" s="0"/>
      <c r="AIU171" s="0"/>
      <c r="AIV171" s="0"/>
      <c r="AIW171" s="0"/>
      <c r="AIX171" s="0"/>
      <c r="AIY171" s="0"/>
      <c r="AIZ171" s="0"/>
      <c r="AJA171" s="0"/>
      <c r="AJB171" s="0"/>
      <c r="AJC171" s="0"/>
      <c r="AJD171" s="0"/>
      <c r="AJE171" s="0"/>
      <c r="AJF171" s="0"/>
      <c r="AJG171" s="0"/>
      <c r="AJH171" s="0"/>
      <c r="AJI171" s="0"/>
      <c r="AJJ171" s="0"/>
      <c r="AJK171" s="0"/>
      <c r="AJL171" s="0"/>
      <c r="AJM171" s="0"/>
      <c r="AJN171" s="0"/>
      <c r="AJO171" s="0"/>
      <c r="AJP171" s="0"/>
      <c r="AJQ171" s="0"/>
      <c r="AJR171" s="0"/>
      <c r="AJS171" s="0"/>
      <c r="AJT171" s="0"/>
      <c r="AJU171" s="0"/>
      <c r="AJV171" s="0"/>
      <c r="AJW171" s="0"/>
      <c r="AJX171" s="0"/>
      <c r="AJY171" s="0"/>
      <c r="AJZ171" s="0"/>
      <c r="AKA171" s="0"/>
      <c r="AKB171" s="0"/>
      <c r="AKC171" s="0"/>
      <c r="AKD171" s="0"/>
      <c r="AKE171" s="0"/>
      <c r="AKF171" s="0"/>
      <c r="AKG171" s="0"/>
      <c r="AKH171" s="0"/>
      <c r="AKI171" s="0"/>
      <c r="AKJ171" s="0"/>
      <c r="AKK171" s="0"/>
      <c r="AKL171" s="0"/>
      <c r="AKM171" s="0"/>
      <c r="AKN171" s="0"/>
      <c r="AKO171" s="0"/>
      <c r="AKP171" s="0"/>
      <c r="AKQ171" s="0"/>
      <c r="AKR171" s="0"/>
      <c r="AKS171" s="0"/>
      <c r="AKT171" s="0"/>
      <c r="AKU171" s="0"/>
      <c r="AKV171" s="0"/>
      <c r="AKW171" s="0"/>
      <c r="AKX171" s="0"/>
      <c r="AKY171" s="0"/>
      <c r="AKZ171" s="0"/>
      <c r="ALA171" s="0"/>
      <c r="ALB171" s="0"/>
      <c r="ALC171" s="0"/>
      <c r="ALD171" s="0"/>
      <c r="ALE171" s="0"/>
      <c r="ALF171" s="0"/>
      <c r="ALG171" s="0"/>
      <c r="ALH171" s="0"/>
      <c r="ALI171" s="0"/>
      <c r="ALJ171" s="0"/>
      <c r="ALK171" s="0"/>
      <c r="ALL171" s="0"/>
      <c r="ALM171" s="0"/>
      <c r="ALN171" s="0"/>
      <c r="ALO171" s="0"/>
      <c r="ALP171" s="0"/>
      <c r="ALQ171" s="0"/>
      <c r="ALR171" s="0"/>
      <c r="ALS171" s="0"/>
      <c r="ALT171" s="0"/>
      <c r="ALU171" s="0"/>
      <c r="ALV171" s="0"/>
      <c r="ALW171" s="0"/>
      <c r="ALX171" s="0"/>
      <c r="ALY171" s="0"/>
      <c r="ALZ171" s="0"/>
      <c r="AMA171" s="0"/>
      <c r="AMB171" s="0"/>
      <c r="AMC171" s="0"/>
      <c r="AMD171" s="0"/>
      <c r="AME171" s="0"/>
      <c r="AMF171" s="0"/>
      <c r="AMG171" s="0"/>
      <c r="AMH171" s="0"/>
      <c r="AMI171" s="0"/>
      <c r="AMJ171" s="0"/>
    </row>
    <row r="172" customFormat="false" ht="12.75" hidden="false" customHeight="true" outlineLevel="0" collapsed="false">
      <c r="A172" s="61"/>
      <c r="B172" s="63"/>
      <c r="C172" s="187"/>
      <c r="D172" s="144"/>
      <c r="E172" s="144"/>
      <c r="F172" s="111" t="n">
        <v>0</v>
      </c>
      <c r="G172" s="192"/>
      <c r="H172" s="75"/>
      <c r="I172" s="0"/>
      <c r="J172" s="0"/>
      <c r="K172" s="0"/>
      <c r="L172" s="0"/>
      <c r="M172" s="0"/>
      <c r="N172" s="0"/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  <c r="IT172" s="0"/>
      <c r="IU172" s="0"/>
      <c r="IV172" s="0"/>
      <c r="IW172" s="0"/>
      <c r="IX172" s="0"/>
      <c r="IY172" s="0"/>
      <c r="IZ172" s="0"/>
      <c r="JA172" s="0"/>
      <c r="JB172" s="0"/>
      <c r="JC172" s="0"/>
      <c r="JD172" s="0"/>
      <c r="JE172" s="0"/>
      <c r="JF172" s="0"/>
      <c r="JG172" s="0"/>
      <c r="JH172" s="0"/>
      <c r="JI172" s="0"/>
      <c r="JJ172" s="0"/>
      <c r="JK172" s="0"/>
      <c r="JL172" s="0"/>
      <c r="JM172" s="0"/>
      <c r="JN172" s="0"/>
      <c r="JO172" s="0"/>
      <c r="JP172" s="0"/>
      <c r="JQ172" s="0"/>
      <c r="JR172" s="0"/>
      <c r="JS172" s="0"/>
      <c r="JT172" s="0"/>
      <c r="JU172" s="0"/>
      <c r="JV172" s="0"/>
      <c r="JW172" s="0"/>
      <c r="JX172" s="0"/>
      <c r="JY172" s="0"/>
      <c r="JZ172" s="0"/>
      <c r="KA172" s="0"/>
      <c r="KB172" s="0"/>
      <c r="KC172" s="0"/>
      <c r="KD172" s="0"/>
      <c r="KE172" s="0"/>
      <c r="KF172" s="0"/>
      <c r="KG172" s="0"/>
      <c r="KH172" s="0"/>
      <c r="KI172" s="0"/>
      <c r="KJ172" s="0"/>
      <c r="KK172" s="0"/>
      <c r="KL172" s="0"/>
      <c r="KM172" s="0"/>
      <c r="KN172" s="0"/>
      <c r="KO172" s="0"/>
      <c r="KP172" s="0"/>
      <c r="KQ172" s="0"/>
      <c r="KR172" s="0"/>
      <c r="KS172" s="0"/>
      <c r="KT172" s="0"/>
      <c r="KU172" s="0"/>
      <c r="KV172" s="0"/>
      <c r="KW172" s="0"/>
      <c r="KX172" s="0"/>
      <c r="KY172" s="0"/>
      <c r="KZ172" s="0"/>
      <c r="LA172" s="0"/>
      <c r="LB172" s="0"/>
      <c r="LC172" s="0"/>
      <c r="LD172" s="0"/>
      <c r="LE172" s="0"/>
      <c r="LF172" s="0"/>
      <c r="LG172" s="0"/>
      <c r="LH172" s="0"/>
      <c r="LI172" s="0"/>
      <c r="LJ172" s="0"/>
      <c r="LK172" s="0"/>
      <c r="LL172" s="0"/>
      <c r="LM172" s="0"/>
      <c r="LN172" s="0"/>
      <c r="LO172" s="0"/>
      <c r="LP172" s="0"/>
      <c r="LQ172" s="0"/>
      <c r="LR172" s="0"/>
      <c r="LS172" s="0"/>
      <c r="LT172" s="0"/>
      <c r="LU172" s="0"/>
      <c r="LV172" s="0"/>
      <c r="LW172" s="0"/>
      <c r="LX172" s="0"/>
      <c r="LY172" s="0"/>
      <c r="LZ172" s="0"/>
      <c r="MA172" s="0"/>
      <c r="MB172" s="0"/>
      <c r="MC172" s="0"/>
      <c r="MD172" s="0"/>
      <c r="ME172" s="0"/>
      <c r="MF172" s="0"/>
      <c r="MG172" s="0"/>
      <c r="MH172" s="0"/>
      <c r="MI172" s="0"/>
      <c r="MJ172" s="0"/>
      <c r="MK172" s="0"/>
      <c r="ML172" s="0"/>
      <c r="MM172" s="0"/>
      <c r="MN172" s="0"/>
      <c r="MO172" s="0"/>
      <c r="MP172" s="0"/>
      <c r="MQ172" s="0"/>
      <c r="MR172" s="0"/>
      <c r="MS172" s="0"/>
      <c r="MT172" s="0"/>
      <c r="MU172" s="0"/>
      <c r="MV172" s="0"/>
      <c r="MW172" s="0"/>
      <c r="MX172" s="0"/>
      <c r="MY172" s="0"/>
      <c r="MZ172" s="0"/>
      <c r="NA172" s="0"/>
      <c r="NB172" s="0"/>
      <c r="NC172" s="0"/>
      <c r="ND172" s="0"/>
      <c r="NE172" s="0"/>
      <c r="NF172" s="0"/>
      <c r="NG172" s="0"/>
      <c r="NH172" s="0"/>
      <c r="NI172" s="0"/>
      <c r="NJ172" s="0"/>
      <c r="NK172" s="0"/>
      <c r="NL172" s="0"/>
      <c r="NM172" s="0"/>
      <c r="NN172" s="0"/>
      <c r="NO172" s="0"/>
      <c r="NP172" s="0"/>
      <c r="NQ172" s="0"/>
      <c r="NR172" s="0"/>
      <c r="NS172" s="0"/>
      <c r="NT172" s="0"/>
      <c r="NU172" s="0"/>
      <c r="NV172" s="0"/>
      <c r="NW172" s="0"/>
      <c r="NX172" s="0"/>
      <c r="NY172" s="0"/>
      <c r="NZ172" s="0"/>
      <c r="OA172" s="0"/>
      <c r="OB172" s="0"/>
      <c r="OC172" s="0"/>
      <c r="OD172" s="0"/>
      <c r="OE172" s="0"/>
      <c r="OF172" s="0"/>
      <c r="OG172" s="0"/>
      <c r="OH172" s="0"/>
      <c r="OI172" s="0"/>
      <c r="OJ172" s="0"/>
      <c r="OK172" s="0"/>
      <c r="OL172" s="0"/>
      <c r="OM172" s="0"/>
      <c r="ON172" s="0"/>
      <c r="OO172" s="0"/>
      <c r="OP172" s="0"/>
      <c r="OQ172" s="0"/>
      <c r="OR172" s="0"/>
      <c r="OS172" s="0"/>
      <c r="OT172" s="0"/>
      <c r="OU172" s="0"/>
      <c r="OV172" s="0"/>
      <c r="OW172" s="0"/>
      <c r="OX172" s="0"/>
      <c r="OY172" s="0"/>
      <c r="OZ172" s="0"/>
      <c r="PA172" s="0"/>
      <c r="PB172" s="0"/>
      <c r="PC172" s="0"/>
      <c r="PD172" s="0"/>
      <c r="PE172" s="0"/>
      <c r="PF172" s="0"/>
      <c r="PG172" s="0"/>
      <c r="PH172" s="0"/>
      <c r="PI172" s="0"/>
      <c r="PJ172" s="0"/>
      <c r="PK172" s="0"/>
      <c r="PL172" s="0"/>
      <c r="PM172" s="0"/>
      <c r="PN172" s="0"/>
      <c r="PO172" s="0"/>
      <c r="PP172" s="0"/>
      <c r="PQ172" s="0"/>
      <c r="PR172" s="0"/>
      <c r="PS172" s="0"/>
      <c r="PT172" s="0"/>
      <c r="PU172" s="0"/>
      <c r="PV172" s="0"/>
      <c r="PW172" s="0"/>
      <c r="PX172" s="0"/>
      <c r="PY172" s="0"/>
      <c r="PZ172" s="0"/>
      <c r="QA172" s="0"/>
      <c r="QB172" s="0"/>
      <c r="QC172" s="0"/>
      <c r="QD172" s="0"/>
      <c r="QE172" s="0"/>
      <c r="QF172" s="0"/>
      <c r="QG172" s="0"/>
      <c r="QH172" s="0"/>
      <c r="QI172" s="0"/>
      <c r="QJ172" s="0"/>
      <c r="QK172" s="0"/>
      <c r="QL172" s="0"/>
      <c r="QM172" s="0"/>
      <c r="QN172" s="0"/>
      <c r="QO172" s="0"/>
      <c r="QP172" s="0"/>
      <c r="QQ172" s="0"/>
      <c r="QR172" s="0"/>
      <c r="QS172" s="0"/>
      <c r="QT172" s="0"/>
      <c r="QU172" s="0"/>
      <c r="QV172" s="0"/>
      <c r="QW172" s="0"/>
      <c r="QX172" s="0"/>
      <c r="QY172" s="0"/>
      <c r="QZ172" s="0"/>
      <c r="RA172" s="0"/>
      <c r="RB172" s="0"/>
      <c r="RC172" s="0"/>
      <c r="RD172" s="0"/>
      <c r="RE172" s="0"/>
      <c r="RF172" s="0"/>
      <c r="RG172" s="0"/>
      <c r="RH172" s="0"/>
      <c r="RI172" s="0"/>
      <c r="RJ172" s="0"/>
      <c r="RK172" s="0"/>
      <c r="RL172" s="0"/>
      <c r="RM172" s="0"/>
      <c r="RN172" s="0"/>
      <c r="RO172" s="0"/>
      <c r="RP172" s="0"/>
      <c r="RQ172" s="0"/>
      <c r="RR172" s="0"/>
      <c r="RS172" s="0"/>
      <c r="RT172" s="0"/>
      <c r="RU172" s="0"/>
      <c r="RV172" s="0"/>
      <c r="RW172" s="0"/>
      <c r="RX172" s="0"/>
      <c r="RY172" s="0"/>
      <c r="RZ172" s="0"/>
      <c r="SA172" s="0"/>
      <c r="SB172" s="0"/>
      <c r="SC172" s="0"/>
      <c r="SD172" s="0"/>
      <c r="SE172" s="0"/>
      <c r="SF172" s="0"/>
      <c r="SG172" s="0"/>
      <c r="SH172" s="0"/>
      <c r="SI172" s="0"/>
      <c r="SJ172" s="0"/>
      <c r="SK172" s="0"/>
      <c r="SL172" s="0"/>
      <c r="SM172" s="0"/>
      <c r="SN172" s="0"/>
      <c r="SO172" s="0"/>
      <c r="SP172" s="0"/>
      <c r="SQ172" s="0"/>
      <c r="SR172" s="0"/>
      <c r="SS172" s="0"/>
      <c r="ST172" s="0"/>
      <c r="SU172" s="0"/>
      <c r="SV172" s="0"/>
      <c r="SW172" s="0"/>
      <c r="SX172" s="0"/>
      <c r="SY172" s="0"/>
      <c r="SZ172" s="0"/>
      <c r="TA172" s="0"/>
      <c r="TB172" s="0"/>
      <c r="TC172" s="0"/>
      <c r="TD172" s="0"/>
      <c r="TE172" s="0"/>
      <c r="TF172" s="0"/>
      <c r="TG172" s="0"/>
      <c r="TH172" s="0"/>
      <c r="TI172" s="0"/>
      <c r="TJ172" s="0"/>
      <c r="TK172" s="0"/>
      <c r="TL172" s="0"/>
      <c r="TM172" s="0"/>
      <c r="TN172" s="0"/>
      <c r="TO172" s="0"/>
      <c r="TP172" s="0"/>
      <c r="TQ172" s="0"/>
      <c r="TR172" s="0"/>
      <c r="TS172" s="0"/>
      <c r="TT172" s="0"/>
      <c r="TU172" s="0"/>
      <c r="TV172" s="0"/>
      <c r="TW172" s="0"/>
      <c r="TX172" s="0"/>
      <c r="TY172" s="0"/>
      <c r="TZ172" s="0"/>
      <c r="UA172" s="0"/>
      <c r="UB172" s="0"/>
      <c r="UC172" s="0"/>
      <c r="UD172" s="0"/>
      <c r="UE172" s="0"/>
      <c r="UF172" s="0"/>
      <c r="UG172" s="0"/>
      <c r="UH172" s="0"/>
      <c r="UI172" s="0"/>
      <c r="UJ172" s="0"/>
      <c r="UK172" s="0"/>
      <c r="UL172" s="0"/>
      <c r="UM172" s="0"/>
      <c r="UN172" s="0"/>
      <c r="UO172" s="0"/>
      <c r="UP172" s="0"/>
      <c r="UQ172" s="0"/>
      <c r="UR172" s="0"/>
      <c r="US172" s="0"/>
      <c r="UT172" s="0"/>
      <c r="UU172" s="0"/>
      <c r="UV172" s="0"/>
      <c r="UW172" s="0"/>
      <c r="UX172" s="0"/>
      <c r="UY172" s="0"/>
      <c r="UZ172" s="0"/>
      <c r="VA172" s="0"/>
      <c r="VB172" s="0"/>
      <c r="VC172" s="0"/>
      <c r="VD172" s="0"/>
      <c r="VE172" s="0"/>
      <c r="VF172" s="0"/>
      <c r="VG172" s="0"/>
      <c r="VH172" s="0"/>
      <c r="VI172" s="0"/>
      <c r="VJ172" s="0"/>
      <c r="VK172" s="0"/>
      <c r="VL172" s="0"/>
      <c r="VM172" s="0"/>
      <c r="VN172" s="0"/>
      <c r="VO172" s="0"/>
      <c r="VP172" s="0"/>
      <c r="VQ172" s="0"/>
      <c r="VR172" s="0"/>
      <c r="VS172" s="0"/>
      <c r="VT172" s="0"/>
      <c r="VU172" s="0"/>
      <c r="VV172" s="0"/>
      <c r="VW172" s="0"/>
      <c r="VX172" s="0"/>
      <c r="VY172" s="0"/>
      <c r="VZ172" s="0"/>
      <c r="WA172" s="0"/>
      <c r="WB172" s="0"/>
      <c r="WC172" s="0"/>
      <c r="WD172" s="0"/>
      <c r="WE172" s="0"/>
      <c r="WF172" s="0"/>
      <c r="WG172" s="0"/>
      <c r="WH172" s="0"/>
      <c r="WI172" s="0"/>
      <c r="WJ172" s="0"/>
      <c r="WK172" s="0"/>
      <c r="WL172" s="0"/>
      <c r="WM172" s="0"/>
      <c r="WN172" s="0"/>
      <c r="WO172" s="0"/>
      <c r="WP172" s="0"/>
      <c r="WQ172" s="0"/>
      <c r="WR172" s="0"/>
      <c r="WS172" s="0"/>
      <c r="WT172" s="0"/>
      <c r="WU172" s="0"/>
      <c r="WV172" s="0"/>
      <c r="WW172" s="0"/>
      <c r="WX172" s="0"/>
      <c r="WY172" s="0"/>
      <c r="WZ172" s="0"/>
      <c r="XA172" s="0"/>
      <c r="XB172" s="0"/>
      <c r="XC172" s="0"/>
      <c r="XD172" s="0"/>
      <c r="XE172" s="0"/>
      <c r="XF172" s="0"/>
      <c r="XG172" s="0"/>
      <c r="XH172" s="0"/>
      <c r="XI172" s="0"/>
      <c r="XJ172" s="0"/>
      <c r="XK172" s="0"/>
      <c r="XL172" s="0"/>
      <c r="XM172" s="0"/>
      <c r="XN172" s="0"/>
      <c r="XO172" s="0"/>
      <c r="XP172" s="0"/>
      <c r="XQ172" s="0"/>
      <c r="XR172" s="0"/>
      <c r="XS172" s="0"/>
      <c r="XT172" s="0"/>
      <c r="XU172" s="0"/>
      <c r="XV172" s="0"/>
      <c r="XW172" s="0"/>
      <c r="XX172" s="0"/>
      <c r="XY172" s="0"/>
      <c r="XZ172" s="0"/>
      <c r="YA172" s="0"/>
      <c r="YB172" s="0"/>
      <c r="YC172" s="0"/>
      <c r="YD172" s="0"/>
      <c r="YE172" s="0"/>
      <c r="YF172" s="0"/>
      <c r="YG172" s="0"/>
      <c r="YH172" s="0"/>
      <c r="YI172" s="0"/>
      <c r="YJ172" s="0"/>
      <c r="YK172" s="0"/>
      <c r="YL172" s="0"/>
      <c r="YM172" s="0"/>
      <c r="YN172" s="0"/>
      <c r="YO172" s="0"/>
      <c r="YP172" s="0"/>
      <c r="YQ172" s="0"/>
      <c r="YR172" s="0"/>
      <c r="YS172" s="0"/>
      <c r="YT172" s="0"/>
      <c r="YU172" s="0"/>
      <c r="YV172" s="0"/>
      <c r="YW172" s="0"/>
      <c r="YX172" s="0"/>
      <c r="YY172" s="0"/>
      <c r="YZ172" s="0"/>
      <c r="ZA172" s="0"/>
      <c r="ZB172" s="0"/>
      <c r="ZC172" s="0"/>
      <c r="ZD172" s="0"/>
      <c r="ZE172" s="0"/>
      <c r="ZF172" s="0"/>
      <c r="ZG172" s="0"/>
      <c r="ZH172" s="0"/>
      <c r="ZI172" s="0"/>
      <c r="ZJ172" s="0"/>
      <c r="ZK172" s="0"/>
      <c r="ZL172" s="0"/>
      <c r="ZM172" s="0"/>
      <c r="ZN172" s="0"/>
      <c r="ZO172" s="0"/>
      <c r="ZP172" s="0"/>
      <c r="ZQ172" s="0"/>
      <c r="ZR172" s="0"/>
      <c r="ZS172" s="0"/>
      <c r="ZT172" s="0"/>
      <c r="ZU172" s="0"/>
      <c r="ZV172" s="0"/>
      <c r="ZW172" s="0"/>
      <c r="ZX172" s="0"/>
      <c r="ZY172" s="0"/>
      <c r="ZZ172" s="0"/>
      <c r="AAA172" s="0"/>
      <c r="AAB172" s="0"/>
      <c r="AAC172" s="0"/>
      <c r="AAD172" s="0"/>
      <c r="AAE172" s="0"/>
      <c r="AAF172" s="0"/>
      <c r="AAG172" s="0"/>
      <c r="AAH172" s="0"/>
      <c r="AAI172" s="0"/>
      <c r="AAJ172" s="0"/>
      <c r="AAK172" s="0"/>
      <c r="AAL172" s="0"/>
      <c r="AAM172" s="0"/>
      <c r="AAN172" s="0"/>
      <c r="AAO172" s="0"/>
      <c r="AAP172" s="0"/>
      <c r="AAQ172" s="0"/>
      <c r="AAR172" s="0"/>
      <c r="AAS172" s="0"/>
      <c r="AAT172" s="0"/>
      <c r="AAU172" s="0"/>
      <c r="AAV172" s="0"/>
      <c r="AAW172" s="0"/>
      <c r="AAX172" s="0"/>
      <c r="AAY172" s="0"/>
      <c r="AAZ172" s="0"/>
      <c r="ABA172" s="0"/>
      <c r="ABB172" s="0"/>
      <c r="ABC172" s="0"/>
      <c r="ABD172" s="0"/>
      <c r="ABE172" s="0"/>
      <c r="ABF172" s="0"/>
      <c r="ABG172" s="0"/>
      <c r="ABH172" s="0"/>
      <c r="ABI172" s="0"/>
      <c r="ABJ172" s="0"/>
      <c r="ABK172" s="0"/>
      <c r="ABL172" s="0"/>
      <c r="ABM172" s="0"/>
      <c r="ABN172" s="0"/>
      <c r="ABO172" s="0"/>
      <c r="ABP172" s="0"/>
      <c r="ABQ172" s="0"/>
      <c r="ABR172" s="0"/>
      <c r="ABS172" s="0"/>
      <c r="ABT172" s="0"/>
      <c r="ABU172" s="0"/>
      <c r="ABV172" s="0"/>
      <c r="ABW172" s="0"/>
      <c r="ABX172" s="0"/>
      <c r="ABY172" s="0"/>
      <c r="ABZ172" s="0"/>
      <c r="ACA172" s="0"/>
      <c r="ACB172" s="0"/>
      <c r="ACC172" s="0"/>
      <c r="ACD172" s="0"/>
      <c r="ACE172" s="0"/>
      <c r="ACF172" s="0"/>
      <c r="ACG172" s="0"/>
      <c r="ACH172" s="0"/>
      <c r="ACI172" s="0"/>
      <c r="ACJ172" s="0"/>
      <c r="ACK172" s="0"/>
      <c r="ACL172" s="0"/>
      <c r="ACM172" s="0"/>
      <c r="ACN172" s="0"/>
      <c r="ACO172" s="0"/>
      <c r="ACP172" s="0"/>
      <c r="ACQ172" s="0"/>
      <c r="ACR172" s="0"/>
      <c r="ACS172" s="0"/>
      <c r="ACT172" s="0"/>
      <c r="ACU172" s="0"/>
      <c r="ACV172" s="0"/>
      <c r="ACW172" s="0"/>
      <c r="ACX172" s="0"/>
      <c r="ACY172" s="0"/>
      <c r="ACZ172" s="0"/>
      <c r="ADA172" s="0"/>
      <c r="ADB172" s="0"/>
      <c r="ADC172" s="0"/>
      <c r="ADD172" s="0"/>
      <c r="ADE172" s="0"/>
      <c r="ADF172" s="0"/>
      <c r="ADG172" s="0"/>
      <c r="ADH172" s="0"/>
      <c r="ADI172" s="0"/>
      <c r="ADJ172" s="0"/>
      <c r="ADK172" s="0"/>
      <c r="ADL172" s="0"/>
      <c r="ADM172" s="0"/>
      <c r="ADN172" s="0"/>
      <c r="ADO172" s="0"/>
      <c r="ADP172" s="0"/>
      <c r="ADQ172" s="0"/>
      <c r="ADR172" s="0"/>
      <c r="ADS172" s="0"/>
      <c r="ADT172" s="0"/>
      <c r="ADU172" s="0"/>
      <c r="ADV172" s="0"/>
      <c r="ADW172" s="0"/>
      <c r="ADX172" s="0"/>
      <c r="ADY172" s="0"/>
      <c r="ADZ172" s="0"/>
      <c r="AEA172" s="0"/>
      <c r="AEB172" s="0"/>
      <c r="AEC172" s="0"/>
      <c r="AED172" s="0"/>
      <c r="AEE172" s="0"/>
      <c r="AEF172" s="0"/>
      <c r="AEG172" s="0"/>
      <c r="AEH172" s="0"/>
      <c r="AEI172" s="0"/>
      <c r="AEJ172" s="0"/>
      <c r="AEK172" s="0"/>
      <c r="AEL172" s="0"/>
      <c r="AEM172" s="0"/>
      <c r="AEN172" s="0"/>
      <c r="AEO172" s="0"/>
      <c r="AEP172" s="0"/>
      <c r="AEQ172" s="0"/>
      <c r="AER172" s="0"/>
      <c r="AES172" s="0"/>
      <c r="AET172" s="0"/>
      <c r="AEU172" s="0"/>
      <c r="AEV172" s="0"/>
      <c r="AEW172" s="0"/>
      <c r="AEX172" s="0"/>
      <c r="AEY172" s="0"/>
      <c r="AEZ172" s="0"/>
      <c r="AFA172" s="0"/>
      <c r="AFB172" s="0"/>
      <c r="AFC172" s="0"/>
      <c r="AFD172" s="0"/>
      <c r="AFE172" s="0"/>
      <c r="AFF172" s="0"/>
      <c r="AFG172" s="0"/>
      <c r="AFH172" s="0"/>
      <c r="AFI172" s="0"/>
      <c r="AFJ172" s="0"/>
      <c r="AFK172" s="0"/>
      <c r="AFL172" s="0"/>
      <c r="AFM172" s="0"/>
      <c r="AFN172" s="0"/>
      <c r="AFO172" s="0"/>
      <c r="AFP172" s="0"/>
      <c r="AFQ172" s="0"/>
      <c r="AFR172" s="0"/>
      <c r="AFS172" s="0"/>
      <c r="AFT172" s="0"/>
      <c r="AFU172" s="0"/>
      <c r="AFV172" s="0"/>
      <c r="AFW172" s="0"/>
      <c r="AFX172" s="0"/>
      <c r="AFY172" s="0"/>
      <c r="AFZ172" s="0"/>
      <c r="AGA172" s="0"/>
      <c r="AGB172" s="0"/>
      <c r="AGC172" s="0"/>
      <c r="AGD172" s="0"/>
      <c r="AGE172" s="0"/>
      <c r="AGF172" s="0"/>
      <c r="AGG172" s="0"/>
      <c r="AGH172" s="0"/>
      <c r="AGI172" s="0"/>
      <c r="AGJ172" s="0"/>
      <c r="AGK172" s="0"/>
      <c r="AGL172" s="0"/>
      <c r="AGM172" s="0"/>
      <c r="AGN172" s="0"/>
      <c r="AGO172" s="0"/>
      <c r="AGP172" s="0"/>
      <c r="AGQ172" s="0"/>
      <c r="AGR172" s="0"/>
      <c r="AGS172" s="0"/>
      <c r="AGT172" s="0"/>
      <c r="AGU172" s="0"/>
      <c r="AGV172" s="0"/>
      <c r="AGW172" s="0"/>
      <c r="AGX172" s="0"/>
      <c r="AGY172" s="0"/>
      <c r="AGZ172" s="0"/>
      <c r="AHA172" s="0"/>
      <c r="AHB172" s="0"/>
      <c r="AHC172" s="0"/>
      <c r="AHD172" s="0"/>
      <c r="AHE172" s="0"/>
      <c r="AHF172" s="0"/>
      <c r="AHG172" s="0"/>
      <c r="AHH172" s="0"/>
      <c r="AHI172" s="0"/>
      <c r="AHJ172" s="0"/>
      <c r="AHK172" s="0"/>
      <c r="AHL172" s="0"/>
      <c r="AHM172" s="0"/>
      <c r="AHN172" s="0"/>
      <c r="AHO172" s="0"/>
      <c r="AHP172" s="0"/>
      <c r="AHQ172" s="0"/>
      <c r="AHR172" s="0"/>
      <c r="AHS172" s="0"/>
      <c r="AHT172" s="0"/>
      <c r="AHU172" s="0"/>
      <c r="AHV172" s="0"/>
      <c r="AHW172" s="0"/>
      <c r="AHX172" s="0"/>
      <c r="AHY172" s="0"/>
      <c r="AHZ172" s="0"/>
      <c r="AIA172" s="0"/>
      <c r="AIB172" s="0"/>
      <c r="AIC172" s="0"/>
      <c r="AID172" s="0"/>
      <c r="AIE172" s="0"/>
      <c r="AIF172" s="0"/>
      <c r="AIG172" s="0"/>
      <c r="AIH172" s="0"/>
      <c r="AII172" s="0"/>
      <c r="AIJ172" s="0"/>
      <c r="AIK172" s="0"/>
      <c r="AIL172" s="0"/>
      <c r="AIM172" s="0"/>
      <c r="AIN172" s="0"/>
      <c r="AIO172" s="0"/>
      <c r="AIP172" s="0"/>
      <c r="AIQ172" s="0"/>
      <c r="AIR172" s="0"/>
      <c r="AIS172" s="0"/>
      <c r="AIT172" s="0"/>
      <c r="AIU172" s="0"/>
      <c r="AIV172" s="0"/>
      <c r="AIW172" s="0"/>
      <c r="AIX172" s="0"/>
      <c r="AIY172" s="0"/>
      <c r="AIZ172" s="0"/>
      <c r="AJA172" s="0"/>
      <c r="AJB172" s="0"/>
      <c r="AJC172" s="0"/>
      <c r="AJD172" s="0"/>
      <c r="AJE172" s="0"/>
      <c r="AJF172" s="0"/>
      <c r="AJG172" s="0"/>
      <c r="AJH172" s="0"/>
      <c r="AJI172" s="0"/>
      <c r="AJJ172" s="0"/>
      <c r="AJK172" s="0"/>
      <c r="AJL172" s="0"/>
      <c r="AJM172" s="0"/>
      <c r="AJN172" s="0"/>
      <c r="AJO172" s="0"/>
      <c r="AJP172" s="0"/>
      <c r="AJQ172" s="0"/>
      <c r="AJR172" s="0"/>
      <c r="AJS172" s="0"/>
      <c r="AJT172" s="0"/>
      <c r="AJU172" s="0"/>
      <c r="AJV172" s="0"/>
      <c r="AJW172" s="0"/>
      <c r="AJX172" s="0"/>
      <c r="AJY172" s="0"/>
      <c r="AJZ172" s="0"/>
      <c r="AKA172" s="0"/>
      <c r="AKB172" s="0"/>
      <c r="AKC172" s="0"/>
      <c r="AKD172" s="0"/>
      <c r="AKE172" s="0"/>
      <c r="AKF172" s="0"/>
      <c r="AKG172" s="0"/>
      <c r="AKH172" s="0"/>
      <c r="AKI172" s="0"/>
      <c r="AKJ172" s="0"/>
      <c r="AKK172" s="0"/>
      <c r="AKL172" s="0"/>
      <c r="AKM172" s="0"/>
      <c r="AKN172" s="0"/>
      <c r="AKO172" s="0"/>
      <c r="AKP172" s="0"/>
      <c r="AKQ172" s="0"/>
      <c r="AKR172" s="0"/>
      <c r="AKS172" s="0"/>
      <c r="AKT172" s="0"/>
      <c r="AKU172" s="0"/>
      <c r="AKV172" s="0"/>
      <c r="AKW172" s="0"/>
      <c r="AKX172" s="0"/>
      <c r="AKY172" s="0"/>
      <c r="AKZ172" s="0"/>
      <c r="ALA172" s="0"/>
      <c r="ALB172" s="0"/>
      <c r="ALC172" s="0"/>
      <c r="ALD172" s="0"/>
      <c r="ALE172" s="0"/>
      <c r="ALF172" s="0"/>
      <c r="ALG172" s="0"/>
      <c r="ALH172" s="0"/>
      <c r="ALI172" s="0"/>
      <c r="ALJ172" s="0"/>
      <c r="ALK172" s="0"/>
      <c r="ALL172" s="0"/>
      <c r="ALM172" s="0"/>
      <c r="ALN172" s="0"/>
      <c r="ALO172" s="0"/>
      <c r="ALP172" s="0"/>
      <c r="ALQ172" s="0"/>
      <c r="ALR172" s="0"/>
      <c r="ALS172" s="0"/>
      <c r="ALT172" s="0"/>
      <c r="ALU172" s="0"/>
      <c r="ALV172" s="0"/>
      <c r="ALW172" s="0"/>
      <c r="ALX172" s="0"/>
      <c r="ALY172" s="0"/>
      <c r="ALZ172" s="0"/>
      <c r="AMA172" s="0"/>
      <c r="AMB172" s="0"/>
      <c r="AMC172" s="0"/>
      <c r="AMD172" s="0"/>
      <c r="AME172" s="0"/>
      <c r="AMF172" s="0"/>
      <c r="AMG172" s="0"/>
      <c r="AMH172" s="0"/>
      <c r="AMI172" s="0"/>
      <c r="AMJ172" s="0"/>
    </row>
    <row r="173" customFormat="false" ht="12.75" hidden="false" customHeight="true" outlineLevel="0" collapsed="false">
      <c r="A173" s="61"/>
      <c r="B173" s="61"/>
      <c r="C173" s="68"/>
      <c r="D173" s="86"/>
      <c r="E173" s="74" t="s">
        <v>180</v>
      </c>
      <c r="F173" s="179" t="n">
        <f aca="false">F163-F169-F171-F172</f>
        <v>0</v>
      </c>
      <c r="G173" s="192"/>
      <c r="H173" s="75"/>
      <c r="I173" s="0"/>
      <c r="J173" s="0"/>
      <c r="K173" s="0"/>
      <c r="L173" s="0"/>
      <c r="M173" s="0"/>
      <c r="N173" s="0"/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  <c r="IT173" s="0"/>
      <c r="IU173" s="0"/>
      <c r="IV173" s="0"/>
      <c r="IW173" s="0"/>
      <c r="IX173" s="0"/>
      <c r="IY173" s="0"/>
      <c r="IZ173" s="0"/>
      <c r="JA173" s="0"/>
      <c r="JB173" s="0"/>
      <c r="JC173" s="0"/>
      <c r="JD173" s="0"/>
      <c r="JE173" s="0"/>
      <c r="JF173" s="0"/>
      <c r="JG173" s="0"/>
      <c r="JH173" s="0"/>
      <c r="JI173" s="0"/>
      <c r="JJ173" s="0"/>
      <c r="JK173" s="0"/>
      <c r="JL173" s="0"/>
      <c r="JM173" s="0"/>
      <c r="JN173" s="0"/>
      <c r="JO173" s="0"/>
      <c r="JP173" s="0"/>
      <c r="JQ173" s="0"/>
      <c r="JR173" s="0"/>
      <c r="JS173" s="0"/>
      <c r="JT173" s="0"/>
      <c r="JU173" s="0"/>
      <c r="JV173" s="0"/>
      <c r="JW173" s="0"/>
      <c r="JX173" s="0"/>
      <c r="JY173" s="0"/>
      <c r="JZ173" s="0"/>
      <c r="KA173" s="0"/>
      <c r="KB173" s="0"/>
      <c r="KC173" s="0"/>
      <c r="KD173" s="0"/>
      <c r="KE173" s="0"/>
      <c r="KF173" s="0"/>
      <c r="KG173" s="0"/>
      <c r="KH173" s="0"/>
      <c r="KI173" s="0"/>
      <c r="KJ173" s="0"/>
      <c r="KK173" s="0"/>
      <c r="KL173" s="0"/>
      <c r="KM173" s="0"/>
      <c r="KN173" s="0"/>
      <c r="KO173" s="0"/>
      <c r="KP173" s="0"/>
      <c r="KQ173" s="0"/>
      <c r="KR173" s="0"/>
      <c r="KS173" s="0"/>
      <c r="KT173" s="0"/>
      <c r="KU173" s="0"/>
      <c r="KV173" s="0"/>
      <c r="KW173" s="0"/>
      <c r="KX173" s="0"/>
      <c r="KY173" s="0"/>
      <c r="KZ173" s="0"/>
      <c r="LA173" s="0"/>
      <c r="LB173" s="0"/>
      <c r="LC173" s="0"/>
      <c r="LD173" s="0"/>
      <c r="LE173" s="0"/>
      <c r="LF173" s="0"/>
      <c r="LG173" s="0"/>
      <c r="LH173" s="0"/>
      <c r="LI173" s="0"/>
      <c r="LJ173" s="0"/>
      <c r="LK173" s="0"/>
      <c r="LL173" s="0"/>
      <c r="LM173" s="0"/>
      <c r="LN173" s="0"/>
      <c r="LO173" s="0"/>
      <c r="LP173" s="0"/>
      <c r="LQ173" s="0"/>
      <c r="LR173" s="0"/>
      <c r="LS173" s="0"/>
      <c r="LT173" s="0"/>
      <c r="LU173" s="0"/>
      <c r="LV173" s="0"/>
      <c r="LW173" s="0"/>
      <c r="LX173" s="0"/>
      <c r="LY173" s="0"/>
      <c r="LZ173" s="0"/>
      <c r="MA173" s="0"/>
      <c r="MB173" s="0"/>
      <c r="MC173" s="0"/>
      <c r="MD173" s="0"/>
      <c r="ME173" s="0"/>
      <c r="MF173" s="0"/>
      <c r="MG173" s="0"/>
      <c r="MH173" s="0"/>
      <c r="MI173" s="0"/>
      <c r="MJ173" s="0"/>
      <c r="MK173" s="0"/>
      <c r="ML173" s="0"/>
      <c r="MM173" s="0"/>
      <c r="MN173" s="0"/>
      <c r="MO173" s="0"/>
      <c r="MP173" s="0"/>
      <c r="MQ173" s="0"/>
      <c r="MR173" s="0"/>
      <c r="MS173" s="0"/>
      <c r="MT173" s="0"/>
      <c r="MU173" s="0"/>
      <c r="MV173" s="0"/>
      <c r="MW173" s="0"/>
      <c r="MX173" s="0"/>
      <c r="MY173" s="0"/>
      <c r="MZ173" s="0"/>
      <c r="NA173" s="0"/>
      <c r="NB173" s="0"/>
      <c r="NC173" s="0"/>
      <c r="ND173" s="0"/>
      <c r="NE173" s="0"/>
      <c r="NF173" s="0"/>
      <c r="NG173" s="0"/>
      <c r="NH173" s="0"/>
      <c r="NI173" s="0"/>
      <c r="NJ173" s="0"/>
      <c r="NK173" s="0"/>
      <c r="NL173" s="0"/>
      <c r="NM173" s="0"/>
      <c r="NN173" s="0"/>
      <c r="NO173" s="0"/>
      <c r="NP173" s="0"/>
      <c r="NQ173" s="0"/>
      <c r="NR173" s="0"/>
      <c r="NS173" s="0"/>
      <c r="NT173" s="0"/>
      <c r="NU173" s="0"/>
      <c r="NV173" s="0"/>
      <c r="NW173" s="0"/>
      <c r="NX173" s="0"/>
      <c r="NY173" s="0"/>
      <c r="NZ173" s="0"/>
      <c r="OA173" s="0"/>
      <c r="OB173" s="0"/>
      <c r="OC173" s="0"/>
      <c r="OD173" s="0"/>
      <c r="OE173" s="0"/>
      <c r="OF173" s="0"/>
      <c r="OG173" s="0"/>
      <c r="OH173" s="0"/>
      <c r="OI173" s="0"/>
      <c r="OJ173" s="0"/>
      <c r="OK173" s="0"/>
      <c r="OL173" s="0"/>
      <c r="OM173" s="0"/>
      <c r="ON173" s="0"/>
      <c r="OO173" s="0"/>
      <c r="OP173" s="0"/>
      <c r="OQ173" s="0"/>
      <c r="OR173" s="0"/>
      <c r="OS173" s="0"/>
      <c r="OT173" s="0"/>
      <c r="OU173" s="0"/>
      <c r="OV173" s="0"/>
      <c r="OW173" s="0"/>
      <c r="OX173" s="0"/>
      <c r="OY173" s="0"/>
      <c r="OZ173" s="0"/>
      <c r="PA173" s="0"/>
      <c r="PB173" s="0"/>
      <c r="PC173" s="0"/>
      <c r="PD173" s="0"/>
      <c r="PE173" s="0"/>
      <c r="PF173" s="0"/>
      <c r="PG173" s="0"/>
      <c r="PH173" s="0"/>
      <c r="PI173" s="0"/>
      <c r="PJ173" s="0"/>
      <c r="PK173" s="0"/>
      <c r="PL173" s="0"/>
      <c r="PM173" s="0"/>
      <c r="PN173" s="0"/>
      <c r="PO173" s="0"/>
      <c r="PP173" s="0"/>
      <c r="PQ173" s="0"/>
      <c r="PR173" s="0"/>
      <c r="PS173" s="0"/>
      <c r="PT173" s="0"/>
      <c r="PU173" s="0"/>
      <c r="PV173" s="0"/>
      <c r="PW173" s="0"/>
      <c r="PX173" s="0"/>
      <c r="PY173" s="0"/>
      <c r="PZ173" s="0"/>
      <c r="QA173" s="0"/>
      <c r="QB173" s="0"/>
      <c r="QC173" s="0"/>
      <c r="QD173" s="0"/>
      <c r="QE173" s="0"/>
      <c r="QF173" s="0"/>
      <c r="QG173" s="0"/>
      <c r="QH173" s="0"/>
      <c r="QI173" s="0"/>
      <c r="QJ173" s="0"/>
      <c r="QK173" s="0"/>
      <c r="QL173" s="0"/>
      <c r="QM173" s="0"/>
      <c r="QN173" s="0"/>
      <c r="QO173" s="0"/>
      <c r="QP173" s="0"/>
      <c r="QQ173" s="0"/>
      <c r="QR173" s="0"/>
      <c r="QS173" s="0"/>
      <c r="QT173" s="0"/>
      <c r="QU173" s="0"/>
      <c r="QV173" s="0"/>
      <c r="QW173" s="0"/>
      <c r="QX173" s="0"/>
      <c r="QY173" s="0"/>
      <c r="QZ173" s="0"/>
      <c r="RA173" s="0"/>
      <c r="RB173" s="0"/>
      <c r="RC173" s="0"/>
      <c r="RD173" s="0"/>
      <c r="RE173" s="0"/>
      <c r="RF173" s="0"/>
      <c r="RG173" s="0"/>
      <c r="RH173" s="0"/>
      <c r="RI173" s="0"/>
      <c r="RJ173" s="0"/>
      <c r="RK173" s="0"/>
      <c r="RL173" s="0"/>
      <c r="RM173" s="0"/>
      <c r="RN173" s="0"/>
      <c r="RO173" s="0"/>
      <c r="RP173" s="0"/>
      <c r="RQ173" s="0"/>
      <c r="RR173" s="0"/>
      <c r="RS173" s="0"/>
      <c r="RT173" s="0"/>
      <c r="RU173" s="0"/>
      <c r="RV173" s="0"/>
      <c r="RW173" s="0"/>
      <c r="RX173" s="0"/>
      <c r="RY173" s="0"/>
      <c r="RZ173" s="0"/>
      <c r="SA173" s="0"/>
      <c r="SB173" s="0"/>
      <c r="SC173" s="0"/>
      <c r="SD173" s="0"/>
      <c r="SE173" s="0"/>
      <c r="SF173" s="0"/>
      <c r="SG173" s="0"/>
      <c r="SH173" s="0"/>
      <c r="SI173" s="0"/>
      <c r="SJ173" s="0"/>
      <c r="SK173" s="0"/>
      <c r="SL173" s="0"/>
      <c r="SM173" s="0"/>
      <c r="SN173" s="0"/>
      <c r="SO173" s="0"/>
      <c r="SP173" s="0"/>
      <c r="SQ173" s="0"/>
      <c r="SR173" s="0"/>
      <c r="SS173" s="0"/>
      <c r="ST173" s="0"/>
      <c r="SU173" s="0"/>
      <c r="SV173" s="0"/>
      <c r="SW173" s="0"/>
      <c r="SX173" s="0"/>
      <c r="SY173" s="0"/>
      <c r="SZ173" s="0"/>
      <c r="TA173" s="0"/>
      <c r="TB173" s="0"/>
      <c r="TC173" s="0"/>
      <c r="TD173" s="0"/>
      <c r="TE173" s="0"/>
      <c r="TF173" s="0"/>
      <c r="TG173" s="0"/>
      <c r="TH173" s="0"/>
      <c r="TI173" s="0"/>
      <c r="TJ173" s="0"/>
      <c r="TK173" s="0"/>
      <c r="TL173" s="0"/>
      <c r="TM173" s="0"/>
      <c r="TN173" s="0"/>
      <c r="TO173" s="0"/>
      <c r="TP173" s="0"/>
      <c r="TQ173" s="0"/>
      <c r="TR173" s="0"/>
      <c r="TS173" s="0"/>
      <c r="TT173" s="0"/>
      <c r="TU173" s="0"/>
      <c r="TV173" s="0"/>
      <c r="TW173" s="0"/>
      <c r="TX173" s="0"/>
      <c r="TY173" s="0"/>
      <c r="TZ173" s="0"/>
      <c r="UA173" s="0"/>
      <c r="UB173" s="0"/>
      <c r="UC173" s="0"/>
      <c r="UD173" s="0"/>
      <c r="UE173" s="0"/>
      <c r="UF173" s="0"/>
      <c r="UG173" s="0"/>
      <c r="UH173" s="0"/>
      <c r="UI173" s="0"/>
      <c r="UJ173" s="0"/>
      <c r="UK173" s="0"/>
      <c r="UL173" s="0"/>
      <c r="UM173" s="0"/>
      <c r="UN173" s="0"/>
      <c r="UO173" s="0"/>
      <c r="UP173" s="0"/>
      <c r="UQ173" s="0"/>
      <c r="UR173" s="0"/>
      <c r="US173" s="0"/>
      <c r="UT173" s="0"/>
      <c r="UU173" s="0"/>
      <c r="UV173" s="0"/>
      <c r="UW173" s="0"/>
      <c r="UX173" s="0"/>
      <c r="UY173" s="0"/>
      <c r="UZ173" s="0"/>
      <c r="VA173" s="0"/>
      <c r="VB173" s="0"/>
      <c r="VC173" s="0"/>
      <c r="VD173" s="0"/>
      <c r="VE173" s="0"/>
      <c r="VF173" s="0"/>
      <c r="VG173" s="0"/>
      <c r="VH173" s="0"/>
      <c r="VI173" s="0"/>
      <c r="VJ173" s="0"/>
      <c r="VK173" s="0"/>
      <c r="VL173" s="0"/>
      <c r="VM173" s="0"/>
      <c r="VN173" s="0"/>
      <c r="VO173" s="0"/>
      <c r="VP173" s="0"/>
      <c r="VQ173" s="0"/>
      <c r="VR173" s="0"/>
      <c r="VS173" s="0"/>
      <c r="VT173" s="0"/>
      <c r="VU173" s="0"/>
      <c r="VV173" s="0"/>
      <c r="VW173" s="0"/>
      <c r="VX173" s="0"/>
      <c r="VY173" s="0"/>
      <c r="VZ173" s="0"/>
      <c r="WA173" s="0"/>
      <c r="WB173" s="0"/>
      <c r="WC173" s="0"/>
      <c r="WD173" s="0"/>
      <c r="WE173" s="0"/>
      <c r="WF173" s="0"/>
      <c r="WG173" s="0"/>
      <c r="WH173" s="0"/>
      <c r="WI173" s="0"/>
      <c r="WJ173" s="0"/>
      <c r="WK173" s="0"/>
      <c r="WL173" s="0"/>
      <c r="WM173" s="0"/>
      <c r="WN173" s="0"/>
      <c r="WO173" s="0"/>
      <c r="WP173" s="0"/>
      <c r="WQ173" s="0"/>
      <c r="WR173" s="0"/>
      <c r="WS173" s="0"/>
      <c r="WT173" s="0"/>
      <c r="WU173" s="0"/>
      <c r="WV173" s="0"/>
      <c r="WW173" s="0"/>
      <c r="WX173" s="0"/>
      <c r="WY173" s="0"/>
      <c r="WZ173" s="0"/>
      <c r="XA173" s="0"/>
      <c r="XB173" s="0"/>
      <c r="XC173" s="0"/>
      <c r="XD173" s="0"/>
      <c r="XE173" s="0"/>
      <c r="XF173" s="0"/>
      <c r="XG173" s="0"/>
      <c r="XH173" s="0"/>
      <c r="XI173" s="0"/>
      <c r="XJ173" s="0"/>
      <c r="XK173" s="0"/>
      <c r="XL173" s="0"/>
      <c r="XM173" s="0"/>
      <c r="XN173" s="0"/>
      <c r="XO173" s="0"/>
      <c r="XP173" s="0"/>
      <c r="XQ173" s="0"/>
      <c r="XR173" s="0"/>
      <c r="XS173" s="0"/>
      <c r="XT173" s="0"/>
      <c r="XU173" s="0"/>
      <c r="XV173" s="0"/>
      <c r="XW173" s="0"/>
      <c r="XX173" s="0"/>
      <c r="XY173" s="0"/>
      <c r="XZ173" s="0"/>
      <c r="YA173" s="0"/>
      <c r="YB173" s="0"/>
      <c r="YC173" s="0"/>
      <c r="YD173" s="0"/>
      <c r="YE173" s="0"/>
      <c r="YF173" s="0"/>
      <c r="YG173" s="0"/>
      <c r="YH173" s="0"/>
      <c r="YI173" s="0"/>
      <c r="YJ173" s="0"/>
      <c r="YK173" s="0"/>
      <c r="YL173" s="0"/>
      <c r="YM173" s="0"/>
      <c r="YN173" s="0"/>
      <c r="YO173" s="0"/>
      <c r="YP173" s="0"/>
      <c r="YQ173" s="0"/>
      <c r="YR173" s="0"/>
      <c r="YS173" s="0"/>
      <c r="YT173" s="0"/>
      <c r="YU173" s="0"/>
      <c r="YV173" s="0"/>
      <c r="YW173" s="0"/>
      <c r="YX173" s="0"/>
      <c r="YY173" s="0"/>
      <c r="YZ173" s="0"/>
      <c r="ZA173" s="0"/>
      <c r="ZB173" s="0"/>
      <c r="ZC173" s="0"/>
      <c r="ZD173" s="0"/>
      <c r="ZE173" s="0"/>
      <c r="ZF173" s="0"/>
      <c r="ZG173" s="0"/>
      <c r="ZH173" s="0"/>
      <c r="ZI173" s="0"/>
      <c r="ZJ173" s="0"/>
      <c r="ZK173" s="0"/>
      <c r="ZL173" s="0"/>
      <c r="ZM173" s="0"/>
      <c r="ZN173" s="0"/>
      <c r="ZO173" s="0"/>
      <c r="ZP173" s="0"/>
      <c r="ZQ173" s="0"/>
      <c r="ZR173" s="0"/>
      <c r="ZS173" s="0"/>
      <c r="ZT173" s="0"/>
      <c r="ZU173" s="0"/>
      <c r="ZV173" s="0"/>
      <c r="ZW173" s="0"/>
      <c r="ZX173" s="0"/>
      <c r="ZY173" s="0"/>
      <c r="ZZ173" s="0"/>
      <c r="AAA173" s="0"/>
      <c r="AAB173" s="0"/>
      <c r="AAC173" s="0"/>
      <c r="AAD173" s="0"/>
      <c r="AAE173" s="0"/>
      <c r="AAF173" s="0"/>
      <c r="AAG173" s="0"/>
      <c r="AAH173" s="0"/>
      <c r="AAI173" s="0"/>
      <c r="AAJ173" s="0"/>
      <c r="AAK173" s="0"/>
      <c r="AAL173" s="0"/>
      <c r="AAM173" s="0"/>
      <c r="AAN173" s="0"/>
      <c r="AAO173" s="0"/>
      <c r="AAP173" s="0"/>
      <c r="AAQ173" s="0"/>
      <c r="AAR173" s="0"/>
      <c r="AAS173" s="0"/>
      <c r="AAT173" s="0"/>
      <c r="AAU173" s="0"/>
      <c r="AAV173" s="0"/>
      <c r="AAW173" s="0"/>
      <c r="AAX173" s="0"/>
      <c r="AAY173" s="0"/>
      <c r="AAZ173" s="0"/>
      <c r="ABA173" s="0"/>
      <c r="ABB173" s="0"/>
      <c r="ABC173" s="0"/>
      <c r="ABD173" s="0"/>
      <c r="ABE173" s="0"/>
      <c r="ABF173" s="0"/>
      <c r="ABG173" s="0"/>
      <c r="ABH173" s="0"/>
      <c r="ABI173" s="0"/>
      <c r="ABJ173" s="0"/>
      <c r="ABK173" s="0"/>
      <c r="ABL173" s="0"/>
      <c r="ABM173" s="0"/>
      <c r="ABN173" s="0"/>
      <c r="ABO173" s="0"/>
      <c r="ABP173" s="0"/>
      <c r="ABQ173" s="0"/>
      <c r="ABR173" s="0"/>
      <c r="ABS173" s="0"/>
      <c r="ABT173" s="0"/>
      <c r="ABU173" s="0"/>
      <c r="ABV173" s="0"/>
      <c r="ABW173" s="0"/>
      <c r="ABX173" s="0"/>
      <c r="ABY173" s="0"/>
      <c r="ABZ173" s="0"/>
      <c r="ACA173" s="0"/>
      <c r="ACB173" s="0"/>
      <c r="ACC173" s="0"/>
      <c r="ACD173" s="0"/>
      <c r="ACE173" s="0"/>
      <c r="ACF173" s="0"/>
      <c r="ACG173" s="0"/>
      <c r="ACH173" s="0"/>
      <c r="ACI173" s="0"/>
      <c r="ACJ173" s="0"/>
      <c r="ACK173" s="0"/>
      <c r="ACL173" s="0"/>
      <c r="ACM173" s="0"/>
      <c r="ACN173" s="0"/>
      <c r="ACO173" s="0"/>
      <c r="ACP173" s="0"/>
      <c r="ACQ173" s="0"/>
      <c r="ACR173" s="0"/>
      <c r="ACS173" s="0"/>
      <c r="ACT173" s="0"/>
      <c r="ACU173" s="0"/>
      <c r="ACV173" s="0"/>
      <c r="ACW173" s="0"/>
      <c r="ACX173" s="0"/>
      <c r="ACY173" s="0"/>
      <c r="ACZ173" s="0"/>
      <c r="ADA173" s="0"/>
      <c r="ADB173" s="0"/>
      <c r="ADC173" s="0"/>
      <c r="ADD173" s="0"/>
      <c r="ADE173" s="0"/>
      <c r="ADF173" s="0"/>
      <c r="ADG173" s="0"/>
      <c r="ADH173" s="0"/>
      <c r="ADI173" s="0"/>
      <c r="ADJ173" s="0"/>
      <c r="ADK173" s="0"/>
      <c r="ADL173" s="0"/>
      <c r="ADM173" s="0"/>
      <c r="ADN173" s="0"/>
      <c r="ADO173" s="0"/>
      <c r="ADP173" s="0"/>
      <c r="ADQ173" s="0"/>
      <c r="ADR173" s="0"/>
      <c r="ADS173" s="0"/>
      <c r="ADT173" s="0"/>
      <c r="ADU173" s="0"/>
      <c r="ADV173" s="0"/>
      <c r="ADW173" s="0"/>
      <c r="ADX173" s="0"/>
      <c r="ADY173" s="0"/>
      <c r="ADZ173" s="0"/>
      <c r="AEA173" s="0"/>
      <c r="AEB173" s="0"/>
      <c r="AEC173" s="0"/>
      <c r="AED173" s="0"/>
      <c r="AEE173" s="0"/>
      <c r="AEF173" s="0"/>
      <c r="AEG173" s="0"/>
      <c r="AEH173" s="0"/>
      <c r="AEI173" s="0"/>
      <c r="AEJ173" s="0"/>
      <c r="AEK173" s="0"/>
      <c r="AEL173" s="0"/>
      <c r="AEM173" s="0"/>
      <c r="AEN173" s="0"/>
      <c r="AEO173" s="0"/>
      <c r="AEP173" s="0"/>
      <c r="AEQ173" s="0"/>
      <c r="AER173" s="0"/>
      <c r="AES173" s="0"/>
      <c r="AET173" s="0"/>
      <c r="AEU173" s="0"/>
      <c r="AEV173" s="0"/>
      <c r="AEW173" s="0"/>
      <c r="AEX173" s="0"/>
      <c r="AEY173" s="0"/>
      <c r="AEZ173" s="0"/>
      <c r="AFA173" s="0"/>
      <c r="AFB173" s="0"/>
      <c r="AFC173" s="0"/>
      <c r="AFD173" s="0"/>
      <c r="AFE173" s="0"/>
      <c r="AFF173" s="0"/>
      <c r="AFG173" s="0"/>
      <c r="AFH173" s="0"/>
      <c r="AFI173" s="0"/>
      <c r="AFJ173" s="0"/>
      <c r="AFK173" s="0"/>
      <c r="AFL173" s="0"/>
      <c r="AFM173" s="0"/>
      <c r="AFN173" s="0"/>
      <c r="AFO173" s="0"/>
      <c r="AFP173" s="0"/>
      <c r="AFQ173" s="0"/>
      <c r="AFR173" s="0"/>
      <c r="AFS173" s="0"/>
      <c r="AFT173" s="0"/>
      <c r="AFU173" s="0"/>
      <c r="AFV173" s="0"/>
      <c r="AFW173" s="0"/>
      <c r="AFX173" s="0"/>
      <c r="AFY173" s="0"/>
      <c r="AFZ173" s="0"/>
      <c r="AGA173" s="0"/>
      <c r="AGB173" s="0"/>
      <c r="AGC173" s="0"/>
      <c r="AGD173" s="0"/>
      <c r="AGE173" s="0"/>
      <c r="AGF173" s="0"/>
      <c r="AGG173" s="0"/>
      <c r="AGH173" s="0"/>
      <c r="AGI173" s="0"/>
      <c r="AGJ173" s="0"/>
      <c r="AGK173" s="0"/>
      <c r="AGL173" s="0"/>
      <c r="AGM173" s="0"/>
      <c r="AGN173" s="0"/>
      <c r="AGO173" s="0"/>
      <c r="AGP173" s="0"/>
      <c r="AGQ173" s="0"/>
      <c r="AGR173" s="0"/>
      <c r="AGS173" s="0"/>
      <c r="AGT173" s="0"/>
      <c r="AGU173" s="0"/>
      <c r="AGV173" s="0"/>
      <c r="AGW173" s="0"/>
      <c r="AGX173" s="0"/>
      <c r="AGY173" s="0"/>
      <c r="AGZ173" s="0"/>
      <c r="AHA173" s="0"/>
      <c r="AHB173" s="0"/>
      <c r="AHC173" s="0"/>
      <c r="AHD173" s="0"/>
      <c r="AHE173" s="0"/>
      <c r="AHF173" s="0"/>
      <c r="AHG173" s="0"/>
      <c r="AHH173" s="0"/>
      <c r="AHI173" s="0"/>
      <c r="AHJ173" s="0"/>
      <c r="AHK173" s="0"/>
      <c r="AHL173" s="0"/>
      <c r="AHM173" s="0"/>
      <c r="AHN173" s="0"/>
      <c r="AHO173" s="0"/>
      <c r="AHP173" s="0"/>
      <c r="AHQ173" s="0"/>
      <c r="AHR173" s="0"/>
      <c r="AHS173" s="0"/>
      <c r="AHT173" s="0"/>
      <c r="AHU173" s="0"/>
      <c r="AHV173" s="0"/>
      <c r="AHW173" s="0"/>
      <c r="AHX173" s="0"/>
      <c r="AHY173" s="0"/>
      <c r="AHZ173" s="0"/>
      <c r="AIA173" s="0"/>
      <c r="AIB173" s="0"/>
      <c r="AIC173" s="0"/>
      <c r="AID173" s="0"/>
      <c r="AIE173" s="0"/>
      <c r="AIF173" s="0"/>
      <c r="AIG173" s="0"/>
      <c r="AIH173" s="0"/>
      <c r="AII173" s="0"/>
      <c r="AIJ173" s="0"/>
      <c r="AIK173" s="0"/>
      <c r="AIL173" s="0"/>
      <c r="AIM173" s="0"/>
      <c r="AIN173" s="0"/>
      <c r="AIO173" s="0"/>
      <c r="AIP173" s="0"/>
      <c r="AIQ173" s="0"/>
      <c r="AIR173" s="0"/>
      <c r="AIS173" s="0"/>
      <c r="AIT173" s="0"/>
      <c r="AIU173" s="0"/>
      <c r="AIV173" s="0"/>
      <c r="AIW173" s="0"/>
      <c r="AIX173" s="0"/>
      <c r="AIY173" s="0"/>
      <c r="AIZ173" s="0"/>
      <c r="AJA173" s="0"/>
      <c r="AJB173" s="0"/>
      <c r="AJC173" s="0"/>
      <c r="AJD173" s="0"/>
      <c r="AJE173" s="0"/>
      <c r="AJF173" s="0"/>
      <c r="AJG173" s="0"/>
      <c r="AJH173" s="0"/>
      <c r="AJI173" s="0"/>
      <c r="AJJ173" s="0"/>
      <c r="AJK173" s="0"/>
      <c r="AJL173" s="0"/>
      <c r="AJM173" s="0"/>
      <c r="AJN173" s="0"/>
      <c r="AJO173" s="0"/>
      <c r="AJP173" s="0"/>
      <c r="AJQ173" s="0"/>
      <c r="AJR173" s="0"/>
      <c r="AJS173" s="0"/>
      <c r="AJT173" s="0"/>
      <c r="AJU173" s="0"/>
      <c r="AJV173" s="0"/>
      <c r="AJW173" s="0"/>
      <c r="AJX173" s="0"/>
      <c r="AJY173" s="0"/>
      <c r="AJZ173" s="0"/>
      <c r="AKA173" s="0"/>
      <c r="AKB173" s="0"/>
      <c r="AKC173" s="0"/>
      <c r="AKD173" s="0"/>
      <c r="AKE173" s="0"/>
      <c r="AKF173" s="0"/>
      <c r="AKG173" s="0"/>
      <c r="AKH173" s="0"/>
      <c r="AKI173" s="0"/>
      <c r="AKJ173" s="0"/>
      <c r="AKK173" s="0"/>
      <c r="AKL173" s="0"/>
      <c r="AKM173" s="0"/>
      <c r="AKN173" s="0"/>
      <c r="AKO173" s="0"/>
      <c r="AKP173" s="0"/>
      <c r="AKQ173" s="0"/>
      <c r="AKR173" s="0"/>
      <c r="AKS173" s="0"/>
      <c r="AKT173" s="0"/>
      <c r="AKU173" s="0"/>
      <c r="AKV173" s="0"/>
      <c r="AKW173" s="0"/>
      <c r="AKX173" s="0"/>
      <c r="AKY173" s="0"/>
      <c r="AKZ173" s="0"/>
      <c r="ALA173" s="0"/>
      <c r="ALB173" s="0"/>
      <c r="ALC173" s="0"/>
      <c r="ALD173" s="0"/>
      <c r="ALE173" s="0"/>
      <c r="ALF173" s="0"/>
      <c r="ALG173" s="0"/>
      <c r="ALH173" s="0"/>
      <c r="ALI173" s="0"/>
      <c r="ALJ173" s="0"/>
      <c r="ALK173" s="0"/>
      <c r="ALL173" s="0"/>
      <c r="ALM173" s="0"/>
      <c r="ALN173" s="0"/>
      <c r="ALO173" s="0"/>
      <c r="ALP173" s="0"/>
      <c r="ALQ173" s="0"/>
      <c r="ALR173" s="0"/>
      <c r="ALS173" s="0"/>
      <c r="ALT173" s="0"/>
      <c r="ALU173" s="0"/>
      <c r="ALV173" s="0"/>
      <c r="ALW173" s="0"/>
      <c r="ALX173" s="0"/>
      <c r="ALY173" s="0"/>
      <c r="ALZ173" s="0"/>
      <c r="AMA173" s="0"/>
      <c r="AMB173" s="0"/>
      <c r="AMC173" s="0"/>
      <c r="AMD173" s="0"/>
      <c r="AME173" s="0"/>
      <c r="AMF173" s="0"/>
      <c r="AMG173" s="0"/>
      <c r="AMH173" s="0"/>
      <c r="AMI173" s="0"/>
      <c r="AMJ173" s="0"/>
    </row>
    <row r="174" customFormat="false" ht="12.75" hidden="false" customHeight="true" outlineLevel="0" collapsed="false">
      <c r="A174" s="61"/>
      <c r="B174" s="61"/>
      <c r="C174" s="61"/>
      <c r="D174" s="68"/>
      <c r="E174" s="86"/>
      <c r="F174" s="86"/>
      <c r="G174" s="77"/>
      <c r="H174" s="79"/>
      <c r="I174" s="0"/>
      <c r="J174" s="0"/>
      <c r="K174" s="0"/>
      <c r="L174" s="0"/>
      <c r="M174" s="0"/>
      <c r="N174" s="0"/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  <c r="IT174" s="0"/>
      <c r="IU174" s="0"/>
      <c r="IV174" s="0"/>
      <c r="IW174" s="0"/>
      <c r="IX174" s="0"/>
      <c r="IY174" s="0"/>
      <c r="IZ174" s="0"/>
      <c r="JA174" s="0"/>
      <c r="JB174" s="0"/>
      <c r="JC174" s="0"/>
      <c r="JD174" s="0"/>
      <c r="JE174" s="0"/>
      <c r="JF174" s="0"/>
      <c r="JG174" s="0"/>
      <c r="JH174" s="0"/>
      <c r="JI174" s="0"/>
      <c r="JJ174" s="0"/>
      <c r="JK174" s="0"/>
      <c r="JL174" s="0"/>
      <c r="JM174" s="0"/>
      <c r="JN174" s="0"/>
      <c r="JO174" s="0"/>
      <c r="JP174" s="0"/>
      <c r="JQ174" s="0"/>
      <c r="JR174" s="0"/>
      <c r="JS174" s="0"/>
      <c r="JT174" s="0"/>
      <c r="JU174" s="0"/>
      <c r="JV174" s="0"/>
      <c r="JW174" s="0"/>
      <c r="JX174" s="0"/>
      <c r="JY174" s="0"/>
      <c r="JZ174" s="0"/>
      <c r="KA174" s="0"/>
      <c r="KB174" s="0"/>
      <c r="KC174" s="0"/>
      <c r="KD174" s="0"/>
      <c r="KE174" s="0"/>
      <c r="KF174" s="0"/>
      <c r="KG174" s="0"/>
      <c r="KH174" s="0"/>
      <c r="KI174" s="0"/>
      <c r="KJ174" s="0"/>
      <c r="KK174" s="0"/>
      <c r="KL174" s="0"/>
      <c r="KM174" s="0"/>
      <c r="KN174" s="0"/>
      <c r="KO174" s="0"/>
      <c r="KP174" s="0"/>
      <c r="KQ174" s="0"/>
      <c r="KR174" s="0"/>
      <c r="KS174" s="0"/>
      <c r="KT174" s="0"/>
      <c r="KU174" s="0"/>
      <c r="KV174" s="0"/>
      <c r="KW174" s="0"/>
      <c r="KX174" s="0"/>
      <c r="KY174" s="0"/>
      <c r="KZ174" s="0"/>
      <c r="LA174" s="0"/>
      <c r="LB174" s="0"/>
      <c r="LC174" s="0"/>
      <c r="LD174" s="0"/>
      <c r="LE174" s="0"/>
      <c r="LF174" s="0"/>
      <c r="LG174" s="0"/>
      <c r="LH174" s="0"/>
      <c r="LI174" s="0"/>
      <c r="LJ174" s="0"/>
      <c r="LK174" s="0"/>
      <c r="LL174" s="0"/>
      <c r="LM174" s="0"/>
      <c r="LN174" s="0"/>
      <c r="LO174" s="0"/>
      <c r="LP174" s="0"/>
      <c r="LQ174" s="0"/>
      <c r="LR174" s="0"/>
      <c r="LS174" s="0"/>
      <c r="LT174" s="0"/>
      <c r="LU174" s="0"/>
      <c r="LV174" s="0"/>
      <c r="LW174" s="0"/>
      <c r="LX174" s="0"/>
      <c r="LY174" s="0"/>
      <c r="LZ174" s="0"/>
      <c r="MA174" s="0"/>
      <c r="MB174" s="0"/>
      <c r="MC174" s="0"/>
      <c r="MD174" s="0"/>
      <c r="ME174" s="0"/>
      <c r="MF174" s="0"/>
      <c r="MG174" s="0"/>
      <c r="MH174" s="0"/>
      <c r="MI174" s="0"/>
      <c r="MJ174" s="0"/>
      <c r="MK174" s="0"/>
      <c r="ML174" s="0"/>
      <c r="MM174" s="0"/>
      <c r="MN174" s="0"/>
      <c r="MO174" s="0"/>
      <c r="MP174" s="0"/>
      <c r="MQ174" s="0"/>
      <c r="MR174" s="0"/>
      <c r="MS174" s="0"/>
      <c r="MT174" s="0"/>
      <c r="MU174" s="0"/>
      <c r="MV174" s="0"/>
      <c r="MW174" s="0"/>
      <c r="MX174" s="0"/>
      <c r="MY174" s="0"/>
      <c r="MZ174" s="0"/>
      <c r="NA174" s="0"/>
      <c r="NB174" s="0"/>
      <c r="NC174" s="0"/>
      <c r="ND174" s="0"/>
      <c r="NE174" s="0"/>
      <c r="NF174" s="0"/>
      <c r="NG174" s="0"/>
      <c r="NH174" s="0"/>
      <c r="NI174" s="0"/>
      <c r="NJ174" s="0"/>
      <c r="NK174" s="0"/>
      <c r="NL174" s="0"/>
      <c r="NM174" s="0"/>
      <c r="NN174" s="0"/>
      <c r="NO174" s="0"/>
      <c r="NP174" s="0"/>
      <c r="NQ174" s="0"/>
      <c r="NR174" s="0"/>
      <c r="NS174" s="0"/>
      <c r="NT174" s="0"/>
      <c r="NU174" s="0"/>
      <c r="NV174" s="0"/>
      <c r="NW174" s="0"/>
      <c r="NX174" s="0"/>
      <c r="NY174" s="0"/>
      <c r="NZ174" s="0"/>
      <c r="OA174" s="0"/>
      <c r="OB174" s="0"/>
      <c r="OC174" s="0"/>
      <c r="OD174" s="0"/>
      <c r="OE174" s="0"/>
      <c r="OF174" s="0"/>
      <c r="OG174" s="0"/>
      <c r="OH174" s="0"/>
      <c r="OI174" s="0"/>
      <c r="OJ174" s="0"/>
      <c r="OK174" s="0"/>
      <c r="OL174" s="0"/>
      <c r="OM174" s="0"/>
      <c r="ON174" s="0"/>
      <c r="OO174" s="0"/>
      <c r="OP174" s="0"/>
      <c r="OQ174" s="0"/>
      <c r="OR174" s="0"/>
      <c r="OS174" s="0"/>
      <c r="OT174" s="0"/>
      <c r="OU174" s="0"/>
      <c r="OV174" s="0"/>
      <c r="OW174" s="0"/>
      <c r="OX174" s="0"/>
      <c r="OY174" s="0"/>
      <c r="OZ174" s="0"/>
      <c r="PA174" s="0"/>
      <c r="PB174" s="0"/>
      <c r="PC174" s="0"/>
      <c r="PD174" s="0"/>
      <c r="PE174" s="0"/>
      <c r="PF174" s="0"/>
      <c r="PG174" s="0"/>
      <c r="PH174" s="0"/>
      <c r="PI174" s="0"/>
      <c r="PJ174" s="0"/>
      <c r="PK174" s="0"/>
      <c r="PL174" s="0"/>
      <c r="PM174" s="0"/>
      <c r="PN174" s="0"/>
      <c r="PO174" s="0"/>
      <c r="PP174" s="0"/>
      <c r="PQ174" s="0"/>
      <c r="PR174" s="0"/>
      <c r="PS174" s="0"/>
      <c r="PT174" s="0"/>
      <c r="PU174" s="0"/>
      <c r="PV174" s="0"/>
      <c r="PW174" s="0"/>
      <c r="PX174" s="0"/>
      <c r="PY174" s="0"/>
      <c r="PZ174" s="0"/>
      <c r="QA174" s="0"/>
      <c r="QB174" s="0"/>
      <c r="QC174" s="0"/>
      <c r="QD174" s="0"/>
      <c r="QE174" s="0"/>
      <c r="QF174" s="0"/>
      <c r="QG174" s="0"/>
      <c r="QH174" s="0"/>
      <c r="QI174" s="0"/>
      <c r="QJ174" s="0"/>
      <c r="QK174" s="0"/>
      <c r="QL174" s="0"/>
      <c r="QM174" s="0"/>
      <c r="QN174" s="0"/>
      <c r="QO174" s="0"/>
      <c r="QP174" s="0"/>
      <c r="QQ174" s="0"/>
      <c r="QR174" s="0"/>
      <c r="QS174" s="0"/>
      <c r="QT174" s="0"/>
      <c r="QU174" s="0"/>
      <c r="QV174" s="0"/>
      <c r="QW174" s="0"/>
      <c r="QX174" s="0"/>
      <c r="QY174" s="0"/>
      <c r="QZ174" s="0"/>
      <c r="RA174" s="0"/>
      <c r="RB174" s="0"/>
      <c r="RC174" s="0"/>
      <c r="RD174" s="0"/>
      <c r="RE174" s="0"/>
      <c r="RF174" s="0"/>
      <c r="RG174" s="0"/>
      <c r="RH174" s="0"/>
      <c r="RI174" s="0"/>
      <c r="RJ174" s="0"/>
      <c r="RK174" s="0"/>
      <c r="RL174" s="0"/>
      <c r="RM174" s="0"/>
      <c r="RN174" s="0"/>
      <c r="RO174" s="0"/>
      <c r="RP174" s="0"/>
      <c r="RQ174" s="0"/>
      <c r="RR174" s="0"/>
      <c r="RS174" s="0"/>
      <c r="RT174" s="0"/>
      <c r="RU174" s="0"/>
      <c r="RV174" s="0"/>
      <c r="RW174" s="0"/>
      <c r="RX174" s="0"/>
      <c r="RY174" s="0"/>
      <c r="RZ174" s="0"/>
      <c r="SA174" s="0"/>
      <c r="SB174" s="0"/>
      <c r="SC174" s="0"/>
      <c r="SD174" s="0"/>
      <c r="SE174" s="0"/>
      <c r="SF174" s="0"/>
      <c r="SG174" s="0"/>
      <c r="SH174" s="0"/>
      <c r="SI174" s="0"/>
      <c r="SJ174" s="0"/>
      <c r="SK174" s="0"/>
      <c r="SL174" s="0"/>
      <c r="SM174" s="0"/>
      <c r="SN174" s="0"/>
      <c r="SO174" s="0"/>
      <c r="SP174" s="0"/>
      <c r="SQ174" s="0"/>
      <c r="SR174" s="0"/>
      <c r="SS174" s="0"/>
      <c r="ST174" s="0"/>
      <c r="SU174" s="0"/>
      <c r="SV174" s="0"/>
      <c r="SW174" s="0"/>
      <c r="SX174" s="0"/>
      <c r="SY174" s="0"/>
      <c r="SZ174" s="0"/>
      <c r="TA174" s="0"/>
      <c r="TB174" s="0"/>
      <c r="TC174" s="0"/>
      <c r="TD174" s="0"/>
      <c r="TE174" s="0"/>
      <c r="TF174" s="0"/>
      <c r="TG174" s="0"/>
      <c r="TH174" s="0"/>
      <c r="TI174" s="0"/>
      <c r="TJ174" s="0"/>
      <c r="TK174" s="0"/>
      <c r="TL174" s="0"/>
      <c r="TM174" s="0"/>
      <c r="TN174" s="0"/>
      <c r="TO174" s="0"/>
      <c r="TP174" s="0"/>
      <c r="TQ174" s="0"/>
      <c r="TR174" s="0"/>
      <c r="TS174" s="0"/>
      <c r="TT174" s="0"/>
      <c r="TU174" s="0"/>
      <c r="TV174" s="0"/>
      <c r="TW174" s="0"/>
      <c r="TX174" s="0"/>
      <c r="TY174" s="0"/>
      <c r="TZ174" s="0"/>
      <c r="UA174" s="0"/>
      <c r="UB174" s="0"/>
      <c r="UC174" s="0"/>
      <c r="UD174" s="0"/>
      <c r="UE174" s="0"/>
      <c r="UF174" s="0"/>
      <c r="UG174" s="0"/>
      <c r="UH174" s="0"/>
      <c r="UI174" s="0"/>
      <c r="UJ174" s="0"/>
      <c r="UK174" s="0"/>
      <c r="UL174" s="0"/>
      <c r="UM174" s="0"/>
      <c r="UN174" s="0"/>
      <c r="UO174" s="0"/>
      <c r="UP174" s="0"/>
      <c r="UQ174" s="0"/>
      <c r="UR174" s="0"/>
      <c r="US174" s="0"/>
      <c r="UT174" s="0"/>
      <c r="UU174" s="0"/>
      <c r="UV174" s="0"/>
      <c r="UW174" s="0"/>
      <c r="UX174" s="0"/>
      <c r="UY174" s="0"/>
      <c r="UZ174" s="0"/>
      <c r="VA174" s="0"/>
      <c r="VB174" s="0"/>
      <c r="VC174" s="0"/>
      <c r="VD174" s="0"/>
      <c r="VE174" s="0"/>
      <c r="VF174" s="0"/>
      <c r="VG174" s="0"/>
      <c r="VH174" s="0"/>
      <c r="VI174" s="0"/>
      <c r="VJ174" s="0"/>
      <c r="VK174" s="0"/>
      <c r="VL174" s="0"/>
      <c r="VM174" s="0"/>
      <c r="VN174" s="0"/>
      <c r="VO174" s="0"/>
      <c r="VP174" s="0"/>
      <c r="VQ174" s="0"/>
      <c r="VR174" s="0"/>
      <c r="VS174" s="0"/>
      <c r="VT174" s="0"/>
      <c r="VU174" s="0"/>
      <c r="VV174" s="0"/>
      <c r="VW174" s="0"/>
      <c r="VX174" s="0"/>
      <c r="VY174" s="0"/>
      <c r="VZ174" s="0"/>
      <c r="WA174" s="0"/>
      <c r="WB174" s="0"/>
      <c r="WC174" s="0"/>
      <c r="WD174" s="0"/>
      <c r="WE174" s="0"/>
      <c r="WF174" s="0"/>
      <c r="WG174" s="0"/>
      <c r="WH174" s="0"/>
      <c r="WI174" s="0"/>
      <c r="WJ174" s="0"/>
      <c r="WK174" s="0"/>
      <c r="WL174" s="0"/>
      <c r="WM174" s="0"/>
      <c r="WN174" s="0"/>
      <c r="WO174" s="0"/>
      <c r="WP174" s="0"/>
      <c r="WQ174" s="0"/>
      <c r="WR174" s="0"/>
      <c r="WS174" s="0"/>
      <c r="WT174" s="0"/>
      <c r="WU174" s="0"/>
      <c r="WV174" s="0"/>
      <c r="WW174" s="0"/>
      <c r="WX174" s="0"/>
      <c r="WY174" s="0"/>
      <c r="WZ174" s="0"/>
      <c r="XA174" s="0"/>
      <c r="XB174" s="0"/>
      <c r="XC174" s="0"/>
      <c r="XD174" s="0"/>
      <c r="XE174" s="0"/>
      <c r="XF174" s="0"/>
      <c r="XG174" s="0"/>
      <c r="XH174" s="0"/>
      <c r="XI174" s="0"/>
      <c r="XJ174" s="0"/>
      <c r="XK174" s="0"/>
      <c r="XL174" s="0"/>
      <c r="XM174" s="0"/>
      <c r="XN174" s="0"/>
      <c r="XO174" s="0"/>
      <c r="XP174" s="0"/>
      <c r="XQ174" s="0"/>
      <c r="XR174" s="0"/>
      <c r="XS174" s="0"/>
      <c r="XT174" s="0"/>
      <c r="XU174" s="0"/>
      <c r="XV174" s="0"/>
      <c r="XW174" s="0"/>
      <c r="XX174" s="0"/>
      <c r="XY174" s="0"/>
      <c r="XZ174" s="0"/>
      <c r="YA174" s="0"/>
      <c r="YB174" s="0"/>
      <c r="YC174" s="0"/>
      <c r="YD174" s="0"/>
      <c r="YE174" s="0"/>
      <c r="YF174" s="0"/>
      <c r="YG174" s="0"/>
      <c r="YH174" s="0"/>
      <c r="YI174" s="0"/>
      <c r="YJ174" s="0"/>
      <c r="YK174" s="0"/>
      <c r="YL174" s="0"/>
      <c r="YM174" s="0"/>
      <c r="YN174" s="0"/>
      <c r="YO174" s="0"/>
      <c r="YP174" s="0"/>
      <c r="YQ174" s="0"/>
      <c r="YR174" s="0"/>
      <c r="YS174" s="0"/>
      <c r="YT174" s="0"/>
      <c r="YU174" s="0"/>
      <c r="YV174" s="0"/>
      <c r="YW174" s="0"/>
      <c r="YX174" s="0"/>
      <c r="YY174" s="0"/>
      <c r="YZ174" s="0"/>
      <c r="ZA174" s="0"/>
      <c r="ZB174" s="0"/>
      <c r="ZC174" s="0"/>
      <c r="ZD174" s="0"/>
      <c r="ZE174" s="0"/>
      <c r="ZF174" s="0"/>
      <c r="ZG174" s="0"/>
      <c r="ZH174" s="0"/>
      <c r="ZI174" s="0"/>
      <c r="ZJ174" s="0"/>
      <c r="ZK174" s="0"/>
      <c r="ZL174" s="0"/>
      <c r="ZM174" s="0"/>
      <c r="ZN174" s="0"/>
      <c r="ZO174" s="0"/>
      <c r="ZP174" s="0"/>
      <c r="ZQ174" s="0"/>
      <c r="ZR174" s="0"/>
      <c r="ZS174" s="0"/>
      <c r="ZT174" s="0"/>
      <c r="ZU174" s="0"/>
      <c r="ZV174" s="0"/>
      <c r="ZW174" s="0"/>
      <c r="ZX174" s="0"/>
      <c r="ZY174" s="0"/>
      <c r="ZZ174" s="0"/>
      <c r="AAA174" s="0"/>
      <c r="AAB174" s="0"/>
      <c r="AAC174" s="0"/>
      <c r="AAD174" s="0"/>
      <c r="AAE174" s="0"/>
      <c r="AAF174" s="0"/>
      <c r="AAG174" s="0"/>
      <c r="AAH174" s="0"/>
      <c r="AAI174" s="0"/>
      <c r="AAJ174" s="0"/>
      <c r="AAK174" s="0"/>
      <c r="AAL174" s="0"/>
      <c r="AAM174" s="0"/>
      <c r="AAN174" s="0"/>
      <c r="AAO174" s="0"/>
      <c r="AAP174" s="0"/>
      <c r="AAQ174" s="0"/>
      <c r="AAR174" s="0"/>
      <c r="AAS174" s="0"/>
      <c r="AAT174" s="0"/>
      <c r="AAU174" s="0"/>
      <c r="AAV174" s="0"/>
      <c r="AAW174" s="0"/>
      <c r="AAX174" s="0"/>
      <c r="AAY174" s="0"/>
      <c r="AAZ174" s="0"/>
      <c r="ABA174" s="0"/>
      <c r="ABB174" s="0"/>
      <c r="ABC174" s="0"/>
      <c r="ABD174" s="0"/>
      <c r="ABE174" s="0"/>
      <c r="ABF174" s="0"/>
      <c r="ABG174" s="0"/>
      <c r="ABH174" s="0"/>
      <c r="ABI174" s="0"/>
      <c r="ABJ174" s="0"/>
      <c r="ABK174" s="0"/>
      <c r="ABL174" s="0"/>
      <c r="ABM174" s="0"/>
      <c r="ABN174" s="0"/>
      <c r="ABO174" s="0"/>
      <c r="ABP174" s="0"/>
      <c r="ABQ174" s="0"/>
      <c r="ABR174" s="0"/>
      <c r="ABS174" s="0"/>
      <c r="ABT174" s="0"/>
      <c r="ABU174" s="0"/>
      <c r="ABV174" s="0"/>
      <c r="ABW174" s="0"/>
      <c r="ABX174" s="0"/>
      <c r="ABY174" s="0"/>
      <c r="ABZ174" s="0"/>
      <c r="ACA174" s="0"/>
      <c r="ACB174" s="0"/>
      <c r="ACC174" s="0"/>
      <c r="ACD174" s="0"/>
      <c r="ACE174" s="0"/>
      <c r="ACF174" s="0"/>
      <c r="ACG174" s="0"/>
      <c r="ACH174" s="0"/>
      <c r="ACI174" s="0"/>
      <c r="ACJ174" s="0"/>
      <c r="ACK174" s="0"/>
      <c r="ACL174" s="0"/>
      <c r="ACM174" s="0"/>
      <c r="ACN174" s="0"/>
      <c r="ACO174" s="0"/>
      <c r="ACP174" s="0"/>
      <c r="ACQ174" s="0"/>
      <c r="ACR174" s="0"/>
      <c r="ACS174" s="0"/>
      <c r="ACT174" s="0"/>
      <c r="ACU174" s="0"/>
      <c r="ACV174" s="0"/>
      <c r="ACW174" s="0"/>
      <c r="ACX174" s="0"/>
      <c r="ACY174" s="0"/>
      <c r="ACZ174" s="0"/>
      <c r="ADA174" s="0"/>
      <c r="ADB174" s="0"/>
      <c r="ADC174" s="0"/>
      <c r="ADD174" s="0"/>
      <c r="ADE174" s="0"/>
      <c r="ADF174" s="0"/>
      <c r="ADG174" s="0"/>
      <c r="ADH174" s="0"/>
      <c r="ADI174" s="0"/>
      <c r="ADJ174" s="0"/>
      <c r="ADK174" s="0"/>
      <c r="ADL174" s="0"/>
      <c r="ADM174" s="0"/>
      <c r="ADN174" s="0"/>
      <c r="ADO174" s="0"/>
      <c r="ADP174" s="0"/>
      <c r="ADQ174" s="0"/>
      <c r="ADR174" s="0"/>
      <c r="ADS174" s="0"/>
      <c r="ADT174" s="0"/>
      <c r="ADU174" s="0"/>
      <c r="ADV174" s="0"/>
      <c r="ADW174" s="0"/>
      <c r="ADX174" s="0"/>
      <c r="ADY174" s="0"/>
      <c r="ADZ174" s="0"/>
      <c r="AEA174" s="0"/>
      <c r="AEB174" s="0"/>
      <c r="AEC174" s="0"/>
      <c r="AED174" s="0"/>
      <c r="AEE174" s="0"/>
      <c r="AEF174" s="0"/>
      <c r="AEG174" s="0"/>
      <c r="AEH174" s="0"/>
      <c r="AEI174" s="0"/>
      <c r="AEJ174" s="0"/>
      <c r="AEK174" s="0"/>
      <c r="AEL174" s="0"/>
      <c r="AEM174" s="0"/>
      <c r="AEN174" s="0"/>
      <c r="AEO174" s="0"/>
      <c r="AEP174" s="0"/>
      <c r="AEQ174" s="0"/>
      <c r="AER174" s="0"/>
      <c r="AES174" s="0"/>
      <c r="AET174" s="0"/>
      <c r="AEU174" s="0"/>
      <c r="AEV174" s="0"/>
      <c r="AEW174" s="0"/>
      <c r="AEX174" s="0"/>
      <c r="AEY174" s="0"/>
      <c r="AEZ174" s="0"/>
      <c r="AFA174" s="0"/>
      <c r="AFB174" s="0"/>
      <c r="AFC174" s="0"/>
      <c r="AFD174" s="0"/>
      <c r="AFE174" s="0"/>
      <c r="AFF174" s="0"/>
      <c r="AFG174" s="0"/>
      <c r="AFH174" s="0"/>
      <c r="AFI174" s="0"/>
      <c r="AFJ174" s="0"/>
      <c r="AFK174" s="0"/>
      <c r="AFL174" s="0"/>
      <c r="AFM174" s="0"/>
      <c r="AFN174" s="0"/>
      <c r="AFO174" s="0"/>
      <c r="AFP174" s="0"/>
      <c r="AFQ174" s="0"/>
      <c r="AFR174" s="0"/>
      <c r="AFS174" s="0"/>
      <c r="AFT174" s="0"/>
      <c r="AFU174" s="0"/>
      <c r="AFV174" s="0"/>
      <c r="AFW174" s="0"/>
      <c r="AFX174" s="0"/>
      <c r="AFY174" s="0"/>
      <c r="AFZ174" s="0"/>
      <c r="AGA174" s="0"/>
      <c r="AGB174" s="0"/>
      <c r="AGC174" s="0"/>
      <c r="AGD174" s="0"/>
      <c r="AGE174" s="0"/>
      <c r="AGF174" s="0"/>
      <c r="AGG174" s="0"/>
      <c r="AGH174" s="0"/>
      <c r="AGI174" s="0"/>
      <c r="AGJ174" s="0"/>
      <c r="AGK174" s="0"/>
      <c r="AGL174" s="0"/>
      <c r="AGM174" s="0"/>
      <c r="AGN174" s="0"/>
      <c r="AGO174" s="0"/>
      <c r="AGP174" s="0"/>
      <c r="AGQ174" s="0"/>
      <c r="AGR174" s="0"/>
      <c r="AGS174" s="0"/>
      <c r="AGT174" s="0"/>
      <c r="AGU174" s="0"/>
      <c r="AGV174" s="0"/>
      <c r="AGW174" s="0"/>
      <c r="AGX174" s="0"/>
      <c r="AGY174" s="0"/>
      <c r="AGZ174" s="0"/>
      <c r="AHA174" s="0"/>
      <c r="AHB174" s="0"/>
      <c r="AHC174" s="0"/>
      <c r="AHD174" s="0"/>
      <c r="AHE174" s="0"/>
      <c r="AHF174" s="0"/>
      <c r="AHG174" s="0"/>
      <c r="AHH174" s="0"/>
      <c r="AHI174" s="0"/>
      <c r="AHJ174" s="0"/>
      <c r="AHK174" s="0"/>
      <c r="AHL174" s="0"/>
      <c r="AHM174" s="0"/>
      <c r="AHN174" s="0"/>
      <c r="AHO174" s="0"/>
      <c r="AHP174" s="0"/>
      <c r="AHQ174" s="0"/>
      <c r="AHR174" s="0"/>
      <c r="AHS174" s="0"/>
      <c r="AHT174" s="0"/>
      <c r="AHU174" s="0"/>
      <c r="AHV174" s="0"/>
      <c r="AHW174" s="0"/>
      <c r="AHX174" s="0"/>
      <c r="AHY174" s="0"/>
      <c r="AHZ174" s="0"/>
      <c r="AIA174" s="0"/>
      <c r="AIB174" s="0"/>
      <c r="AIC174" s="0"/>
      <c r="AID174" s="0"/>
      <c r="AIE174" s="0"/>
      <c r="AIF174" s="0"/>
      <c r="AIG174" s="0"/>
      <c r="AIH174" s="0"/>
      <c r="AII174" s="0"/>
      <c r="AIJ174" s="0"/>
      <c r="AIK174" s="0"/>
      <c r="AIL174" s="0"/>
      <c r="AIM174" s="0"/>
      <c r="AIN174" s="0"/>
      <c r="AIO174" s="0"/>
      <c r="AIP174" s="0"/>
      <c r="AIQ174" s="0"/>
      <c r="AIR174" s="0"/>
      <c r="AIS174" s="0"/>
      <c r="AIT174" s="0"/>
      <c r="AIU174" s="0"/>
      <c r="AIV174" s="0"/>
      <c r="AIW174" s="0"/>
      <c r="AIX174" s="0"/>
      <c r="AIY174" s="0"/>
      <c r="AIZ174" s="0"/>
      <c r="AJA174" s="0"/>
      <c r="AJB174" s="0"/>
      <c r="AJC174" s="0"/>
      <c r="AJD174" s="0"/>
      <c r="AJE174" s="0"/>
      <c r="AJF174" s="0"/>
      <c r="AJG174" s="0"/>
      <c r="AJH174" s="0"/>
      <c r="AJI174" s="0"/>
      <c r="AJJ174" s="0"/>
      <c r="AJK174" s="0"/>
      <c r="AJL174" s="0"/>
      <c r="AJM174" s="0"/>
      <c r="AJN174" s="0"/>
      <c r="AJO174" s="0"/>
      <c r="AJP174" s="0"/>
      <c r="AJQ174" s="0"/>
      <c r="AJR174" s="0"/>
      <c r="AJS174" s="0"/>
      <c r="AJT174" s="0"/>
      <c r="AJU174" s="0"/>
      <c r="AJV174" s="0"/>
      <c r="AJW174" s="0"/>
      <c r="AJX174" s="0"/>
      <c r="AJY174" s="0"/>
      <c r="AJZ174" s="0"/>
      <c r="AKA174" s="0"/>
      <c r="AKB174" s="0"/>
      <c r="AKC174" s="0"/>
      <c r="AKD174" s="0"/>
      <c r="AKE174" s="0"/>
      <c r="AKF174" s="0"/>
      <c r="AKG174" s="0"/>
      <c r="AKH174" s="0"/>
      <c r="AKI174" s="0"/>
      <c r="AKJ174" s="0"/>
      <c r="AKK174" s="0"/>
      <c r="AKL174" s="0"/>
      <c r="AKM174" s="0"/>
      <c r="AKN174" s="0"/>
      <c r="AKO174" s="0"/>
      <c r="AKP174" s="0"/>
      <c r="AKQ174" s="0"/>
      <c r="AKR174" s="0"/>
      <c r="AKS174" s="0"/>
      <c r="AKT174" s="0"/>
      <c r="AKU174" s="0"/>
      <c r="AKV174" s="0"/>
      <c r="AKW174" s="0"/>
      <c r="AKX174" s="0"/>
      <c r="AKY174" s="0"/>
      <c r="AKZ174" s="0"/>
      <c r="ALA174" s="0"/>
      <c r="ALB174" s="0"/>
      <c r="ALC174" s="0"/>
      <c r="ALD174" s="0"/>
      <c r="ALE174" s="0"/>
      <c r="ALF174" s="0"/>
      <c r="ALG174" s="0"/>
      <c r="ALH174" s="0"/>
      <c r="ALI174" s="0"/>
      <c r="ALJ174" s="0"/>
      <c r="ALK174" s="0"/>
      <c r="ALL174" s="0"/>
      <c r="ALM174" s="0"/>
      <c r="ALN174" s="0"/>
      <c r="ALO174" s="0"/>
      <c r="ALP174" s="0"/>
      <c r="ALQ174" s="0"/>
      <c r="ALR174" s="0"/>
      <c r="ALS174" s="0"/>
      <c r="ALT174" s="0"/>
      <c r="ALU174" s="0"/>
      <c r="ALV174" s="0"/>
      <c r="ALW174" s="0"/>
      <c r="ALX174" s="0"/>
      <c r="ALY174" s="0"/>
      <c r="ALZ174" s="0"/>
      <c r="AMA174" s="0"/>
      <c r="AMB174" s="0"/>
      <c r="AMC174" s="0"/>
      <c r="AMD174" s="0"/>
      <c r="AME174" s="0"/>
      <c r="AMF174" s="0"/>
      <c r="AMG174" s="0"/>
      <c r="AMH174" s="0"/>
      <c r="AMI174" s="0"/>
      <c r="AMJ174" s="0"/>
    </row>
    <row r="175" s="75" customFormat="true" ht="12.75" hidden="false" customHeight="true" outlineLevel="0" collapsed="false">
      <c r="A175" s="197" t="s">
        <v>181</v>
      </c>
      <c r="B175" s="197"/>
      <c r="C175" s="197"/>
      <c r="D175" s="197"/>
      <c r="E175" s="197"/>
      <c r="F175" s="197"/>
      <c r="G175" s="197"/>
      <c r="H175" s="197"/>
    </row>
    <row r="176" s="75" customFormat="true" ht="12.75" hidden="false" customHeight="true" outlineLevel="0" collapsed="false">
      <c r="A176" s="198"/>
      <c r="B176" s="198"/>
      <c r="C176" s="198"/>
      <c r="D176" s="198"/>
      <c r="E176" s="198"/>
      <c r="F176" s="198"/>
      <c r="G176" s="198"/>
      <c r="H176" s="198"/>
    </row>
    <row r="177" s="75" customFormat="true" ht="12.75" hidden="false" customHeight="true" outlineLevel="0" collapsed="false">
      <c r="A177" s="198"/>
      <c r="B177" s="103" t="s">
        <v>182</v>
      </c>
      <c r="C177" s="198"/>
      <c r="D177" s="198"/>
      <c r="E177" s="198"/>
      <c r="F177" s="89" t="n">
        <f aca="false">F148</f>
        <v>0</v>
      </c>
      <c r="G177" s="198"/>
      <c r="H177" s="198"/>
    </row>
    <row r="178" customFormat="false" ht="12.75" hidden="false" customHeight="true" outlineLevel="0" collapsed="false">
      <c r="A178" s="199"/>
      <c r="B178" s="78" t="s">
        <v>183</v>
      </c>
      <c r="C178" s="199"/>
      <c r="D178" s="199"/>
      <c r="E178" s="199"/>
      <c r="F178" s="89" t="n">
        <v>850</v>
      </c>
      <c r="G178" s="199"/>
      <c r="H178" s="199"/>
      <c r="I178" s="0"/>
      <c r="J178" s="0"/>
      <c r="K178" s="0"/>
      <c r="L178" s="0"/>
      <c r="M178" s="0"/>
      <c r="N178" s="0"/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  <c r="IW178" s="0"/>
      <c r="IX178" s="0"/>
      <c r="IY178" s="0"/>
      <c r="IZ178" s="0"/>
      <c r="JA178" s="0"/>
      <c r="JB178" s="0"/>
      <c r="JC178" s="0"/>
      <c r="JD178" s="0"/>
      <c r="JE178" s="0"/>
      <c r="JF178" s="0"/>
      <c r="JG178" s="0"/>
      <c r="JH178" s="0"/>
      <c r="JI178" s="0"/>
      <c r="JJ178" s="0"/>
      <c r="JK178" s="0"/>
      <c r="JL178" s="0"/>
      <c r="JM178" s="0"/>
      <c r="JN178" s="0"/>
      <c r="JO178" s="0"/>
      <c r="JP178" s="0"/>
      <c r="JQ178" s="0"/>
      <c r="JR178" s="0"/>
      <c r="JS178" s="0"/>
      <c r="JT178" s="0"/>
      <c r="JU178" s="0"/>
      <c r="JV178" s="0"/>
      <c r="JW178" s="0"/>
      <c r="JX178" s="0"/>
      <c r="JY178" s="0"/>
      <c r="JZ178" s="0"/>
      <c r="KA178" s="0"/>
      <c r="KB178" s="0"/>
      <c r="KC178" s="0"/>
      <c r="KD178" s="0"/>
      <c r="KE178" s="0"/>
      <c r="KF178" s="0"/>
      <c r="KG178" s="0"/>
      <c r="KH178" s="0"/>
      <c r="KI178" s="0"/>
      <c r="KJ178" s="0"/>
      <c r="KK178" s="0"/>
      <c r="KL178" s="0"/>
      <c r="KM178" s="0"/>
      <c r="KN178" s="0"/>
      <c r="KO178" s="0"/>
      <c r="KP178" s="0"/>
      <c r="KQ178" s="0"/>
      <c r="KR178" s="0"/>
      <c r="KS178" s="0"/>
      <c r="KT178" s="0"/>
      <c r="KU178" s="0"/>
      <c r="KV178" s="0"/>
      <c r="KW178" s="0"/>
      <c r="KX178" s="0"/>
      <c r="KY178" s="0"/>
      <c r="KZ178" s="0"/>
      <c r="LA178" s="0"/>
      <c r="LB178" s="0"/>
      <c r="LC178" s="0"/>
      <c r="LD178" s="0"/>
      <c r="LE178" s="0"/>
      <c r="LF178" s="0"/>
      <c r="LG178" s="0"/>
      <c r="LH178" s="0"/>
      <c r="LI178" s="0"/>
      <c r="LJ178" s="0"/>
      <c r="LK178" s="0"/>
      <c r="LL178" s="0"/>
      <c r="LM178" s="0"/>
      <c r="LN178" s="0"/>
      <c r="LO178" s="0"/>
      <c r="LP178" s="0"/>
      <c r="LQ178" s="0"/>
      <c r="LR178" s="0"/>
      <c r="LS178" s="0"/>
      <c r="LT178" s="0"/>
      <c r="LU178" s="0"/>
      <c r="LV178" s="0"/>
      <c r="LW178" s="0"/>
      <c r="LX178" s="0"/>
      <c r="LY178" s="0"/>
      <c r="LZ178" s="0"/>
      <c r="MA178" s="0"/>
      <c r="MB178" s="0"/>
      <c r="MC178" s="0"/>
      <c r="MD178" s="0"/>
      <c r="ME178" s="0"/>
      <c r="MF178" s="0"/>
      <c r="MG178" s="0"/>
      <c r="MH178" s="0"/>
      <c r="MI178" s="0"/>
      <c r="MJ178" s="0"/>
      <c r="MK178" s="0"/>
      <c r="ML178" s="0"/>
      <c r="MM178" s="0"/>
      <c r="MN178" s="0"/>
      <c r="MO178" s="0"/>
      <c r="MP178" s="0"/>
      <c r="MQ178" s="0"/>
      <c r="MR178" s="0"/>
      <c r="MS178" s="0"/>
      <c r="MT178" s="0"/>
      <c r="MU178" s="0"/>
      <c r="MV178" s="0"/>
      <c r="MW178" s="0"/>
      <c r="MX178" s="0"/>
      <c r="MY178" s="0"/>
      <c r="MZ178" s="0"/>
      <c r="NA178" s="0"/>
      <c r="NB178" s="0"/>
      <c r="NC178" s="0"/>
      <c r="ND178" s="0"/>
      <c r="NE178" s="0"/>
      <c r="NF178" s="0"/>
      <c r="NG178" s="0"/>
      <c r="NH178" s="0"/>
      <c r="NI178" s="0"/>
      <c r="NJ178" s="0"/>
      <c r="NK178" s="0"/>
      <c r="NL178" s="0"/>
      <c r="NM178" s="0"/>
      <c r="NN178" s="0"/>
      <c r="NO178" s="0"/>
      <c r="NP178" s="0"/>
      <c r="NQ178" s="0"/>
      <c r="NR178" s="0"/>
      <c r="NS178" s="0"/>
      <c r="NT178" s="0"/>
      <c r="NU178" s="0"/>
      <c r="NV178" s="0"/>
      <c r="NW178" s="0"/>
      <c r="NX178" s="0"/>
      <c r="NY178" s="0"/>
      <c r="NZ178" s="0"/>
      <c r="OA178" s="0"/>
      <c r="OB178" s="0"/>
      <c r="OC178" s="0"/>
      <c r="OD178" s="0"/>
      <c r="OE178" s="0"/>
      <c r="OF178" s="0"/>
      <c r="OG178" s="0"/>
      <c r="OH178" s="0"/>
      <c r="OI178" s="0"/>
      <c r="OJ178" s="0"/>
      <c r="OK178" s="0"/>
      <c r="OL178" s="0"/>
      <c r="OM178" s="0"/>
      <c r="ON178" s="0"/>
      <c r="OO178" s="0"/>
      <c r="OP178" s="0"/>
      <c r="OQ178" s="0"/>
      <c r="OR178" s="0"/>
      <c r="OS178" s="0"/>
      <c r="OT178" s="0"/>
      <c r="OU178" s="0"/>
      <c r="OV178" s="0"/>
      <c r="OW178" s="0"/>
      <c r="OX178" s="0"/>
      <c r="OY178" s="0"/>
      <c r="OZ178" s="0"/>
      <c r="PA178" s="0"/>
      <c r="PB178" s="0"/>
      <c r="PC178" s="0"/>
      <c r="PD178" s="0"/>
      <c r="PE178" s="0"/>
      <c r="PF178" s="0"/>
      <c r="PG178" s="0"/>
      <c r="PH178" s="0"/>
      <c r="PI178" s="0"/>
      <c r="PJ178" s="0"/>
      <c r="PK178" s="0"/>
      <c r="PL178" s="0"/>
      <c r="PM178" s="0"/>
      <c r="PN178" s="0"/>
      <c r="PO178" s="0"/>
      <c r="PP178" s="0"/>
      <c r="PQ178" s="0"/>
      <c r="PR178" s="0"/>
      <c r="PS178" s="0"/>
      <c r="PT178" s="0"/>
      <c r="PU178" s="0"/>
      <c r="PV178" s="0"/>
      <c r="PW178" s="0"/>
      <c r="PX178" s="0"/>
      <c r="PY178" s="0"/>
      <c r="PZ178" s="0"/>
      <c r="QA178" s="0"/>
      <c r="QB178" s="0"/>
      <c r="QC178" s="0"/>
      <c r="QD178" s="0"/>
      <c r="QE178" s="0"/>
      <c r="QF178" s="0"/>
      <c r="QG178" s="0"/>
      <c r="QH178" s="0"/>
      <c r="QI178" s="0"/>
      <c r="QJ178" s="0"/>
      <c r="QK178" s="0"/>
      <c r="QL178" s="0"/>
      <c r="QM178" s="0"/>
      <c r="QN178" s="0"/>
      <c r="QO178" s="0"/>
      <c r="QP178" s="0"/>
      <c r="QQ178" s="0"/>
      <c r="QR178" s="0"/>
      <c r="QS178" s="0"/>
      <c r="QT178" s="0"/>
      <c r="QU178" s="0"/>
      <c r="QV178" s="0"/>
      <c r="QW178" s="0"/>
      <c r="QX178" s="0"/>
      <c r="QY178" s="0"/>
      <c r="QZ178" s="0"/>
      <c r="RA178" s="0"/>
      <c r="RB178" s="0"/>
      <c r="RC178" s="0"/>
      <c r="RD178" s="0"/>
      <c r="RE178" s="0"/>
      <c r="RF178" s="0"/>
      <c r="RG178" s="0"/>
      <c r="RH178" s="0"/>
      <c r="RI178" s="0"/>
      <c r="RJ178" s="0"/>
      <c r="RK178" s="0"/>
      <c r="RL178" s="0"/>
      <c r="RM178" s="0"/>
      <c r="RN178" s="0"/>
      <c r="RO178" s="0"/>
      <c r="RP178" s="0"/>
      <c r="RQ178" s="0"/>
      <c r="RR178" s="0"/>
      <c r="RS178" s="0"/>
      <c r="RT178" s="0"/>
      <c r="RU178" s="0"/>
      <c r="RV178" s="0"/>
      <c r="RW178" s="0"/>
      <c r="RX178" s="0"/>
      <c r="RY178" s="0"/>
      <c r="RZ178" s="0"/>
      <c r="SA178" s="0"/>
      <c r="SB178" s="0"/>
      <c r="SC178" s="0"/>
      <c r="SD178" s="0"/>
      <c r="SE178" s="0"/>
      <c r="SF178" s="0"/>
      <c r="SG178" s="0"/>
      <c r="SH178" s="0"/>
      <c r="SI178" s="0"/>
      <c r="SJ178" s="0"/>
      <c r="SK178" s="0"/>
      <c r="SL178" s="0"/>
      <c r="SM178" s="0"/>
      <c r="SN178" s="0"/>
      <c r="SO178" s="0"/>
      <c r="SP178" s="0"/>
      <c r="SQ178" s="0"/>
      <c r="SR178" s="0"/>
      <c r="SS178" s="0"/>
      <c r="ST178" s="0"/>
      <c r="SU178" s="0"/>
      <c r="SV178" s="0"/>
      <c r="SW178" s="0"/>
      <c r="SX178" s="0"/>
      <c r="SY178" s="0"/>
      <c r="SZ178" s="0"/>
      <c r="TA178" s="0"/>
      <c r="TB178" s="0"/>
      <c r="TC178" s="0"/>
      <c r="TD178" s="0"/>
      <c r="TE178" s="0"/>
      <c r="TF178" s="0"/>
      <c r="TG178" s="0"/>
      <c r="TH178" s="0"/>
      <c r="TI178" s="0"/>
      <c r="TJ178" s="0"/>
      <c r="TK178" s="0"/>
      <c r="TL178" s="0"/>
      <c r="TM178" s="0"/>
      <c r="TN178" s="0"/>
      <c r="TO178" s="0"/>
      <c r="TP178" s="0"/>
      <c r="TQ178" s="0"/>
      <c r="TR178" s="0"/>
      <c r="TS178" s="0"/>
      <c r="TT178" s="0"/>
      <c r="TU178" s="0"/>
      <c r="TV178" s="0"/>
      <c r="TW178" s="0"/>
      <c r="TX178" s="0"/>
      <c r="TY178" s="0"/>
      <c r="TZ178" s="0"/>
      <c r="UA178" s="0"/>
      <c r="UB178" s="0"/>
      <c r="UC178" s="0"/>
      <c r="UD178" s="0"/>
      <c r="UE178" s="0"/>
      <c r="UF178" s="0"/>
      <c r="UG178" s="0"/>
      <c r="UH178" s="0"/>
      <c r="UI178" s="0"/>
      <c r="UJ178" s="0"/>
      <c r="UK178" s="0"/>
      <c r="UL178" s="0"/>
      <c r="UM178" s="0"/>
      <c r="UN178" s="0"/>
      <c r="UO178" s="0"/>
      <c r="UP178" s="0"/>
      <c r="UQ178" s="0"/>
      <c r="UR178" s="0"/>
      <c r="US178" s="0"/>
      <c r="UT178" s="0"/>
      <c r="UU178" s="0"/>
      <c r="UV178" s="0"/>
      <c r="UW178" s="0"/>
      <c r="UX178" s="0"/>
      <c r="UY178" s="0"/>
      <c r="UZ178" s="0"/>
      <c r="VA178" s="0"/>
      <c r="VB178" s="0"/>
      <c r="VC178" s="0"/>
      <c r="VD178" s="0"/>
      <c r="VE178" s="0"/>
      <c r="VF178" s="0"/>
      <c r="VG178" s="0"/>
      <c r="VH178" s="0"/>
      <c r="VI178" s="0"/>
      <c r="VJ178" s="0"/>
      <c r="VK178" s="0"/>
      <c r="VL178" s="0"/>
      <c r="VM178" s="0"/>
      <c r="VN178" s="0"/>
      <c r="VO178" s="0"/>
      <c r="VP178" s="0"/>
      <c r="VQ178" s="0"/>
      <c r="VR178" s="0"/>
      <c r="VS178" s="0"/>
      <c r="VT178" s="0"/>
      <c r="VU178" s="0"/>
      <c r="VV178" s="0"/>
      <c r="VW178" s="0"/>
      <c r="VX178" s="0"/>
      <c r="VY178" s="0"/>
      <c r="VZ178" s="0"/>
      <c r="WA178" s="0"/>
      <c r="WB178" s="0"/>
      <c r="WC178" s="0"/>
      <c r="WD178" s="0"/>
      <c r="WE178" s="0"/>
      <c r="WF178" s="0"/>
      <c r="WG178" s="0"/>
      <c r="WH178" s="0"/>
      <c r="WI178" s="0"/>
      <c r="WJ178" s="0"/>
      <c r="WK178" s="0"/>
      <c r="WL178" s="0"/>
      <c r="WM178" s="0"/>
      <c r="WN178" s="0"/>
      <c r="WO178" s="0"/>
      <c r="WP178" s="0"/>
      <c r="WQ178" s="0"/>
      <c r="WR178" s="0"/>
      <c r="WS178" s="0"/>
      <c r="WT178" s="0"/>
      <c r="WU178" s="0"/>
      <c r="WV178" s="0"/>
      <c r="WW178" s="0"/>
      <c r="WX178" s="0"/>
      <c r="WY178" s="0"/>
      <c r="WZ178" s="0"/>
      <c r="XA178" s="0"/>
      <c r="XB178" s="0"/>
      <c r="XC178" s="0"/>
      <c r="XD178" s="0"/>
      <c r="XE178" s="0"/>
      <c r="XF178" s="0"/>
      <c r="XG178" s="0"/>
      <c r="XH178" s="0"/>
      <c r="XI178" s="0"/>
      <c r="XJ178" s="0"/>
      <c r="XK178" s="0"/>
      <c r="XL178" s="0"/>
      <c r="XM178" s="0"/>
      <c r="XN178" s="0"/>
      <c r="XO178" s="0"/>
      <c r="XP178" s="0"/>
      <c r="XQ178" s="0"/>
      <c r="XR178" s="0"/>
      <c r="XS178" s="0"/>
      <c r="XT178" s="0"/>
      <c r="XU178" s="0"/>
      <c r="XV178" s="0"/>
      <c r="XW178" s="0"/>
      <c r="XX178" s="0"/>
      <c r="XY178" s="0"/>
      <c r="XZ178" s="0"/>
      <c r="YA178" s="0"/>
      <c r="YB178" s="0"/>
      <c r="YC178" s="0"/>
      <c r="YD178" s="0"/>
      <c r="YE178" s="0"/>
      <c r="YF178" s="0"/>
      <c r="YG178" s="0"/>
      <c r="YH178" s="0"/>
      <c r="YI178" s="0"/>
      <c r="YJ178" s="0"/>
      <c r="YK178" s="0"/>
      <c r="YL178" s="0"/>
      <c r="YM178" s="0"/>
      <c r="YN178" s="0"/>
      <c r="YO178" s="0"/>
      <c r="YP178" s="0"/>
      <c r="YQ178" s="0"/>
      <c r="YR178" s="0"/>
      <c r="YS178" s="0"/>
      <c r="YT178" s="0"/>
      <c r="YU178" s="0"/>
      <c r="YV178" s="0"/>
      <c r="YW178" s="0"/>
      <c r="YX178" s="0"/>
      <c r="YY178" s="0"/>
      <c r="YZ178" s="0"/>
      <c r="ZA178" s="0"/>
      <c r="ZB178" s="0"/>
      <c r="ZC178" s="0"/>
      <c r="ZD178" s="0"/>
      <c r="ZE178" s="0"/>
      <c r="ZF178" s="0"/>
      <c r="ZG178" s="0"/>
      <c r="ZH178" s="0"/>
      <c r="ZI178" s="0"/>
      <c r="ZJ178" s="0"/>
      <c r="ZK178" s="0"/>
      <c r="ZL178" s="0"/>
      <c r="ZM178" s="0"/>
      <c r="ZN178" s="0"/>
      <c r="ZO178" s="0"/>
      <c r="ZP178" s="0"/>
      <c r="ZQ178" s="0"/>
      <c r="ZR178" s="0"/>
      <c r="ZS178" s="0"/>
      <c r="ZT178" s="0"/>
      <c r="ZU178" s="0"/>
      <c r="ZV178" s="0"/>
      <c r="ZW178" s="0"/>
      <c r="ZX178" s="0"/>
      <c r="ZY178" s="0"/>
      <c r="ZZ178" s="0"/>
      <c r="AAA178" s="0"/>
      <c r="AAB178" s="0"/>
      <c r="AAC178" s="0"/>
      <c r="AAD178" s="0"/>
      <c r="AAE178" s="0"/>
      <c r="AAF178" s="0"/>
      <c r="AAG178" s="0"/>
      <c r="AAH178" s="0"/>
      <c r="AAI178" s="0"/>
      <c r="AAJ178" s="0"/>
      <c r="AAK178" s="0"/>
      <c r="AAL178" s="0"/>
      <c r="AAM178" s="0"/>
      <c r="AAN178" s="0"/>
      <c r="AAO178" s="0"/>
      <c r="AAP178" s="0"/>
      <c r="AAQ178" s="0"/>
      <c r="AAR178" s="0"/>
      <c r="AAS178" s="0"/>
      <c r="AAT178" s="0"/>
      <c r="AAU178" s="0"/>
      <c r="AAV178" s="0"/>
      <c r="AAW178" s="0"/>
      <c r="AAX178" s="0"/>
      <c r="AAY178" s="0"/>
      <c r="AAZ178" s="0"/>
      <c r="ABA178" s="0"/>
      <c r="ABB178" s="0"/>
      <c r="ABC178" s="0"/>
      <c r="ABD178" s="0"/>
      <c r="ABE178" s="0"/>
      <c r="ABF178" s="0"/>
      <c r="ABG178" s="0"/>
      <c r="ABH178" s="0"/>
      <c r="ABI178" s="0"/>
      <c r="ABJ178" s="0"/>
      <c r="ABK178" s="0"/>
      <c r="ABL178" s="0"/>
      <c r="ABM178" s="0"/>
      <c r="ABN178" s="0"/>
      <c r="ABO178" s="0"/>
      <c r="ABP178" s="0"/>
      <c r="ABQ178" s="0"/>
      <c r="ABR178" s="0"/>
      <c r="ABS178" s="0"/>
      <c r="ABT178" s="0"/>
      <c r="ABU178" s="0"/>
      <c r="ABV178" s="0"/>
      <c r="ABW178" s="0"/>
      <c r="ABX178" s="0"/>
      <c r="ABY178" s="0"/>
      <c r="ABZ178" s="0"/>
      <c r="ACA178" s="0"/>
      <c r="ACB178" s="0"/>
      <c r="ACC178" s="0"/>
      <c r="ACD178" s="0"/>
      <c r="ACE178" s="0"/>
      <c r="ACF178" s="0"/>
      <c r="ACG178" s="0"/>
      <c r="ACH178" s="0"/>
      <c r="ACI178" s="0"/>
      <c r="ACJ178" s="0"/>
      <c r="ACK178" s="0"/>
      <c r="ACL178" s="0"/>
      <c r="ACM178" s="0"/>
      <c r="ACN178" s="0"/>
      <c r="ACO178" s="0"/>
      <c r="ACP178" s="0"/>
      <c r="ACQ178" s="0"/>
      <c r="ACR178" s="0"/>
      <c r="ACS178" s="0"/>
      <c r="ACT178" s="0"/>
      <c r="ACU178" s="0"/>
      <c r="ACV178" s="0"/>
      <c r="ACW178" s="0"/>
      <c r="ACX178" s="0"/>
      <c r="ACY178" s="0"/>
      <c r="ACZ178" s="0"/>
      <c r="ADA178" s="0"/>
      <c r="ADB178" s="0"/>
      <c r="ADC178" s="0"/>
      <c r="ADD178" s="0"/>
      <c r="ADE178" s="0"/>
      <c r="ADF178" s="0"/>
      <c r="ADG178" s="0"/>
      <c r="ADH178" s="0"/>
      <c r="ADI178" s="0"/>
      <c r="ADJ178" s="0"/>
      <c r="ADK178" s="0"/>
      <c r="ADL178" s="0"/>
      <c r="ADM178" s="0"/>
      <c r="ADN178" s="0"/>
      <c r="ADO178" s="0"/>
      <c r="ADP178" s="0"/>
      <c r="ADQ178" s="0"/>
      <c r="ADR178" s="0"/>
      <c r="ADS178" s="0"/>
      <c r="ADT178" s="0"/>
      <c r="ADU178" s="0"/>
      <c r="ADV178" s="0"/>
      <c r="ADW178" s="0"/>
      <c r="ADX178" s="0"/>
      <c r="ADY178" s="0"/>
      <c r="ADZ178" s="0"/>
      <c r="AEA178" s="0"/>
      <c r="AEB178" s="0"/>
      <c r="AEC178" s="0"/>
      <c r="AED178" s="0"/>
      <c r="AEE178" s="0"/>
      <c r="AEF178" s="0"/>
      <c r="AEG178" s="0"/>
      <c r="AEH178" s="0"/>
      <c r="AEI178" s="0"/>
      <c r="AEJ178" s="0"/>
      <c r="AEK178" s="0"/>
      <c r="AEL178" s="0"/>
      <c r="AEM178" s="0"/>
      <c r="AEN178" s="0"/>
      <c r="AEO178" s="0"/>
      <c r="AEP178" s="0"/>
      <c r="AEQ178" s="0"/>
      <c r="AER178" s="0"/>
      <c r="AES178" s="0"/>
      <c r="AET178" s="0"/>
      <c r="AEU178" s="0"/>
      <c r="AEV178" s="0"/>
      <c r="AEW178" s="0"/>
      <c r="AEX178" s="0"/>
      <c r="AEY178" s="0"/>
      <c r="AEZ178" s="0"/>
      <c r="AFA178" s="0"/>
      <c r="AFB178" s="0"/>
      <c r="AFC178" s="0"/>
      <c r="AFD178" s="0"/>
      <c r="AFE178" s="0"/>
      <c r="AFF178" s="0"/>
      <c r="AFG178" s="0"/>
      <c r="AFH178" s="0"/>
      <c r="AFI178" s="0"/>
      <c r="AFJ178" s="0"/>
      <c r="AFK178" s="0"/>
      <c r="AFL178" s="0"/>
      <c r="AFM178" s="0"/>
      <c r="AFN178" s="0"/>
      <c r="AFO178" s="0"/>
      <c r="AFP178" s="0"/>
      <c r="AFQ178" s="0"/>
      <c r="AFR178" s="0"/>
      <c r="AFS178" s="0"/>
      <c r="AFT178" s="0"/>
      <c r="AFU178" s="0"/>
      <c r="AFV178" s="0"/>
      <c r="AFW178" s="0"/>
      <c r="AFX178" s="0"/>
      <c r="AFY178" s="0"/>
      <c r="AFZ178" s="0"/>
      <c r="AGA178" s="0"/>
      <c r="AGB178" s="0"/>
      <c r="AGC178" s="0"/>
      <c r="AGD178" s="0"/>
      <c r="AGE178" s="0"/>
      <c r="AGF178" s="0"/>
      <c r="AGG178" s="0"/>
      <c r="AGH178" s="0"/>
      <c r="AGI178" s="0"/>
      <c r="AGJ178" s="0"/>
      <c r="AGK178" s="0"/>
      <c r="AGL178" s="0"/>
      <c r="AGM178" s="0"/>
      <c r="AGN178" s="0"/>
      <c r="AGO178" s="0"/>
      <c r="AGP178" s="0"/>
      <c r="AGQ178" s="0"/>
      <c r="AGR178" s="0"/>
      <c r="AGS178" s="0"/>
      <c r="AGT178" s="0"/>
      <c r="AGU178" s="0"/>
      <c r="AGV178" s="0"/>
      <c r="AGW178" s="0"/>
      <c r="AGX178" s="0"/>
      <c r="AGY178" s="0"/>
      <c r="AGZ178" s="0"/>
      <c r="AHA178" s="0"/>
      <c r="AHB178" s="0"/>
      <c r="AHC178" s="0"/>
      <c r="AHD178" s="0"/>
      <c r="AHE178" s="0"/>
      <c r="AHF178" s="0"/>
      <c r="AHG178" s="0"/>
      <c r="AHH178" s="0"/>
      <c r="AHI178" s="0"/>
      <c r="AHJ178" s="0"/>
      <c r="AHK178" s="0"/>
      <c r="AHL178" s="0"/>
      <c r="AHM178" s="0"/>
      <c r="AHN178" s="0"/>
      <c r="AHO178" s="0"/>
      <c r="AHP178" s="0"/>
      <c r="AHQ178" s="0"/>
      <c r="AHR178" s="0"/>
      <c r="AHS178" s="0"/>
      <c r="AHT178" s="0"/>
      <c r="AHU178" s="0"/>
      <c r="AHV178" s="0"/>
      <c r="AHW178" s="0"/>
      <c r="AHX178" s="0"/>
      <c r="AHY178" s="0"/>
      <c r="AHZ178" s="0"/>
      <c r="AIA178" s="0"/>
      <c r="AIB178" s="0"/>
      <c r="AIC178" s="0"/>
      <c r="AID178" s="0"/>
      <c r="AIE178" s="0"/>
      <c r="AIF178" s="0"/>
      <c r="AIG178" s="0"/>
      <c r="AIH178" s="0"/>
      <c r="AII178" s="0"/>
      <c r="AIJ178" s="0"/>
      <c r="AIK178" s="0"/>
      <c r="AIL178" s="0"/>
      <c r="AIM178" s="0"/>
      <c r="AIN178" s="0"/>
      <c r="AIO178" s="0"/>
      <c r="AIP178" s="0"/>
      <c r="AIQ178" s="0"/>
      <c r="AIR178" s="0"/>
      <c r="AIS178" s="0"/>
      <c r="AIT178" s="0"/>
      <c r="AIU178" s="0"/>
      <c r="AIV178" s="0"/>
      <c r="AIW178" s="0"/>
      <c r="AIX178" s="0"/>
      <c r="AIY178" s="0"/>
      <c r="AIZ178" s="0"/>
      <c r="AJA178" s="0"/>
      <c r="AJB178" s="0"/>
      <c r="AJC178" s="0"/>
      <c r="AJD178" s="0"/>
      <c r="AJE178" s="0"/>
      <c r="AJF178" s="0"/>
      <c r="AJG178" s="0"/>
      <c r="AJH178" s="0"/>
      <c r="AJI178" s="0"/>
      <c r="AJJ178" s="0"/>
      <c r="AJK178" s="0"/>
      <c r="AJL178" s="0"/>
      <c r="AJM178" s="0"/>
      <c r="AJN178" s="0"/>
      <c r="AJO178" s="0"/>
      <c r="AJP178" s="0"/>
      <c r="AJQ178" s="0"/>
      <c r="AJR178" s="0"/>
      <c r="AJS178" s="0"/>
      <c r="AJT178" s="0"/>
      <c r="AJU178" s="0"/>
      <c r="AJV178" s="0"/>
      <c r="AJW178" s="0"/>
      <c r="AJX178" s="0"/>
      <c r="AJY178" s="0"/>
      <c r="AJZ178" s="0"/>
      <c r="AKA178" s="0"/>
      <c r="AKB178" s="0"/>
      <c r="AKC178" s="0"/>
      <c r="AKD178" s="0"/>
      <c r="AKE178" s="0"/>
      <c r="AKF178" s="0"/>
      <c r="AKG178" s="0"/>
      <c r="AKH178" s="0"/>
      <c r="AKI178" s="0"/>
      <c r="AKJ178" s="0"/>
      <c r="AKK178" s="0"/>
      <c r="AKL178" s="0"/>
      <c r="AKM178" s="0"/>
      <c r="AKN178" s="0"/>
      <c r="AKO178" s="0"/>
      <c r="AKP178" s="0"/>
      <c r="AKQ178" s="0"/>
      <c r="AKR178" s="0"/>
      <c r="AKS178" s="0"/>
      <c r="AKT178" s="0"/>
      <c r="AKU178" s="0"/>
      <c r="AKV178" s="0"/>
      <c r="AKW178" s="0"/>
      <c r="AKX178" s="0"/>
      <c r="AKY178" s="0"/>
      <c r="AKZ178" s="0"/>
      <c r="ALA178" s="0"/>
      <c r="ALB178" s="0"/>
      <c r="ALC178" s="0"/>
      <c r="ALD178" s="0"/>
      <c r="ALE178" s="0"/>
      <c r="ALF178" s="0"/>
      <c r="ALG178" s="0"/>
      <c r="ALH178" s="0"/>
      <c r="ALI178" s="0"/>
      <c r="ALJ178" s="0"/>
      <c r="ALK178" s="0"/>
      <c r="ALL178" s="0"/>
      <c r="ALM178" s="0"/>
      <c r="ALN178" s="0"/>
      <c r="ALO178" s="0"/>
      <c r="ALP178" s="0"/>
      <c r="ALQ178" s="0"/>
      <c r="ALR178" s="0"/>
      <c r="ALS178" s="0"/>
      <c r="ALT178" s="0"/>
      <c r="ALU178" s="0"/>
      <c r="ALV178" s="0"/>
      <c r="ALW178" s="0"/>
      <c r="ALX178" s="0"/>
      <c r="ALY178" s="0"/>
      <c r="ALZ178" s="0"/>
      <c r="AMA178" s="0"/>
      <c r="AMB178" s="0"/>
      <c r="AMC178" s="0"/>
      <c r="AMD178" s="0"/>
      <c r="AME178" s="0"/>
      <c r="AMF178" s="0"/>
      <c r="AMG178" s="0"/>
      <c r="AMH178" s="0"/>
      <c r="AMI178" s="0"/>
      <c r="AMJ178" s="0"/>
    </row>
    <row r="179" customFormat="false" ht="12.75" hidden="false" customHeight="true" outlineLevel="0" collapsed="false">
      <c r="A179" s="199"/>
      <c r="B179" s="78" t="s">
        <v>184</v>
      </c>
      <c r="C179" s="199"/>
      <c r="D179" s="199"/>
      <c r="E179" s="89"/>
      <c r="F179" s="89" t="n">
        <f aca="false">IF(F177*0.01&lt;F178,0,(F177*0.01)-F178)</f>
        <v>0</v>
      </c>
      <c r="G179" s="199"/>
      <c r="H179" s="199"/>
      <c r="I179" s="0"/>
      <c r="J179" s="0"/>
      <c r="K179" s="0"/>
      <c r="L179" s="0"/>
      <c r="M179" s="0"/>
      <c r="N179" s="0"/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  <c r="IT179" s="0"/>
      <c r="IU179" s="0"/>
      <c r="IV179" s="0"/>
      <c r="IW179" s="0"/>
      <c r="IX179" s="0"/>
      <c r="IY179" s="0"/>
      <c r="IZ179" s="0"/>
      <c r="JA179" s="0"/>
      <c r="JB179" s="0"/>
      <c r="JC179" s="0"/>
      <c r="JD179" s="0"/>
      <c r="JE179" s="0"/>
      <c r="JF179" s="0"/>
      <c r="JG179" s="0"/>
      <c r="JH179" s="0"/>
      <c r="JI179" s="0"/>
      <c r="JJ179" s="0"/>
      <c r="JK179" s="0"/>
      <c r="JL179" s="0"/>
      <c r="JM179" s="0"/>
      <c r="JN179" s="0"/>
      <c r="JO179" s="0"/>
      <c r="JP179" s="0"/>
      <c r="JQ179" s="0"/>
      <c r="JR179" s="0"/>
      <c r="JS179" s="0"/>
      <c r="JT179" s="0"/>
      <c r="JU179" s="0"/>
      <c r="JV179" s="0"/>
      <c r="JW179" s="0"/>
      <c r="JX179" s="0"/>
      <c r="JY179" s="0"/>
      <c r="JZ179" s="0"/>
      <c r="KA179" s="0"/>
      <c r="KB179" s="0"/>
      <c r="KC179" s="0"/>
      <c r="KD179" s="0"/>
      <c r="KE179" s="0"/>
      <c r="KF179" s="0"/>
      <c r="KG179" s="0"/>
      <c r="KH179" s="0"/>
      <c r="KI179" s="0"/>
      <c r="KJ179" s="0"/>
      <c r="KK179" s="0"/>
      <c r="KL179" s="0"/>
      <c r="KM179" s="0"/>
      <c r="KN179" s="0"/>
      <c r="KO179" s="0"/>
      <c r="KP179" s="0"/>
      <c r="KQ179" s="0"/>
      <c r="KR179" s="0"/>
      <c r="KS179" s="0"/>
      <c r="KT179" s="0"/>
      <c r="KU179" s="0"/>
      <c r="KV179" s="0"/>
      <c r="KW179" s="0"/>
      <c r="KX179" s="0"/>
      <c r="KY179" s="0"/>
      <c r="KZ179" s="0"/>
      <c r="LA179" s="0"/>
      <c r="LB179" s="0"/>
      <c r="LC179" s="0"/>
      <c r="LD179" s="0"/>
      <c r="LE179" s="0"/>
      <c r="LF179" s="0"/>
      <c r="LG179" s="0"/>
      <c r="LH179" s="0"/>
      <c r="LI179" s="0"/>
      <c r="LJ179" s="0"/>
      <c r="LK179" s="0"/>
      <c r="LL179" s="0"/>
      <c r="LM179" s="0"/>
      <c r="LN179" s="0"/>
      <c r="LO179" s="0"/>
      <c r="LP179" s="0"/>
      <c r="LQ179" s="0"/>
      <c r="LR179" s="0"/>
      <c r="LS179" s="0"/>
      <c r="LT179" s="0"/>
      <c r="LU179" s="0"/>
      <c r="LV179" s="0"/>
      <c r="LW179" s="0"/>
      <c r="LX179" s="0"/>
      <c r="LY179" s="0"/>
      <c r="LZ179" s="0"/>
      <c r="MA179" s="0"/>
      <c r="MB179" s="0"/>
      <c r="MC179" s="0"/>
      <c r="MD179" s="0"/>
      <c r="ME179" s="0"/>
      <c r="MF179" s="0"/>
      <c r="MG179" s="0"/>
      <c r="MH179" s="0"/>
      <c r="MI179" s="0"/>
      <c r="MJ179" s="0"/>
      <c r="MK179" s="0"/>
      <c r="ML179" s="0"/>
      <c r="MM179" s="0"/>
      <c r="MN179" s="0"/>
      <c r="MO179" s="0"/>
      <c r="MP179" s="0"/>
      <c r="MQ179" s="0"/>
      <c r="MR179" s="0"/>
      <c r="MS179" s="0"/>
      <c r="MT179" s="0"/>
      <c r="MU179" s="0"/>
      <c r="MV179" s="0"/>
      <c r="MW179" s="0"/>
      <c r="MX179" s="0"/>
      <c r="MY179" s="0"/>
      <c r="MZ179" s="0"/>
      <c r="NA179" s="0"/>
      <c r="NB179" s="0"/>
      <c r="NC179" s="0"/>
      <c r="ND179" s="0"/>
      <c r="NE179" s="0"/>
      <c r="NF179" s="0"/>
      <c r="NG179" s="0"/>
      <c r="NH179" s="0"/>
      <c r="NI179" s="0"/>
      <c r="NJ179" s="0"/>
      <c r="NK179" s="0"/>
      <c r="NL179" s="0"/>
      <c r="NM179" s="0"/>
      <c r="NN179" s="0"/>
      <c r="NO179" s="0"/>
      <c r="NP179" s="0"/>
      <c r="NQ179" s="0"/>
      <c r="NR179" s="0"/>
      <c r="NS179" s="0"/>
      <c r="NT179" s="0"/>
      <c r="NU179" s="0"/>
      <c r="NV179" s="0"/>
      <c r="NW179" s="0"/>
      <c r="NX179" s="0"/>
      <c r="NY179" s="0"/>
      <c r="NZ179" s="0"/>
      <c r="OA179" s="0"/>
      <c r="OB179" s="0"/>
      <c r="OC179" s="0"/>
      <c r="OD179" s="0"/>
      <c r="OE179" s="0"/>
      <c r="OF179" s="0"/>
      <c r="OG179" s="0"/>
      <c r="OH179" s="0"/>
      <c r="OI179" s="0"/>
      <c r="OJ179" s="0"/>
      <c r="OK179" s="0"/>
      <c r="OL179" s="0"/>
      <c r="OM179" s="0"/>
      <c r="ON179" s="0"/>
      <c r="OO179" s="0"/>
      <c r="OP179" s="0"/>
      <c r="OQ179" s="0"/>
      <c r="OR179" s="0"/>
      <c r="OS179" s="0"/>
      <c r="OT179" s="0"/>
      <c r="OU179" s="0"/>
      <c r="OV179" s="0"/>
      <c r="OW179" s="0"/>
      <c r="OX179" s="0"/>
      <c r="OY179" s="0"/>
      <c r="OZ179" s="0"/>
      <c r="PA179" s="0"/>
      <c r="PB179" s="0"/>
      <c r="PC179" s="0"/>
      <c r="PD179" s="0"/>
      <c r="PE179" s="0"/>
      <c r="PF179" s="0"/>
      <c r="PG179" s="0"/>
      <c r="PH179" s="0"/>
      <c r="PI179" s="0"/>
      <c r="PJ179" s="0"/>
      <c r="PK179" s="0"/>
      <c r="PL179" s="0"/>
      <c r="PM179" s="0"/>
      <c r="PN179" s="0"/>
      <c r="PO179" s="0"/>
      <c r="PP179" s="0"/>
      <c r="PQ179" s="0"/>
      <c r="PR179" s="0"/>
      <c r="PS179" s="0"/>
      <c r="PT179" s="0"/>
      <c r="PU179" s="0"/>
      <c r="PV179" s="0"/>
      <c r="PW179" s="0"/>
      <c r="PX179" s="0"/>
      <c r="PY179" s="0"/>
      <c r="PZ179" s="0"/>
      <c r="QA179" s="0"/>
      <c r="QB179" s="0"/>
      <c r="QC179" s="0"/>
      <c r="QD179" s="0"/>
      <c r="QE179" s="0"/>
      <c r="QF179" s="0"/>
      <c r="QG179" s="0"/>
      <c r="QH179" s="0"/>
      <c r="QI179" s="0"/>
      <c r="QJ179" s="0"/>
      <c r="QK179" s="0"/>
      <c r="QL179" s="0"/>
      <c r="QM179" s="0"/>
      <c r="QN179" s="0"/>
      <c r="QO179" s="0"/>
      <c r="QP179" s="0"/>
      <c r="QQ179" s="0"/>
      <c r="QR179" s="0"/>
      <c r="QS179" s="0"/>
      <c r="QT179" s="0"/>
      <c r="QU179" s="0"/>
      <c r="QV179" s="0"/>
      <c r="QW179" s="0"/>
      <c r="QX179" s="0"/>
      <c r="QY179" s="0"/>
      <c r="QZ179" s="0"/>
      <c r="RA179" s="0"/>
      <c r="RB179" s="0"/>
      <c r="RC179" s="0"/>
      <c r="RD179" s="0"/>
      <c r="RE179" s="0"/>
      <c r="RF179" s="0"/>
      <c r="RG179" s="0"/>
      <c r="RH179" s="0"/>
      <c r="RI179" s="0"/>
      <c r="RJ179" s="0"/>
      <c r="RK179" s="0"/>
      <c r="RL179" s="0"/>
      <c r="RM179" s="0"/>
      <c r="RN179" s="0"/>
      <c r="RO179" s="0"/>
      <c r="RP179" s="0"/>
      <c r="RQ179" s="0"/>
      <c r="RR179" s="0"/>
      <c r="RS179" s="0"/>
      <c r="RT179" s="0"/>
      <c r="RU179" s="0"/>
      <c r="RV179" s="0"/>
      <c r="RW179" s="0"/>
      <c r="RX179" s="0"/>
      <c r="RY179" s="0"/>
      <c r="RZ179" s="0"/>
      <c r="SA179" s="0"/>
      <c r="SB179" s="0"/>
      <c r="SC179" s="0"/>
      <c r="SD179" s="0"/>
      <c r="SE179" s="0"/>
      <c r="SF179" s="0"/>
      <c r="SG179" s="0"/>
      <c r="SH179" s="0"/>
      <c r="SI179" s="0"/>
      <c r="SJ179" s="0"/>
      <c r="SK179" s="0"/>
      <c r="SL179" s="0"/>
      <c r="SM179" s="0"/>
      <c r="SN179" s="0"/>
      <c r="SO179" s="0"/>
      <c r="SP179" s="0"/>
      <c r="SQ179" s="0"/>
      <c r="SR179" s="0"/>
      <c r="SS179" s="0"/>
      <c r="ST179" s="0"/>
      <c r="SU179" s="0"/>
      <c r="SV179" s="0"/>
      <c r="SW179" s="0"/>
      <c r="SX179" s="0"/>
      <c r="SY179" s="0"/>
      <c r="SZ179" s="0"/>
      <c r="TA179" s="0"/>
      <c r="TB179" s="0"/>
      <c r="TC179" s="0"/>
      <c r="TD179" s="0"/>
      <c r="TE179" s="0"/>
      <c r="TF179" s="0"/>
      <c r="TG179" s="0"/>
      <c r="TH179" s="0"/>
      <c r="TI179" s="0"/>
      <c r="TJ179" s="0"/>
      <c r="TK179" s="0"/>
      <c r="TL179" s="0"/>
      <c r="TM179" s="0"/>
      <c r="TN179" s="0"/>
      <c r="TO179" s="0"/>
      <c r="TP179" s="0"/>
      <c r="TQ179" s="0"/>
      <c r="TR179" s="0"/>
      <c r="TS179" s="0"/>
      <c r="TT179" s="0"/>
      <c r="TU179" s="0"/>
      <c r="TV179" s="0"/>
      <c r="TW179" s="0"/>
      <c r="TX179" s="0"/>
      <c r="TY179" s="0"/>
      <c r="TZ179" s="0"/>
      <c r="UA179" s="0"/>
      <c r="UB179" s="0"/>
      <c r="UC179" s="0"/>
      <c r="UD179" s="0"/>
      <c r="UE179" s="0"/>
      <c r="UF179" s="0"/>
      <c r="UG179" s="0"/>
      <c r="UH179" s="0"/>
      <c r="UI179" s="0"/>
      <c r="UJ179" s="0"/>
      <c r="UK179" s="0"/>
      <c r="UL179" s="0"/>
      <c r="UM179" s="0"/>
      <c r="UN179" s="0"/>
      <c r="UO179" s="0"/>
      <c r="UP179" s="0"/>
      <c r="UQ179" s="0"/>
      <c r="UR179" s="0"/>
      <c r="US179" s="0"/>
      <c r="UT179" s="0"/>
      <c r="UU179" s="0"/>
      <c r="UV179" s="0"/>
      <c r="UW179" s="0"/>
      <c r="UX179" s="0"/>
      <c r="UY179" s="0"/>
      <c r="UZ179" s="0"/>
      <c r="VA179" s="0"/>
      <c r="VB179" s="0"/>
      <c r="VC179" s="0"/>
      <c r="VD179" s="0"/>
      <c r="VE179" s="0"/>
      <c r="VF179" s="0"/>
      <c r="VG179" s="0"/>
      <c r="VH179" s="0"/>
      <c r="VI179" s="0"/>
      <c r="VJ179" s="0"/>
      <c r="VK179" s="0"/>
      <c r="VL179" s="0"/>
      <c r="VM179" s="0"/>
      <c r="VN179" s="0"/>
      <c r="VO179" s="0"/>
      <c r="VP179" s="0"/>
      <c r="VQ179" s="0"/>
      <c r="VR179" s="0"/>
      <c r="VS179" s="0"/>
      <c r="VT179" s="0"/>
      <c r="VU179" s="0"/>
      <c r="VV179" s="0"/>
      <c r="VW179" s="0"/>
      <c r="VX179" s="0"/>
      <c r="VY179" s="0"/>
      <c r="VZ179" s="0"/>
      <c r="WA179" s="0"/>
      <c r="WB179" s="0"/>
      <c r="WC179" s="0"/>
      <c r="WD179" s="0"/>
      <c r="WE179" s="0"/>
      <c r="WF179" s="0"/>
      <c r="WG179" s="0"/>
      <c r="WH179" s="0"/>
      <c r="WI179" s="0"/>
      <c r="WJ179" s="0"/>
      <c r="WK179" s="0"/>
      <c r="WL179" s="0"/>
      <c r="WM179" s="0"/>
      <c r="WN179" s="0"/>
      <c r="WO179" s="0"/>
      <c r="WP179" s="0"/>
      <c r="WQ179" s="0"/>
      <c r="WR179" s="0"/>
      <c r="WS179" s="0"/>
      <c r="WT179" s="0"/>
      <c r="WU179" s="0"/>
      <c r="WV179" s="0"/>
      <c r="WW179" s="0"/>
      <c r="WX179" s="0"/>
      <c r="WY179" s="0"/>
      <c r="WZ179" s="0"/>
      <c r="XA179" s="0"/>
      <c r="XB179" s="0"/>
      <c r="XC179" s="0"/>
      <c r="XD179" s="0"/>
      <c r="XE179" s="0"/>
      <c r="XF179" s="0"/>
      <c r="XG179" s="0"/>
      <c r="XH179" s="0"/>
      <c r="XI179" s="0"/>
      <c r="XJ179" s="0"/>
      <c r="XK179" s="0"/>
      <c r="XL179" s="0"/>
      <c r="XM179" s="0"/>
      <c r="XN179" s="0"/>
      <c r="XO179" s="0"/>
      <c r="XP179" s="0"/>
      <c r="XQ179" s="0"/>
      <c r="XR179" s="0"/>
      <c r="XS179" s="0"/>
      <c r="XT179" s="0"/>
      <c r="XU179" s="0"/>
      <c r="XV179" s="0"/>
      <c r="XW179" s="0"/>
      <c r="XX179" s="0"/>
      <c r="XY179" s="0"/>
      <c r="XZ179" s="0"/>
      <c r="YA179" s="0"/>
      <c r="YB179" s="0"/>
      <c r="YC179" s="0"/>
      <c r="YD179" s="0"/>
      <c r="YE179" s="0"/>
      <c r="YF179" s="0"/>
      <c r="YG179" s="0"/>
      <c r="YH179" s="0"/>
      <c r="YI179" s="0"/>
      <c r="YJ179" s="0"/>
      <c r="YK179" s="0"/>
      <c r="YL179" s="0"/>
      <c r="YM179" s="0"/>
      <c r="YN179" s="0"/>
      <c r="YO179" s="0"/>
      <c r="YP179" s="0"/>
      <c r="YQ179" s="0"/>
      <c r="YR179" s="0"/>
      <c r="YS179" s="0"/>
      <c r="YT179" s="0"/>
      <c r="YU179" s="0"/>
      <c r="YV179" s="0"/>
      <c r="YW179" s="0"/>
      <c r="YX179" s="0"/>
      <c r="YY179" s="0"/>
      <c r="YZ179" s="0"/>
      <c r="ZA179" s="0"/>
      <c r="ZB179" s="0"/>
      <c r="ZC179" s="0"/>
      <c r="ZD179" s="0"/>
      <c r="ZE179" s="0"/>
      <c r="ZF179" s="0"/>
      <c r="ZG179" s="0"/>
      <c r="ZH179" s="0"/>
      <c r="ZI179" s="0"/>
      <c r="ZJ179" s="0"/>
      <c r="ZK179" s="0"/>
      <c r="ZL179" s="0"/>
      <c r="ZM179" s="0"/>
      <c r="ZN179" s="0"/>
      <c r="ZO179" s="0"/>
      <c r="ZP179" s="0"/>
      <c r="ZQ179" s="0"/>
      <c r="ZR179" s="0"/>
      <c r="ZS179" s="0"/>
      <c r="ZT179" s="0"/>
      <c r="ZU179" s="0"/>
      <c r="ZV179" s="0"/>
      <c r="ZW179" s="0"/>
      <c r="ZX179" s="0"/>
      <c r="ZY179" s="0"/>
      <c r="ZZ179" s="0"/>
      <c r="AAA179" s="0"/>
      <c r="AAB179" s="0"/>
      <c r="AAC179" s="0"/>
      <c r="AAD179" s="0"/>
      <c r="AAE179" s="0"/>
      <c r="AAF179" s="0"/>
      <c r="AAG179" s="0"/>
      <c r="AAH179" s="0"/>
      <c r="AAI179" s="0"/>
      <c r="AAJ179" s="0"/>
      <c r="AAK179" s="0"/>
      <c r="AAL179" s="0"/>
      <c r="AAM179" s="0"/>
      <c r="AAN179" s="0"/>
      <c r="AAO179" s="0"/>
      <c r="AAP179" s="0"/>
      <c r="AAQ179" s="0"/>
      <c r="AAR179" s="0"/>
      <c r="AAS179" s="0"/>
      <c r="AAT179" s="0"/>
      <c r="AAU179" s="0"/>
      <c r="AAV179" s="0"/>
      <c r="AAW179" s="0"/>
      <c r="AAX179" s="0"/>
      <c r="AAY179" s="0"/>
      <c r="AAZ179" s="0"/>
      <c r="ABA179" s="0"/>
      <c r="ABB179" s="0"/>
      <c r="ABC179" s="0"/>
      <c r="ABD179" s="0"/>
      <c r="ABE179" s="0"/>
      <c r="ABF179" s="0"/>
      <c r="ABG179" s="0"/>
      <c r="ABH179" s="0"/>
      <c r="ABI179" s="0"/>
      <c r="ABJ179" s="0"/>
      <c r="ABK179" s="0"/>
      <c r="ABL179" s="0"/>
      <c r="ABM179" s="0"/>
      <c r="ABN179" s="0"/>
      <c r="ABO179" s="0"/>
      <c r="ABP179" s="0"/>
      <c r="ABQ179" s="0"/>
      <c r="ABR179" s="0"/>
      <c r="ABS179" s="0"/>
      <c r="ABT179" s="0"/>
      <c r="ABU179" s="0"/>
      <c r="ABV179" s="0"/>
      <c r="ABW179" s="0"/>
      <c r="ABX179" s="0"/>
      <c r="ABY179" s="0"/>
      <c r="ABZ179" s="0"/>
      <c r="ACA179" s="0"/>
      <c r="ACB179" s="0"/>
      <c r="ACC179" s="0"/>
      <c r="ACD179" s="0"/>
      <c r="ACE179" s="0"/>
      <c r="ACF179" s="0"/>
      <c r="ACG179" s="0"/>
      <c r="ACH179" s="0"/>
      <c r="ACI179" s="0"/>
      <c r="ACJ179" s="0"/>
      <c r="ACK179" s="0"/>
      <c r="ACL179" s="0"/>
      <c r="ACM179" s="0"/>
      <c r="ACN179" s="0"/>
      <c r="ACO179" s="0"/>
      <c r="ACP179" s="0"/>
      <c r="ACQ179" s="0"/>
      <c r="ACR179" s="0"/>
      <c r="ACS179" s="0"/>
      <c r="ACT179" s="0"/>
      <c r="ACU179" s="0"/>
      <c r="ACV179" s="0"/>
      <c r="ACW179" s="0"/>
      <c r="ACX179" s="0"/>
      <c r="ACY179" s="0"/>
      <c r="ACZ179" s="0"/>
      <c r="ADA179" s="0"/>
      <c r="ADB179" s="0"/>
      <c r="ADC179" s="0"/>
      <c r="ADD179" s="0"/>
      <c r="ADE179" s="0"/>
      <c r="ADF179" s="0"/>
      <c r="ADG179" s="0"/>
      <c r="ADH179" s="0"/>
      <c r="ADI179" s="0"/>
      <c r="ADJ179" s="0"/>
      <c r="ADK179" s="0"/>
      <c r="ADL179" s="0"/>
      <c r="ADM179" s="0"/>
      <c r="ADN179" s="0"/>
      <c r="ADO179" s="0"/>
      <c r="ADP179" s="0"/>
      <c r="ADQ179" s="0"/>
      <c r="ADR179" s="0"/>
      <c r="ADS179" s="0"/>
      <c r="ADT179" s="0"/>
      <c r="ADU179" s="0"/>
      <c r="ADV179" s="0"/>
      <c r="ADW179" s="0"/>
      <c r="ADX179" s="0"/>
      <c r="ADY179" s="0"/>
      <c r="ADZ179" s="0"/>
      <c r="AEA179" s="0"/>
      <c r="AEB179" s="0"/>
      <c r="AEC179" s="0"/>
      <c r="AED179" s="0"/>
      <c r="AEE179" s="0"/>
      <c r="AEF179" s="0"/>
      <c r="AEG179" s="0"/>
      <c r="AEH179" s="0"/>
      <c r="AEI179" s="0"/>
      <c r="AEJ179" s="0"/>
      <c r="AEK179" s="0"/>
      <c r="AEL179" s="0"/>
      <c r="AEM179" s="0"/>
      <c r="AEN179" s="0"/>
      <c r="AEO179" s="0"/>
      <c r="AEP179" s="0"/>
      <c r="AEQ179" s="0"/>
      <c r="AER179" s="0"/>
      <c r="AES179" s="0"/>
      <c r="AET179" s="0"/>
      <c r="AEU179" s="0"/>
      <c r="AEV179" s="0"/>
      <c r="AEW179" s="0"/>
      <c r="AEX179" s="0"/>
      <c r="AEY179" s="0"/>
      <c r="AEZ179" s="0"/>
      <c r="AFA179" s="0"/>
      <c r="AFB179" s="0"/>
      <c r="AFC179" s="0"/>
      <c r="AFD179" s="0"/>
      <c r="AFE179" s="0"/>
      <c r="AFF179" s="0"/>
      <c r="AFG179" s="0"/>
      <c r="AFH179" s="0"/>
      <c r="AFI179" s="0"/>
      <c r="AFJ179" s="0"/>
      <c r="AFK179" s="0"/>
      <c r="AFL179" s="0"/>
      <c r="AFM179" s="0"/>
      <c r="AFN179" s="0"/>
      <c r="AFO179" s="0"/>
      <c r="AFP179" s="0"/>
      <c r="AFQ179" s="0"/>
      <c r="AFR179" s="0"/>
      <c r="AFS179" s="0"/>
      <c r="AFT179" s="0"/>
      <c r="AFU179" s="0"/>
      <c r="AFV179" s="0"/>
      <c r="AFW179" s="0"/>
      <c r="AFX179" s="0"/>
      <c r="AFY179" s="0"/>
      <c r="AFZ179" s="0"/>
      <c r="AGA179" s="0"/>
      <c r="AGB179" s="0"/>
      <c r="AGC179" s="0"/>
      <c r="AGD179" s="0"/>
      <c r="AGE179" s="0"/>
      <c r="AGF179" s="0"/>
      <c r="AGG179" s="0"/>
      <c r="AGH179" s="0"/>
      <c r="AGI179" s="0"/>
      <c r="AGJ179" s="0"/>
      <c r="AGK179" s="0"/>
      <c r="AGL179" s="0"/>
      <c r="AGM179" s="0"/>
      <c r="AGN179" s="0"/>
      <c r="AGO179" s="0"/>
      <c r="AGP179" s="0"/>
      <c r="AGQ179" s="0"/>
      <c r="AGR179" s="0"/>
      <c r="AGS179" s="0"/>
      <c r="AGT179" s="0"/>
      <c r="AGU179" s="0"/>
      <c r="AGV179" s="0"/>
      <c r="AGW179" s="0"/>
      <c r="AGX179" s="0"/>
      <c r="AGY179" s="0"/>
      <c r="AGZ179" s="0"/>
      <c r="AHA179" s="0"/>
      <c r="AHB179" s="0"/>
      <c r="AHC179" s="0"/>
      <c r="AHD179" s="0"/>
      <c r="AHE179" s="0"/>
      <c r="AHF179" s="0"/>
      <c r="AHG179" s="0"/>
      <c r="AHH179" s="0"/>
      <c r="AHI179" s="0"/>
      <c r="AHJ179" s="0"/>
      <c r="AHK179" s="0"/>
      <c r="AHL179" s="0"/>
      <c r="AHM179" s="0"/>
      <c r="AHN179" s="0"/>
      <c r="AHO179" s="0"/>
      <c r="AHP179" s="0"/>
      <c r="AHQ179" s="0"/>
      <c r="AHR179" s="0"/>
      <c r="AHS179" s="0"/>
      <c r="AHT179" s="0"/>
      <c r="AHU179" s="0"/>
      <c r="AHV179" s="0"/>
      <c r="AHW179" s="0"/>
      <c r="AHX179" s="0"/>
      <c r="AHY179" s="0"/>
      <c r="AHZ179" s="0"/>
      <c r="AIA179" s="0"/>
      <c r="AIB179" s="0"/>
      <c r="AIC179" s="0"/>
      <c r="AID179" s="0"/>
      <c r="AIE179" s="0"/>
      <c r="AIF179" s="0"/>
      <c r="AIG179" s="0"/>
      <c r="AIH179" s="0"/>
      <c r="AII179" s="0"/>
      <c r="AIJ179" s="0"/>
      <c r="AIK179" s="0"/>
      <c r="AIL179" s="0"/>
      <c r="AIM179" s="0"/>
      <c r="AIN179" s="0"/>
      <c r="AIO179" s="0"/>
      <c r="AIP179" s="0"/>
      <c r="AIQ179" s="0"/>
      <c r="AIR179" s="0"/>
      <c r="AIS179" s="0"/>
      <c r="AIT179" s="0"/>
      <c r="AIU179" s="0"/>
      <c r="AIV179" s="0"/>
      <c r="AIW179" s="0"/>
      <c r="AIX179" s="0"/>
      <c r="AIY179" s="0"/>
      <c r="AIZ179" s="0"/>
      <c r="AJA179" s="0"/>
      <c r="AJB179" s="0"/>
      <c r="AJC179" s="0"/>
      <c r="AJD179" s="0"/>
      <c r="AJE179" s="0"/>
      <c r="AJF179" s="0"/>
      <c r="AJG179" s="0"/>
      <c r="AJH179" s="0"/>
      <c r="AJI179" s="0"/>
      <c r="AJJ179" s="0"/>
      <c r="AJK179" s="0"/>
      <c r="AJL179" s="0"/>
      <c r="AJM179" s="0"/>
      <c r="AJN179" s="0"/>
      <c r="AJO179" s="0"/>
      <c r="AJP179" s="0"/>
      <c r="AJQ179" s="0"/>
      <c r="AJR179" s="0"/>
      <c r="AJS179" s="0"/>
      <c r="AJT179" s="0"/>
      <c r="AJU179" s="0"/>
      <c r="AJV179" s="0"/>
      <c r="AJW179" s="0"/>
      <c r="AJX179" s="0"/>
      <c r="AJY179" s="0"/>
      <c r="AJZ179" s="0"/>
      <c r="AKA179" s="0"/>
      <c r="AKB179" s="0"/>
      <c r="AKC179" s="0"/>
      <c r="AKD179" s="0"/>
      <c r="AKE179" s="0"/>
      <c r="AKF179" s="0"/>
      <c r="AKG179" s="0"/>
      <c r="AKH179" s="0"/>
      <c r="AKI179" s="0"/>
      <c r="AKJ179" s="0"/>
      <c r="AKK179" s="0"/>
      <c r="AKL179" s="0"/>
      <c r="AKM179" s="0"/>
      <c r="AKN179" s="0"/>
      <c r="AKO179" s="0"/>
      <c r="AKP179" s="0"/>
      <c r="AKQ179" s="0"/>
      <c r="AKR179" s="0"/>
      <c r="AKS179" s="0"/>
      <c r="AKT179" s="0"/>
      <c r="AKU179" s="0"/>
      <c r="AKV179" s="0"/>
      <c r="AKW179" s="0"/>
      <c r="AKX179" s="0"/>
      <c r="AKY179" s="0"/>
      <c r="AKZ179" s="0"/>
      <c r="ALA179" s="0"/>
      <c r="ALB179" s="0"/>
      <c r="ALC179" s="0"/>
      <c r="ALD179" s="0"/>
      <c r="ALE179" s="0"/>
      <c r="ALF179" s="0"/>
      <c r="ALG179" s="0"/>
      <c r="ALH179" s="0"/>
      <c r="ALI179" s="0"/>
      <c r="ALJ179" s="0"/>
      <c r="ALK179" s="0"/>
      <c r="ALL179" s="0"/>
      <c r="ALM179" s="0"/>
      <c r="ALN179" s="0"/>
      <c r="ALO179" s="0"/>
      <c r="ALP179" s="0"/>
      <c r="ALQ179" s="0"/>
      <c r="ALR179" s="0"/>
      <c r="ALS179" s="0"/>
      <c r="ALT179" s="0"/>
      <c r="ALU179" s="0"/>
      <c r="ALV179" s="0"/>
      <c r="ALW179" s="0"/>
      <c r="ALX179" s="0"/>
      <c r="ALY179" s="0"/>
      <c r="ALZ179" s="0"/>
      <c r="AMA179" s="0"/>
      <c r="AMB179" s="0"/>
      <c r="AMC179" s="0"/>
      <c r="AMD179" s="0"/>
      <c r="AME179" s="0"/>
      <c r="AMF179" s="0"/>
      <c r="AMG179" s="0"/>
      <c r="AMH179" s="0"/>
      <c r="AMI179" s="0"/>
      <c r="AMJ179" s="0"/>
    </row>
    <row r="180" customFormat="false" ht="12.75" hidden="false" customHeight="true" outlineLevel="0" collapsed="false">
      <c r="A180" s="199"/>
      <c r="B180" s="83" t="s">
        <v>185</v>
      </c>
      <c r="C180" s="83"/>
      <c r="D180" s="144"/>
      <c r="E180" s="144"/>
      <c r="F180" s="175" t="n">
        <f aca="false">F127</f>
        <v>0</v>
      </c>
      <c r="G180" s="78"/>
      <c r="H180" s="200"/>
      <c r="I180" s="0"/>
      <c r="J180" s="0"/>
      <c r="K180" s="0"/>
      <c r="L180" s="0"/>
      <c r="M180" s="0"/>
      <c r="N180" s="0"/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  <c r="IT180" s="0"/>
      <c r="IU180" s="0"/>
      <c r="IV180" s="0"/>
      <c r="IW180" s="0"/>
      <c r="IX180" s="0"/>
      <c r="IY180" s="0"/>
      <c r="IZ180" s="0"/>
      <c r="JA180" s="0"/>
      <c r="JB180" s="0"/>
      <c r="JC180" s="0"/>
      <c r="JD180" s="0"/>
      <c r="JE180" s="0"/>
      <c r="JF180" s="0"/>
      <c r="JG180" s="0"/>
      <c r="JH180" s="0"/>
      <c r="JI180" s="0"/>
      <c r="JJ180" s="0"/>
      <c r="JK180" s="0"/>
      <c r="JL180" s="0"/>
      <c r="JM180" s="0"/>
      <c r="JN180" s="0"/>
      <c r="JO180" s="0"/>
      <c r="JP180" s="0"/>
      <c r="JQ180" s="0"/>
      <c r="JR180" s="0"/>
      <c r="JS180" s="0"/>
      <c r="JT180" s="0"/>
      <c r="JU180" s="0"/>
      <c r="JV180" s="0"/>
      <c r="JW180" s="0"/>
      <c r="JX180" s="0"/>
      <c r="JY180" s="0"/>
      <c r="JZ180" s="0"/>
      <c r="KA180" s="0"/>
      <c r="KB180" s="0"/>
      <c r="KC180" s="0"/>
      <c r="KD180" s="0"/>
      <c r="KE180" s="0"/>
      <c r="KF180" s="0"/>
      <c r="KG180" s="0"/>
      <c r="KH180" s="0"/>
      <c r="KI180" s="0"/>
      <c r="KJ180" s="0"/>
      <c r="KK180" s="0"/>
      <c r="KL180" s="0"/>
      <c r="KM180" s="0"/>
      <c r="KN180" s="0"/>
      <c r="KO180" s="0"/>
      <c r="KP180" s="0"/>
      <c r="KQ180" s="0"/>
      <c r="KR180" s="0"/>
      <c r="KS180" s="0"/>
      <c r="KT180" s="0"/>
      <c r="KU180" s="0"/>
      <c r="KV180" s="0"/>
      <c r="KW180" s="0"/>
      <c r="KX180" s="0"/>
      <c r="KY180" s="0"/>
      <c r="KZ180" s="0"/>
      <c r="LA180" s="0"/>
      <c r="LB180" s="0"/>
      <c r="LC180" s="0"/>
      <c r="LD180" s="0"/>
      <c r="LE180" s="0"/>
      <c r="LF180" s="0"/>
      <c r="LG180" s="0"/>
      <c r="LH180" s="0"/>
      <c r="LI180" s="0"/>
      <c r="LJ180" s="0"/>
      <c r="LK180" s="0"/>
      <c r="LL180" s="0"/>
      <c r="LM180" s="0"/>
      <c r="LN180" s="0"/>
      <c r="LO180" s="0"/>
      <c r="LP180" s="0"/>
      <c r="LQ180" s="0"/>
      <c r="LR180" s="0"/>
      <c r="LS180" s="0"/>
      <c r="LT180" s="0"/>
      <c r="LU180" s="0"/>
      <c r="LV180" s="0"/>
      <c r="LW180" s="0"/>
      <c r="LX180" s="0"/>
      <c r="LY180" s="0"/>
      <c r="LZ180" s="0"/>
      <c r="MA180" s="0"/>
      <c r="MB180" s="0"/>
      <c r="MC180" s="0"/>
      <c r="MD180" s="0"/>
      <c r="ME180" s="0"/>
      <c r="MF180" s="0"/>
      <c r="MG180" s="0"/>
      <c r="MH180" s="0"/>
      <c r="MI180" s="0"/>
      <c r="MJ180" s="0"/>
      <c r="MK180" s="0"/>
      <c r="ML180" s="0"/>
      <c r="MM180" s="0"/>
      <c r="MN180" s="0"/>
      <c r="MO180" s="0"/>
      <c r="MP180" s="0"/>
      <c r="MQ180" s="0"/>
      <c r="MR180" s="0"/>
      <c r="MS180" s="0"/>
      <c r="MT180" s="0"/>
      <c r="MU180" s="0"/>
      <c r="MV180" s="0"/>
      <c r="MW180" s="0"/>
      <c r="MX180" s="0"/>
      <c r="MY180" s="0"/>
      <c r="MZ180" s="0"/>
      <c r="NA180" s="0"/>
      <c r="NB180" s="0"/>
      <c r="NC180" s="0"/>
      <c r="ND180" s="0"/>
      <c r="NE180" s="0"/>
      <c r="NF180" s="0"/>
      <c r="NG180" s="0"/>
      <c r="NH180" s="0"/>
      <c r="NI180" s="0"/>
      <c r="NJ180" s="0"/>
      <c r="NK180" s="0"/>
      <c r="NL180" s="0"/>
      <c r="NM180" s="0"/>
      <c r="NN180" s="0"/>
      <c r="NO180" s="0"/>
      <c r="NP180" s="0"/>
      <c r="NQ180" s="0"/>
      <c r="NR180" s="0"/>
      <c r="NS180" s="0"/>
      <c r="NT180" s="0"/>
      <c r="NU180" s="0"/>
      <c r="NV180" s="0"/>
      <c r="NW180" s="0"/>
      <c r="NX180" s="0"/>
      <c r="NY180" s="0"/>
      <c r="NZ180" s="0"/>
      <c r="OA180" s="0"/>
      <c r="OB180" s="0"/>
      <c r="OC180" s="0"/>
      <c r="OD180" s="0"/>
      <c r="OE180" s="0"/>
      <c r="OF180" s="0"/>
      <c r="OG180" s="0"/>
      <c r="OH180" s="0"/>
      <c r="OI180" s="0"/>
      <c r="OJ180" s="0"/>
      <c r="OK180" s="0"/>
      <c r="OL180" s="0"/>
      <c r="OM180" s="0"/>
      <c r="ON180" s="0"/>
      <c r="OO180" s="0"/>
      <c r="OP180" s="0"/>
      <c r="OQ180" s="0"/>
      <c r="OR180" s="0"/>
      <c r="OS180" s="0"/>
      <c r="OT180" s="0"/>
      <c r="OU180" s="0"/>
      <c r="OV180" s="0"/>
      <c r="OW180" s="0"/>
      <c r="OX180" s="0"/>
      <c r="OY180" s="0"/>
      <c r="OZ180" s="0"/>
      <c r="PA180" s="0"/>
      <c r="PB180" s="0"/>
      <c r="PC180" s="0"/>
      <c r="PD180" s="0"/>
      <c r="PE180" s="0"/>
      <c r="PF180" s="0"/>
      <c r="PG180" s="0"/>
      <c r="PH180" s="0"/>
      <c r="PI180" s="0"/>
      <c r="PJ180" s="0"/>
      <c r="PK180" s="0"/>
      <c r="PL180" s="0"/>
      <c r="PM180" s="0"/>
      <c r="PN180" s="0"/>
      <c r="PO180" s="0"/>
      <c r="PP180" s="0"/>
      <c r="PQ180" s="0"/>
      <c r="PR180" s="0"/>
      <c r="PS180" s="0"/>
      <c r="PT180" s="0"/>
      <c r="PU180" s="0"/>
      <c r="PV180" s="0"/>
      <c r="PW180" s="0"/>
      <c r="PX180" s="0"/>
      <c r="PY180" s="0"/>
      <c r="PZ180" s="0"/>
      <c r="QA180" s="0"/>
      <c r="QB180" s="0"/>
      <c r="QC180" s="0"/>
      <c r="QD180" s="0"/>
      <c r="QE180" s="0"/>
      <c r="QF180" s="0"/>
      <c r="QG180" s="0"/>
      <c r="QH180" s="0"/>
      <c r="QI180" s="0"/>
      <c r="QJ180" s="0"/>
      <c r="QK180" s="0"/>
      <c r="QL180" s="0"/>
      <c r="QM180" s="0"/>
      <c r="QN180" s="0"/>
      <c r="QO180" s="0"/>
      <c r="QP180" s="0"/>
      <c r="QQ180" s="0"/>
      <c r="QR180" s="0"/>
      <c r="QS180" s="0"/>
      <c r="QT180" s="0"/>
      <c r="QU180" s="0"/>
      <c r="QV180" s="0"/>
      <c r="QW180" s="0"/>
      <c r="QX180" s="0"/>
      <c r="QY180" s="0"/>
      <c r="QZ180" s="0"/>
      <c r="RA180" s="0"/>
      <c r="RB180" s="0"/>
      <c r="RC180" s="0"/>
      <c r="RD180" s="0"/>
      <c r="RE180" s="0"/>
      <c r="RF180" s="0"/>
      <c r="RG180" s="0"/>
      <c r="RH180" s="0"/>
      <c r="RI180" s="0"/>
      <c r="RJ180" s="0"/>
      <c r="RK180" s="0"/>
      <c r="RL180" s="0"/>
      <c r="RM180" s="0"/>
      <c r="RN180" s="0"/>
      <c r="RO180" s="0"/>
      <c r="RP180" s="0"/>
      <c r="RQ180" s="0"/>
      <c r="RR180" s="0"/>
      <c r="RS180" s="0"/>
      <c r="RT180" s="0"/>
      <c r="RU180" s="0"/>
      <c r="RV180" s="0"/>
      <c r="RW180" s="0"/>
      <c r="RX180" s="0"/>
      <c r="RY180" s="0"/>
      <c r="RZ180" s="0"/>
      <c r="SA180" s="0"/>
      <c r="SB180" s="0"/>
      <c r="SC180" s="0"/>
      <c r="SD180" s="0"/>
      <c r="SE180" s="0"/>
      <c r="SF180" s="0"/>
      <c r="SG180" s="0"/>
      <c r="SH180" s="0"/>
      <c r="SI180" s="0"/>
      <c r="SJ180" s="0"/>
      <c r="SK180" s="0"/>
      <c r="SL180" s="0"/>
      <c r="SM180" s="0"/>
      <c r="SN180" s="0"/>
      <c r="SO180" s="0"/>
      <c r="SP180" s="0"/>
      <c r="SQ180" s="0"/>
      <c r="SR180" s="0"/>
      <c r="SS180" s="0"/>
      <c r="ST180" s="0"/>
      <c r="SU180" s="0"/>
      <c r="SV180" s="0"/>
      <c r="SW180" s="0"/>
      <c r="SX180" s="0"/>
      <c r="SY180" s="0"/>
      <c r="SZ180" s="0"/>
      <c r="TA180" s="0"/>
      <c r="TB180" s="0"/>
      <c r="TC180" s="0"/>
      <c r="TD180" s="0"/>
      <c r="TE180" s="0"/>
      <c r="TF180" s="0"/>
      <c r="TG180" s="0"/>
      <c r="TH180" s="0"/>
      <c r="TI180" s="0"/>
      <c r="TJ180" s="0"/>
      <c r="TK180" s="0"/>
      <c r="TL180" s="0"/>
      <c r="TM180" s="0"/>
      <c r="TN180" s="0"/>
      <c r="TO180" s="0"/>
      <c r="TP180" s="0"/>
      <c r="TQ180" s="0"/>
      <c r="TR180" s="0"/>
      <c r="TS180" s="0"/>
      <c r="TT180" s="0"/>
      <c r="TU180" s="0"/>
      <c r="TV180" s="0"/>
      <c r="TW180" s="0"/>
      <c r="TX180" s="0"/>
      <c r="TY180" s="0"/>
      <c r="TZ180" s="0"/>
      <c r="UA180" s="0"/>
      <c r="UB180" s="0"/>
      <c r="UC180" s="0"/>
      <c r="UD180" s="0"/>
      <c r="UE180" s="0"/>
      <c r="UF180" s="0"/>
      <c r="UG180" s="0"/>
      <c r="UH180" s="0"/>
      <c r="UI180" s="0"/>
      <c r="UJ180" s="0"/>
      <c r="UK180" s="0"/>
      <c r="UL180" s="0"/>
      <c r="UM180" s="0"/>
      <c r="UN180" s="0"/>
      <c r="UO180" s="0"/>
      <c r="UP180" s="0"/>
      <c r="UQ180" s="0"/>
      <c r="UR180" s="0"/>
      <c r="US180" s="0"/>
      <c r="UT180" s="0"/>
      <c r="UU180" s="0"/>
      <c r="UV180" s="0"/>
      <c r="UW180" s="0"/>
      <c r="UX180" s="0"/>
      <c r="UY180" s="0"/>
      <c r="UZ180" s="0"/>
      <c r="VA180" s="0"/>
      <c r="VB180" s="0"/>
      <c r="VC180" s="0"/>
      <c r="VD180" s="0"/>
      <c r="VE180" s="0"/>
      <c r="VF180" s="0"/>
      <c r="VG180" s="0"/>
      <c r="VH180" s="0"/>
      <c r="VI180" s="0"/>
      <c r="VJ180" s="0"/>
      <c r="VK180" s="0"/>
      <c r="VL180" s="0"/>
      <c r="VM180" s="0"/>
      <c r="VN180" s="0"/>
      <c r="VO180" s="0"/>
      <c r="VP180" s="0"/>
      <c r="VQ180" s="0"/>
      <c r="VR180" s="0"/>
      <c r="VS180" s="0"/>
      <c r="VT180" s="0"/>
      <c r="VU180" s="0"/>
      <c r="VV180" s="0"/>
      <c r="VW180" s="0"/>
      <c r="VX180" s="0"/>
      <c r="VY180" s="0"/>
      <c r="VZ180" s="0"/>
      <c r="WA180" s="0"/>
      <c r="WB180" s="0"/>
      <c r="WC180" s="0"/>
      <c r="WD180" s="0"/>
      <c r="WE180" s="0"/>
      <c r="WF180" s="0"/>
      <c r="WG180" s="0"/>
      <c r="WH180" s="0"/>
      <c r="WI180" s="0"/>
      <c r="WJ180" s="0"/>
      <c r="WK180" s="0"/>
      <c r="WL180" s="0"/>
      <c r="WM180" s="0"/>
      <c r="WN180" s="0"/>
      <c r="WO180" s="0"/>
      <c r="WP180" s="0"/>
      <c r="WQ180" s="0"/>
      <c r="WR180" s="0"/>
      <c r="WS180" s="0"/>
      <c r="WT180" s="0"/>
      <c r="WU180" s="0"/>
      <c r="WV180" s="0"/>
      <c r="WW180" s="0"/>
      <c r="WX180" s="0"/>
      <c r="WY180" s="0"/>
      <c r="WZ180" s="0"/>
      <c r="XA180" s="0"/>
      <c r="XB180" s="0"/>
      <c r="XC180" s="0"/>
      <c r="XD180" s="0"/>
      <c r="XE180" s="0"/>
      <c r="XF180" s="0"/>
      <c r="XG180" s="0"/>
      <c r="XH180" s="0"/>
      <c r="XI180" s="0"/>
      <c r="XJ180" s="0"/>
      <c r="XK180" s="0"/>
      <c r="XL180" s="0"/>
      <c r="XM180" s="0"/>
      <c r="XN180" s="0"/>
      <c r="XO180" s="0"/>
      <c r="XP180" s="0"/>
      <c r="XQ180" s="0"/>
      <c r="XR180" s="0"/>
      <c r="XS180" s="0"/>
      <c r="XT180" s="0"/>
      <c r="XU180" s="0"/>
      <c r="XV180" s="0"/>
      <c r="XW180" s="0"/>
      <c r="XX180" s="0"/>
      <c r="XY180" s="0"/>
      <c r="XZ180" s="0"/>
      <c r="YA180" s="0"/>
      <c r="YB180" s="0"/>
      <c r="YC180" s="0"/>
      <c r="YD180" s="0"/>
      <c r="YE180" s="0"/>
      <c r="YF180" s="0"/>
      <c r="YG180" s="0"/>
      <c r="YH180" s="0"/>
      <c r="YI180" s="0"/>
      <c r="YJ180" s="0"/>
      <c r="YK180" s="0"/>
      <c r="YL180" s="0"/>
      <c r="YM180" s="0"/>
      <c r="YN180" s="0"/>
      <c r="YO180" s="0"/>
      <c r="YP180" s="0"/>
      <c r="YQ180" s="0"/>
      <c r="YR180" s="0"/>
      <c r="YS180" s="0"/>
      <c r="YT180" s="0"/>
      <c r="YU180" s="0"/>
      <c r="YV180" s="0"/>
      <c r="YW180" s="0"/>
      <c r="YX180" s="0"/>
      <c r="YY180" s="0"/>
      <c r="YZ180" s="0"/>
      <c r="ZA180" s="0"/>
      <c r="ZB180" s="0"/>
      <c r="ZC180" s="0"/>
      <c r="ZD180" s="0"/>
      <c r="ZE180" s="0"/>
      <c r="ZF180" s="0"/>
      <c r="ZG180" s="0"/>
      <c r="ZH180" s="0"/>
      <c r="ZI180" s="0"/>
      <c r="ZJ180" s="0"/>
      <c r="ZK180" s="0"/>
      <c r="ZL180" s="0"/>
      <c r="ZM180" s="0"/>
      <c r="ZN180" s="0"/>
      <c r="ZO180" s="0"/>
      <c r="ZP180" s="0"/>
      <c r="ZQ180" s="0"/>
      <c r="ZR180" s="0"/>
      <c r="ZS180" s="0"/>
      <c r="ZT180" s="0"/>
      <c r="ZU180" s="0"/>
      <c r="ZV180" s="0"/>
      <c r="ZW180" s="0"/>
      <c r="ZX180" s="0"/>
      <c r="ZY180" s="0"/>
      <c r="ZZ180" s="0"/>
      <c r="AAA180" s="0"/>
      <c r="AAB180" s="0"/>
      <c r="AAC180" s="0"/>
      <c r="AAD180" s="0"/>
      <c r="AAE180" s="0"/>
      <c r="AAF180" s="0"/>
      <c r="AAG180" s="0"/>
      <c r="AAH180" s="0"/>
      <c r="AAI180" s="0"/>
      <c r="AAJ180" s="0"/>
      <c r="AAK180" s="0"/>
      <c r="AAL180" s="0"/>
      <c r="AAM180" s="0"/>
      <c r="AAN180" s="0"/>
      <c r="AAO180" s="0"/>
      <c r="AAP180" s="0"/>
      <c r="AAQ180" s="0"/>
      <c r="AAR180" s="0"/>
      <c r="AAS180" s="0"/>
      <c r="AAT180" s="0"/>
      <c r="AAU180" s="0"/>
      <c r="AAV180" s="0"/>
      <c r="AAW180" s="0"/>
      <c r="AAX180" s="0"/>
      <c r="AAY180" s="0"/>
      <c r="AAZ180" s="0"/>
      <c r="ABA180" s="0"/>
      <c r="ABB180" s="0"/>
      <c r="ABC180" s="0"/>
      <c r="ABD180" s="0"/>
      <c r="ABE180" s="0"/>
      <c r="ABF180" s="0"/>
      <c r="ABG180" s="0"/>
      <c r="ABH180" s="0"/>
      <c r="ABI180" s="0"/>
      <c r="ABJ180" s="0"/>
      <c r="ABK180" s="0"/>
      <c r="ABL180" s="0"/>
      <c r="ABM180" s="0"/>
      <c r="ABN180" s="0"/>
      <c r="ABO180" s="0"/>
      <c r="ABP180" s="0"/>
      <c r="ABQ180" s="0"/>
      <c r="ABR180" s="0"/>
      <c r="ABS180" s="0"/>
      <c r="ABT180" s="0"/>
      <c r="ABU180" s="0"/>
      <c r="ABV180" s="0"/>
      <c r="ABW180" s="0"/>
      <c r="ABX180" s="0"/>
      <c r="ABY180" s="0"/>
      <c r="ABZ180" s="0"/>
      <c r="ACA180" s="0"/>
      <c r="ACB180" s="0"/>
      <c r="ACC180" s="0"/>
      <c r="ACD180" s="0"/>
      <c r="ACE180" s="0"/>
      <c r="ACF180" s="0"/>
      <c r="ACG180" s="0"/>
      <c r="ACH180" s="0"/>
      <c r="ACI180" s="0"/>
      <c r="ACJ180" s="0"/>
      <c r="ACK180" s="0"/>
      <c r="ACL180" s="0"/>
      <c r="ACM180" s="0"/>
      <c r="ACN180" s="0"/>
      <c r="ACO180" s="0"/>
      <c r="ACP180" s="0"/>
      <c r="ACQ180" s="0"/>
      <c r="ACR180" s="0"/>
      <c r="ACS180" s="0"/>
      <c r="ACT180" s="0"/>
      <c r="ACU180" s="0"/>
      <c r="ACV180" s="0"/>
      <c r="ACW180" s="0"/>
      <c r="ACX180" s="0"/>
      <c r="ACY180" s="0"/>
      <c r="ACZ180" s="0"/>
      <c r="ADA180" s="0"/>
      <c r="ADB180" s="0"/>
      <c r="ADC180" s="0"/>
      <c r="ADD180" s="0"/>
      <c r="ADE180" s="0"/>
      <c r="ADF180" s="0"/>
      <c r="ADG180" s="0"/>
      <c r="ADH180" s="0"/>
      <c r="ADI180" s="0"/>
      <c r="ADJ180" s="0"/>
      <c r="ADK180" s="0"/>
      <c r="ADL180" s="0"/>
      <c r="ADM180" s="0"/>
      <c r="ADN180" s="0"/>
      <c r="ADO180" s="0"/>
      <c r="ADP180" s="0"/>
      <c r="ADQ180" s="0"/>
      <c r="ADR180" s="0"/>
      <c r="ADS180" s="0"/>
      <c r="ADT180" s="0"/>
      <c r="ADU180" s="0"/>
      <c r="ADV180" s="0"/>
      <c r="ADW180" s="0"/>
      <c r="ADX180" s="0"/>
      <c r="ADY180" s="0"/>
      <c r="ADZ180" s="0"/>
      <c r="AEA180" s="0"/>
      <c r="AEB180" s="0"/>
      <c r="AEC180" s="0"/>
      <c r="AED180" s="0"/>
      <c r="AEE180" s="0"/>
      <c r="AEF180" s="0"/>
      <c r="AEG180" s="0"/>
      <c r="AEH180" s="0"/>
      <c r="AEI180" s="0"/>
      <c r="AEJ180" s="0"/>
      <c r="AEK180" s="0"/>
      <c r="AEL180" s="0"/>
      <c r="AEM180" s="0"/>
      <c r="AEN180" s="0"/>
      <c r="AEO180" s="0"/>
      <c r="AEP180" s="0"/>
      <c r="AEQ180" s="0"/>
      <c r="AER180" s="0"/>
      <c r="AES180" s="0"/>
      <c r="AET180" s="0"/>
      <c r="AEU180" s="0"/>
      <c r="AEV180" s="0"/>
      <c r="AEW180" s="0"/>
      <c r="AEX180" s="0"/>
      <c r="AEY180" s="0"/>
      <c r="AEZ180" s="0"/>
      <c r="AFA180" s="0"/>
      <c r="AFB180" s="0"/>
      <c r="AFC180" s="0"/>
      <c r="AFD180" s="0"/>
      <c r="AFE180" s="0"/>
      <c r="AFF180" s="0"/>
      <c r="AFG180" s="0"/>
      <c r="AFH180" s="0"/>
      <c r="AFI180" s="0"/>
      <c r="AFJ180" s="0"/>
      <c r="AFK180" s="0"/>
      <c r="AFL180" s="0"/>
      <c r="AFM180" s="0"/>
      <c r="AFN180" s="0"/>
      <c r="AFO180" s="0"/>
      <c r="AFP180" s="0"/>
      <c r="AFQ180" s="0"/>
      <c r="AFR180" s="0"/>
      <c r="AFS180" s="0"/>
      <c r="AFT180" s="0"/>
      <c r="AFU180" s="0"/>
      <c r="AFV180" s="0"/>
      <c r="AFW180" s="0"/>
      <c r="AFX180" s="0"/>
      <c r="AFY180" s="0"/>
      <c r="AFZ180" s="0"/>
      <c r="AGA180" s="0"/>
      <c r="AGB180" s="0"/>
      <c r="AGC180" s="0"/>
      <c r="AGD180" s="0"/>
      <c r="AGE180" s="0"/>
      <c r="AGF180" s="0"/>
      <c r="AGG180" s="0"/>
      <c r="AGH180" s="0"/>
      <c r="AGI180" s="0"/>
      <c r="AGJ180" s="0"/>
      <c r="AGK180" s="0"/>
      <c r="AGL180" s="0"/>
      <c r="AGM180" s="0"/>
      <c r="AGN180" s="0"/>
      <c r="AGO180" s="0"/>
      <c r="AGP180" s="0"/>
      <c r="AGQ180" s="0"/>
      <c r="AGR180" s="0"/>
      <c r="AGS180" s="0"/>
      <c r="AGT180" s="0"/>
      <c r="AGU180" s="0"/>
      <c r="AGV180" s="0"/>
      <c r="AGW180" s="0"/>
      <c r="AGX180" s="0"/>
      <c r="AGY180" s="0"/>
      <c r="AGZ180" s="0"/>
      <c r="AHA180" s="0"/>
      <c r="AHB180" s="0"/>
      <c r="AHC180" s="0"/>
      <c r="AHD180" s="0"/>
      <c r="AHE180" s="0"/>
      <c r="AHF180" s="0"/>
      <c r="AHG180" s="0"/>
      <c r="AHH180" s="0"/>
      <c r="AHI180" s="0"/>
      <c r="AHJ180" s="0"/>
      <c r="AHK180" s="0"/>
      <c r="AHL180" s="0"/>
      <c r="AHM180" s="0"/>
      <c r="AHN180" s="0"/>
      <c r="AHO180" s="0"/>
      <c r="AHP180" s="0"/>
      <c r="AHQ180" s="0"/>
      <c r="AHR180" s="0"/>
      <c r="AHS180" s="0"/>
      <c r="AHT180" s="0"/>
      <c r="AHU180" s="0"/>
      <c r="AHV180" s="0"/>
      <c r="AHW180" s="0"/>
      <c r="AHX180" s="0"/>
      <c r="AHY180" s="0"/>
      <c r="AHZ180" s="0"/>
      <c r="AIA180" s="0"/>
      <c r="AIB180" s="0"/>
      <c r="AIC180" s="0"/>
      <c r="AID180" s="0"/>
      <c r="AIE180" s="0"/>
      <c r="AIF180" s="0"/>
      <c r="AIG180" s="0"/>
      <c r="AIH180" s="0"/>
      <c r="AII180" s="0"/>
      <c r="AIJ180" s="0"/>
      <c r="AIK180" s="0"/>
      <c r="AIL180" s="0"/>
      <c r="AIM180" s="0"/>
      <c r="AIN180" s="0"/>
      <c r="AIO180" s="0"/>
      <c r="AIP180" s="0"/>
      <c r="AIQ180" s="0"/>
      <c r="AIR180" s="0"/>
      <c r="AIS180" s="0"/>
      <c r="AIT180" s="0"/>
      <c r="AIU180" s="0"/>
      <c r="AIV180" s="0"/>
      <c r="AIW180" s="0"/>
      <c r="AIX180" s="0"/>
      <c r="AIY180" s="0"/>
      <c r="AIZ180" s="0"/>
      <c r="AJA180" s="0"/>
      <c r="AJB180" s="0"/>
      <c r="AJC180" s="0"/>
      <c r="AJD180" s="0"/>
      <c r="AJE180" s="0"/>
      <c r="AJF180" s="0"/>
      <c r="AJG180" s="0"/>
      <c r="AJH180" s="0"/>
      <c r="AJI180" s="0"/>
      <c r="AJJ180" s="0"/>
      <c r="AJK180" s="0"/>
      <c r="AJL180" s="0"/>
      <c r="AJM180" s="0"/>
      <c r="AJN180" s="0"/>
      <c r="AJO180" s="0"/>
      <c r="AJP180" s="0"/>
      <c r="AJQ180" s="0"/>
      <c r="AJR180" s="0"/>
      <c r="AJS180" s="0"/>
      <c r="AJT180" s="0"/>
      <c r="AJU180" s="0"/>
      <c r="AJV180" s="0"/>
      <c r="AJW180" s="0"/>
      <c r="AJX180" s="0"/>
      <c r="AJY180" s="0"/>
      <c r="AJZ180" s="0"/>
      <c r="AKA180" s="0"/>
      <c r="AKB180" s="0"/>
      <c r="AKC180" s="0"/>
      <c r="AKD180" s="0"/>
      <c r="AKE180" s="0"/>
      <c r="AKF180" s="0"/>
      <c r="AKG180" s="0"/>
      <c r="AKH180" s="0"/>
      <c r="AKI180" s="0"/>
      <c r="AKJ180" s="0"/>
      <c r="AKK180" s="0"/>
      <c r="AKL180" s="0"/>
      <c r="AKM180" s="0"/>
      <c r="AKN180" s="0"/>
      <c r="AKO180" s="0"/>
      <c r="AKP180" s="0"/>
      <c r="AKQ180" s="0"/>
      <c r="AKR180" s="0"/>
      <c r="AKS180" s="0"/>
      <c r="AKT180" s="0"/>
      <c r="AKU180" s="0"/>
      <c r="AKV180" s="0"/>
      <c r="AKW180" s="0"/>
      <c r="AKX180" s="0"/>
      <c r="AKY180" s="0"/>
      <c r="AKZ180" s="0"/>
      <c r="ALA180" s="0"/>
      <c r="ALB180" s="0"/>
      <c r="ALC180" s="0"/>
      <c r="ALD180" s="0"/>
      <c r="ALE180" s="0"/>
      <c r="ALF180" s="0"/>
      <c r="ALG180" s="0"/>
      <c r="ALH180" s="0"/>
      <c r="ALI180" s="0"/>
      <c r="ALJ180" s="0"/>
      <c r="ALK180" s="0"/>
      <c r="ALL180" s="0"/>
      <c r="ALM180" s="0"/>
      <c r="ALN180" s="0"/>
      <c r="ALO180" s="0"/>
      <c r="ALP180" s="0"/>
      <c r="ALQ180" s="0"/>
      <c r="ALR180" s="0"/>
      <c r="ALS180" s="0"/>
      <c r="ALT180" s="0"/>
      <c r="ALU180" s="0"/>
      <c r="ALV180" s="0"/>
      <c r="ALW180" s="0"/>
      <c r="ALX180" s="0"/>
      <c r="ALY180" s="0"/>
      <c r="ALZ180" s="0"/>
      <c r="AMA180" s="0"/>
      <c r="AMB180" s="0"/>
      <c r="AMC180" s="0"/>
      <c r="AMD180" s="0"/>
      <c r="AME180" s="0"/>
      <c r="AMF180" s="0"/>
      <c r="AMG180" s="0"/>
      <c r="AMH180" s="0"/>
      <c r="AMI180" s="0"/>
      <c r="AMJ180" s="0"/>
    </row>
    <row r="181" customFormat="false" ht="12.75" hidden="false" customHeight="true" outlineLevel="0" collapsed="false">
      <c r="A181" s="199"/>
      <c r="B181" s="201"/>
      <c r="C181" s="202"/>
      <c r="D181" s="92"/>
      <c r="E181" s="74" t="s">
        <v>186</v>
      </c>
      <c r="F181" s="203" t="n">
        <f aca="false">IF(F180&gt;F178+F179,0,F178+F179-F180)</f>
        <v>850</v>
      </c>
      <c r="G181" s="78"/>
      <c r="H181" s="200"/>
      <c r="I181" s="0"/>
      <c r="J181" s="0"/>
      <c r="K181" s="0"/>
      <c r="L181" s="0"/>
      <c r="M181" s="0"/>
      <c r="N181" s="0"/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  <c r="IW181" s="0"/>
      <c r="IX181" s="0"/>
      <c r="IY181" s="0"/>
      <c r="IZ181" s="0"/>
      <c r="JA181" s="0"/>
      <c r="JB181" s="0"/>
      <c r="JC181" s="0"/>
      <c r="JD181" s="0"/>
      <c r="JE181" s="0"/>
      <c r="JF181" s="0"/>
      <c r="JG181" s="0"/>
      <c r="JH181" s="0"/>
      <c r="JI181" s="0"/>
      <c r="JJ181" s="0"/>
      <c r="JK181" s="0"/>
      <c r="JL181" s="0"/>
      <c r="JM181" s="0"/>
      <c r="JN181" s="0"/>
      <c r="JO181" s="0"/>
      <c r="JP181" s="0"/>
      <c r="JQ181" s="0"/>
      <c r="JR181" s="0"/>
      <c r="JS181" s="0"/>
      <c r="JT181" s="0"/>
      <c r="JU181" s="0"/>
      <c r="JV181" s="0"/>
      <c r="JW181" s="0"/>
      <c r="JX181" s="0"/>
      <c r="JY181" s="0"/>
      <c r="JZ181" s="0"/>
      <c r="KA181" s="0"/>
      <c r="KB181" s="0"/>
      <c r="KC181" s="0"/>
      <c r="KD181" s="0"/>
      <c r="KE181" s="0"/>
      <c r="KF181" s="0"/>
      <c r="KG181" s="0"/>
      <c r="KH181" s="0"/>
      <c r="KI181" s="0"/>
      <c r="KJ181" s="0"/>
      <c r="KK181" s="0"/>
      <c r="KL181" s="0"/>
      <c r="KM181" s="0"/>
      <c r="KN181" s="0"/>
      <c r="KO181" s="0"/>
      <c r="KP181" s="0"/>
      <c r="KQ181" s="0"/>
      <c r="KR181" s="0"/>
      <c r="KS181" s="0"/>
      <c r="KT181" s="0"/>
      <c r="KU181" s="0"/>
      <c r="KV181" s="0"/>
      <c r="KW181" s="0"/>
      <c r="KX181" s="0"/>
      <c r="KY181" s="0"/>
      <c r="KZ181" s="0"/>
      <c r="LA181" s="0"/>
      <c r="LB181" s="0"/>
      <c r="LC181" s="0"/>
      <c r="LD181" s="0"/>
      <c r="LE181" s="0"/>
      <c r="LF181" s="0"/>
      <c r="LG181" s="0"/>
      <c r="LH181" s="0"/>
      <c r="LI181" s="0"/>
      <c r="LJ181" s="0"/>
      <c r="LK181" s="0"/>
      <c r="LL181" s="0"/>
      <c r="LM181" s="0"/>
      <c r="LN181" s="0"/>
      <c r="LO181" s="0"/>
      <c r="LP181" s="0"/>
      <c r="LQ181" s="0"/>
      <c r="LR181" s="0"/>
      <c r="LS181" s="0"/>
      <c r="LT181" s="0"/>
      <c r="LU181" s="0"/>
      <c r="LV181" s="0"/>
      <c r="LW181" s="0"/>
      <c r="LX181" s="0"/>
      <c r="LY181" s="0"/>
      <c r="LZ181" s="0"/>
      <c r="MA181" s="0"/>
      <c r="MB181" s="0"/>
      <c r="MC181" s="0"/>
      <c r="MD181" s="0"/>
      <c r="ME181" s="0"/>
      <c r="MF181" s="0"/>
      <c r="MG181" s="0"/>
      <c r="MH181" s="0"/>
      <c r="MI181" s="0"/>
      <c r="MJ181" s="0"/>
      <c r="MK181" s="0"/>
      <c r="ML181" s="0"/>
      <c r="MM181" s="0"/>
      <c r="MN181" s="0"/>
      <c r="MO181" s="0"/>
      <c r="MP181" s="0"/>
      <c r="MQ181" s="0"/>
      <c r="MR181" s="0"/>
      <c r="MS181" s="0"/>
      <c r="MT181" s="0"/>
      <c r="MU181" s="0"/>
      <c r="MV181" s="0"/>
      <c r="MW181" s="0"/>
      <c r="MX181" s="0"/>
      <c r="MY181" s="0"/>
      <c r="MZ181" s="0"/>
      <c r="NA181" s="0"/>
      <c r="NB181" s="0"/>
      <c r="NC181" s="0"/>
      <c r="ND181" s="0"/>
      <c r="NE181" s="0"/>
      <c r="NF181" s="0"/>
      <c r="NG181" s="0"/>
      <c r="NH181" s="0"/>
      <c r="NI181" s="0"/>
      <c r="NJ181" s="0"/>
      <c r="NK181" s="0"/>
      <c r="NL181" s="0"/>
      <c r="NM181" s="0"/>
      <c r="NN181" s="0"/>
      <c r="NO181" s="0"/>
      <c r="NP181" s="0"/>
      <c r="NQ181" s="0"/>
      <c r="NR181" s="0"/>
      <c r="NS181" s="0"/>
      <c r="NT181" s="0"/>
      <c r="NU181" s="0"/>
      <c r="NV181" s="0"/>
      <c r="NW181" s="0"/>
      <c r="NX181" s="0"/>
      <c r="NY181" s="0"/>
      <c r="NZ181" s="0"/>
      <c r="OA181" s="0"/>
      <c r="OB181" s="0"/>
      <c r="OC181" s="0"/>
      <c r="OD181" s="0"/>
      <c r="OE181" s="0"/>
      <c r="OF181" s="0"/>
      <c r="OG181" s="0"/>
      <c r="OH181" s="0"/>
      <c r="OI181" s="0"/>
      <c r="OJ181" s="0"/>
      <c r="OK181" s="0"/>
      <c r="OL181" s="0"/>
      <c r="OM181" s="0"/>
      <c r="ON181" s="0"/>
      <c r="OO181" s="0"/>
      <c r="OP181" s="0"/>
      <c r="OQ181" s="0"/>
      <c r="OR181" s="0"/>
      <c r="OS181" s="0"/>
      <c r="OT181" s="0"/>
      <c r="OU181" s="0"/>
      <c r="OV181" s="0"/>
      <c r="OW181" s="0"/>
      <c r="OX181" s="0"/>
      <c r="OY181" s="0"/>
      <c r="OZ181" s="0"/>
      <c r="PA181" s="0"/>
      <c r="PB181" s="0"/>
      <c r="PC181" s="0"/>
      <c r="PD181" s="0"/>
      <c r="PE181" s="0"/>
      <c r="PF181" s="0"/>
      <c r="PG181" s="0"/>
      <c r="PH181" s="0"/>
      <c r="PI181" s="0"/>
      <c r="PJ181" s="0"/>
      <c r="PK181" s="0"/>
      <c r="PL181" s="0"/>
      <c r="PM181" s="0"/>
      <c r="PN181" s="0"/>
      <c r="PO181" s="0"/>
      <c r="PP181" s="0"/>
      <c r="PQ181" s="0"/>
      <c r="PR181" s="0"/>
      <c r="PS181" s="0"/>
      <c r="PT181" s="0"/>
      <c r="PU181" s="0"/>
      <c r="PV181" s="0"/>
      <c r="PW181" s="0"/>
      <c r="PX181" s="0"/>
      <c r="PY181" s="0"/>
      <c r="PZ181" s="0"/>
      <c r="QA181" s="0"/>
      <c r="QB181" s="0"/>
      <c r="QC181" s="0"/>
      <c r="QD181" s="0"/>
      <c r="QE181" s="0"/>
      <c r="QF181" s="0"/>
      <c r="QG181" s="0"/>
      <c r="QH181" s="0"/>
      <c r="QI181" s="0"/>
      <c r="QJ181" s="0"/>
      <c r="QK181" s="0"/>
      <c r="QL181" s="0"/>
      <c r="QM181" s="0"/>
      <c r="QN181" s="0"/>
      <c r="QO181" s="0"/>
      <c r="QP181" s="0"/>
      <c r="QQ181" s="0"/>
      <c r="QR181" s="0"/>
      <c r="QS181" s="0"/>
      <c r="QT181" s="0"/>
      <c r="QU181" s="0"/>
      <c r="QV181" s="0"/>
      <c r="QW181" s="0"/>
      <c r="QX181" s="0"/>
      <c r="QY181" s="0"/>
      <c r="QZ181" s="0"/>
      <c r="RA181" s="0"/>
      <c r="RB181" s="0"/>
      <c r="RC181" s="0"/>
      <c r="RD181" s="0"/>
      <c r="RE181" s="0"/>
      <c r="RF181" s="0"/>
      <c r="RG181" s="0"/>
      <c r="RH181" s="0"/>
      <c r="RI181" s="0"/>
      <c r="RJ181" s="0"/>
      <c r="RK181" s="0"/>
      <c r="RL181" s="0"/>
      <c r="RM181" s="0"/>
      <c r="RN181" s="0"/>
      <c r="RO181" s="0"/>
      <c r="RP181" s="0"/>
      <c r="RQ181" s="0"/>
      <c r="RR181" s="0"/>
      <c r="RS181" s="0"/>
      <c r="RT181" s="0"/>
      <c r="RU181" s="0"/>
      <c r="RV181" s="0"/>
      <c r="RW181" s="0"/>
      <c r="RX181" s="0"/>
      <c r="RY181" s="0"/>
      <c r="RZ181" s="0"/>
      <c r="SA181" s="0"/>
      <c r="SB181" s="0"/>
      <c r="SC181" s="0"/>
      <c r="SD181" s="0"/>
      <c r="SE181" s="0"/>
      <c r="SF181" s="0"/>
      <c r="SG181" s="0"/>
      <c r="SH181" s="0"/>
      <c r="SI181" s="0"/>
      <c r="SJ181" s="0"/>
      <c r="SK181" s="0"/>
      <c r="SL181" s="0"/>
      <c r="SM181" s="0"/>
      <c r="SN181" s="0"/>
      <c r="SO181" s="0"/>
      <c r="SP181" s="0"/>
      <c r="SQ181" s="0"/>
      <c r="SR181" s="0"/>
      <c r="SS181" s="0"/>
      <c r="ST181" s="0"/>
      <c r="SU181" s="0"/>
      <c r="SV181" s="0"/>
      <c r="SW181" s="0"/>
      <c r="SX181" s="0"/>
      <c r="SY181" s="0"/>
      <c r="SZ181" s="0"/>
      <c r="TA181" s="0"/>
      <c r="TB181" s="0"/>
      <c r="TC181" s="0"/>
      <c r="TD181" s="0"/>
      <c r="TE181" s="0"/>
      <c r="TF181" s="0"/>
      <c r="TG181" s="0"/>
      <c r="TH181" s="0"/>
      <c r="TI181" s="0"/>
      <c r="TJ181" s="0"/>
      <c r="TK181" s="0"/>
      <c r="TL181" s="0"/>
      <c r="TM181" s="0"/>
      <c r="TN181" s="0"/>
      <c r="TO181" s="0"/>
      <c r="TP181" s="0"/>
      <c r="TQ181" s="0"/>
      <c r="TR181" s="0"/>
      <c r="TS181" s="0"/>
      <c r="TT181" s="0"/>
      <c r="TU181" s="0"/>
      <c r="TV181" s="0"/>
      <c r="TW181" s="0"/>
      <c r="TX181" s="0"/>
      <c r="TY181" s="0"/>
      <c r="TZ181" s="0"/>
      <c r="UA181" s="0"/>
      <c r="UB181" s="0"/>
      <c r="UC181" s="0"/>
      <c r="UD181" s="0"/>
      <c r="UE181" s="0"/>
      <c r="UF181" s="0"/>
      <c r="UG181" s="0"/>
      <c r="UH181" s="0"/>
      <c r="UI181" s="0"/>
      <c r="UJ181" s="0"/>
      <c r="UK181" s="0"/>
      <c r="UL181" s="0"/>
      <c r="UM181" s="0"/>
      <c r="UN181" s="0"/>
      <c r="UO181" s="0"/>
      <c r="UP181" s="0"/>
      <c r="UQ181" s="0"/>
      <c r="UR181" s="0"/>
      <c r="US181" s="0"/>
      <c r="UT181" s="0"/>
      <c r="UU181" s="0"/>
      <c r="UV181" s="0"/>
      <c r="UW181" s="0"/>
      <c r="UX181" s="0"/>
      <c r="UY181" s="0"/>
      <c r="UZ181" s="0"/>
      <c r="VA181" s="0"/>
      <c r="VB181" s="0"/>
      <c r="VC181" s="0"/>
      <c r="VD181" s="0"/>
      <c r="VE181" s="0"/>
      <c r="VF181" s="0"/>
      <c r="VG181" s="0"/>
      <c r="VH181" s="0"/>
      <c r="VI181" s="0"/>
      <c r="VJ181" s="0"/>
      <c r="VK181" s="0"/>
      <c r="VL181" s="0"/>
      <c r="VM181" s="0"/>
      <c r="VN181" s="0"/>
      <c r="VO181" s="0"/>
      <c r="VP181" s="0"/>
      <c r="VQ181" s="0"/>
      <c r="VR181" s="0"/>
      <c r="VS181" s="0"/>
      <c r="VT181" s="0"/>
      <c r="VU181" s="0"/>
      <c r="VV181" s="0"/>
      <c r="VW181" s="0"/>
      <c r="VX181" s="0"/>
      <c r="VY181" s="0"/>
      <c r="VZ181" s="0"/>
      <c r="WA181" s="0"/>
      <c r="WB181" s="0"/>
      <c r="WC181" s="0"/>
      <c r="WD181" s="0"/>
      <c r="WE181" s="0"/>
      <c r="WF181" s="0"/>
      <c r="WG181" s="0"/>
      <c r="WH181" s="0"/>
      <c r="WI181" s="0"/>
      <c r="WJ181" s="0"/>
      <c r="WK181" s="0"/>
      <c r="WL181" s="0"/>
      <c r="WM181" s="0"/>
      <c r="WN181" s="0"/>
      <c r="WO181" s="0"/>
      <c r="WP181" s="0"/>
      <c r="WQ181" s="0"/>
      <c r="WR181" s="0"/>
      <c r="WS181" s="0"/>
      <c r="WT181" s="0"/>
      <c r="WU181" s="0"/>
      <c r="WV181" s="0"/>
      <c r="WW181" s="0"/>
      <c r="WX181" s="0"/>
      <c r="WY181" s="0"/>
      <c r="WZ181" s="0"/>
      <c r="XA181" s="0"/>
      <c r="XB181" s="0"/>
      <c r="XC181" s="0"/>
      <c r="XD181" s="0"/>
      <c r="XE181" s="0"/>
      <c r="XF181" s="0"/>
      <c r="XG181" s="0"/>
      <c r="XH181" s="0"/>
      <c r="XI181" s="0"/>
      <c r="XJ181" s="0"/>
      <c r="XK181" s="0"/>
      <c r="XL181" s="0"/>
      <c r="XM181" s="0"/>
      <c r="XN181" s="0"/>
      <c r="XO181" s="0"/>
      <c r="XP181" s="0"/>
      <c r="XQ181" s="0"/>
      <c r="XR181" s="0"/>
      <c r="XS181" s="0"/>
      <c r="XT181" s="0"/>
      <c r="XU181" s="0"/>
      <c r="XV181" s="0"/>
      <c r="XW181" s="0"/>
      <c r="XX181" s="0"/>
      <c r="XY181" s="0"/>
      <c r="XZ181" s="0"/>
      <c r="YA181" s="0"/>
      <c r="YB181" s="0"/>
      <c r="YC181" s="0"/>
      <c r="YD181" s="0"/>
      <c r="YE181" s="0"/>
      <c r="YF181" s="0"/>
      <c r="YG181" s="0"/>
      <c r="YH181" s="0"/>
      <c r="YI181" s="0"/>
      <c r="YJ181" s="0"/>
      <c r="YK181" s="0"/>
      <c r="YL181" s="0"/>
      <c r="YM181" s="0"/>
      <c r="YN181" s="0"/>
      <c r="YO181" s="0"/>
      <c r="YP181" s="0"/>
      <c r="YQ181" s="0"/>
      <c r="YR181" s="0"/>
      <c r="YS181" s="0"/>
      <c r="YT181" s="0"/>
      <c r="YU181" s="0"/>
      <c r="YV181" s="0"/>
      <c r="YW181" s="0"/>
      <c r="YX181" s="0"/>
      <c r="YY181" s="0"/>
      <c r="YZ181" s="0"/>
      <c r="ZA181" s="0"/>
      <c r="ZB181" s="0"/>
      <c r="ZC181" s="0"/>
      <c r="ZD181" s="0"/>
      <c r="ZE181" s="0"/>
      <c r="ZF181" s="0"/>
      <c r="ZG181" s="0"/>
      <c r="ZH181" s="0"/>
      <c r="ZI181" s="0"/>
      <c r="ZJ181" s="0"/>
      <c r="ZK181" s="0"/>
      <c r="ZL181" s="0"/>
      <c r="ZM181" s="0"/>
      <c r="ZN181" s="0"/>
      <c r="ZO181" s="0"/>
      <c r="ZP181" s="0"/>
      <c r="ZQ181" s="0"/>
      <c r="ZR181" s="0"/>
      <c r="ZS181" s="0"/>
      <c r="ZT181" s="0"/>
      <c r="ZU181" s="0"/>
      <c r="ZV181" s="0"/>
      <c r="ZW181" s="0"/>
      <c r="ZX181" s="0"/>
      <c r="ZY181" s="0"/>
      <c r="ZZ181" s="0"/>
      <c r="AAA181" s="0"/>
      <c r="AAB181" s="0"/>
      <c r="AAC181" s="0"/>
      <c r="AAD181" s="0"/>
      <c r="AAE181" s="0"/>
      <c r="AAF181" s="0"/>
      <c r="AAG181" s="0"/>
      <c r="AAH181" s="0"/>
      <c r="AAI181" s="0"/>
      <c r="AAJ181" s="0"/>
      <c r="AAK181" s="0"/>
      <c r="AAL181" s="0"/>
      <c r="AAM181" s="0"/>
      <c r="AAN181" s="0"/>
      <c r="AAO181" s="0"/>
      <c r="AAP181" s="0"/>
      <c r="AAQ181" s="0"/>
      <c r="AAR181" s="0"/>
      <c r="AAS181" s="0"/>
      <c r="AAT181" s="0"/>
      <c r="AAU181" s="0"/>
      <c r="AAV181" s="0"/>
      <c r="AAW181" s="0"/>
      <c r="AAX181" s="0"/>
      <c r="AAY181" s="0"/>
      <c r="AAZ181" s="0"/>
      <c r="ABA181" s="0"/>
      <c r="ABB181" s="0"/>
      <c r="ABC181" s="0"/>
      <c r="ABD181" s="0"/>
      <c r="ABE181" s="0"/>
      <c r="ABF181" s="0"/>
      <c r="ABG181" s="0"/>
      <c r="ABH181" s="0"/>
      <c r="ABI181" s="0"/>
      <c r="ABJ181" s="0"/>
      <c r="ABK181" s="0"/>
      <c r="ABL181" s="0"/>
      <c r="ABM181" s="0"/>
      <c r="ABN181" s="0"/>
      <c r="ABO181" s="0"/>
      <c r="ABP181" s="0"/>
      <c r="ABQ181" s="0"/>
      <c r="ABR181" s="0"/>
      <c r="ABS181" s="0"/>
      <c r="ABT181" s="0"/>
      <c r="ABU181" s="0"/>
      <c r="ABV181" s="0"/>
      <c r="ABW181" s="0"/>
      <c r="ABX181" s="0"/>
      <c r="ABY181" s="0"/>
      <c r="ABZ181" s="0"/>
      <c r="ACA181" s="0"/>
      <c r="ACB181" s="0"/>
      <c r="ACC181" s="0"/>
      <c r="ACD181" s="0"/>
      <c r="ACE181" s="0"/>
      <c r="ACF181" s="0"/>
      <c r="ACG181" s="0"/>
      <c r="ACH181" s="0"/>
      <c r="ACI181" s="0"/>
      <c r="ACJ181" s="0"/>
      <c r="ACK181" s="0"/>
      <c r="ACL181" s="0"/>
      <c r="ACM181" s="0"/>
      <c r="ACN181" s="0"/>
      <c r="ACO181" s="0"/>
      <c r="ACP181" s="0"/>
      <c r="ACQ181" s="0"/>
      <c r="ACR181" s="0"/>
      <c r="ACS181" s="0"/>
      <c r="ACT181" s="0"/>
      <c r="ACU181" s="0"/>
      <c r="ACV181" s="0"/>
      <c r="ACW181" s="0"/>
      <c r="ACX181" s="0"/>
      <c r="ACY181" s="0"/>
      <c r="ACZ181" s="0"/>
      <c r="ADA181" s="0"/>
      <c r="ADB181" s="0"/>
      <c r="ADC181" s="0"/>
      <c r="ADD181" s="0"/>
      <c r="ADE181" s="0"/>
      <c r="ADF181" s="0"/>
      <c r="ADG181" s="0"/>
      <c r="ADH181" s="0"/>
      <c r="ADI181" s="0"/>
      <c r="ADJ181" s="0"/>
      <c r="ADK181" s="0"/>
      <c r="ADL181" s="0"/>
      <c r="ADM181" s="0"/>
      <c r="ADN181" s="0"/>
      <c r="ADO181" s="0"/>
      <c r="ADP181" s="0"/>
      <c r="ADQ181" s="0"/>
      <c r="ADR181" s="0"/>
      <c r="ADS181" s="0"/>
      <c r="ADT181" s="0"/>
      <c r="ADU181" s="0"/>
      <c r="ADV181" s="0"/>
      <c r="ADW181" s="0"/>
      <c r="ADX181" s="0"/>
      <c r="ADY181" s="0"/>
      <c r="ADZ181" s="0"/>
      <c r="AEA181" s="0"/>
      <c r="AEB181" s="0"/>
      <c r="AEC181" s="0"/>
      <c r="AED181" s="0"/>
      <c r="AEE181" s="0"/>
      <c r="AEF181" s="0"/>
      <c r="AEG181" s="0"/>
      <c r="AEH181" s="0"/>
      <c r="AEI181" s="0"/>
      <c r="AEJ181" s="0"/>
      <c r="AEK181" s="0"/>
      <c r="AEL181" s="0"/>
      <c r="AEM181" s="0"/>
      <c r="AEN181" s="0"/>
      <c r="AEO181" s="0"/>
      <c r="AEP181" s="0"/>
      <c r="AEQ181" s="0"/>
      <c r="AER181" s="0"/>
      <c r="AES181" s="0"/>
      <c r="AET181" s="0"/>
      <c r="AEU181" s="0"/>
      <c r="AEV181" s="0"/>
      <c r="AEW181" s="0"/>
      <c r="AEX181" s="0"/>
      <c r="AEY181" s="0"/>
      <c r="AEZ181" s="0"/>
      <c r="AFA181" s="0"/>
      <c r="AFB181" s="0"/>
      <c r="AFC181" s="0"/>
      <c r="AFD181" s="0"/>
      <c r="AFE181" s="0"/>
      <c r="AFF181" s="0"/>
      <c r="AFG181" s="0"/>
      <c r="AFH181" s="0"/>
      <c r="AFI181" s="0"/>
      <c r="AFJ181" s="0"/>
      <c r="AFK181" s="0"/>
      <c r="AFL181" s="0"/>
      <c r="AFM181" s="0"/>
      <c r="AFN181" s="0"/>
      <c r="AFO181" s="0"/>
      <c r="AFP181" s="0"/>
      <c r="AFQ181" s="0"/>
      <c r="AFR181" s="0"/>
      <c r="AFS181" s="0"/>
      <c r="AFT181" s="0"/>
      <c r="AFU181" s="0"/>
      <c r="AFV181" s="0"/>
      <c r="AFW181" s="0"/>
      <c r="AFX181" s="0"/>
      <c r="AFY181" s="0"/>
      <c r="AFZ181" s="0"/>
      <c r="AGA181" s="0"/>
      <c r="AGB181" s="0"/>
      <c r="AGC181" s="0"/>
      <c r="AGD181" s="0"/>
      <c r="AGE181" s="0"/>
      <c r="AGF181" s="0"/>
      <c r="AGG181" s="0"/>
      <c r="AGH181" s="0"/>
      <c r="AGI181" s="0"/>
      <c r="AGJ181" s="0"/>
      <c r="AGK181" s="0"/>
      <c r="AGL181" s="0"/>
      <c r="AGM181" s="0"/>
      <c r="AGN181" s="0"/>
      <c r="AGO181" s="0"/>
      <c r="AGP181" s="0"/>
      <c r="AGQ181" s="0"/>
      <c r="AGR181" s="0"/>
      <c r="AGS181" s="0"/>
      <c r="AGT181" s="0"/>
      <c r="AGU181" s="0"/>
      <c r="AGV181" s="0"/>
      <c r="AGW181" s="0"/>
      <c r="AGX181" s="0"/>
      <c r="AGY181" s="0"/>
      <c r="AGZ181" s="0"/>
      <c r="AHA181" s="0"/>
      <c r="AHB181" s="0"/>
      <c r="AHC181" s="0"/>
      <c r="AHD181" s="0"/>
      <c r="AHE181" s="0"/>
      <c r="AHF181" s="0"/>
      <c r="AHG181" s="0"/>
      <c r="AHH181" s="0"/>
      <c r="AHI181" s="0"/>
      <c r="AHJ181" s="0"/>
      <c r="AHK181" s="0"/>
      <c r="AHL181" s="0"/>
      <c r="AHM181" s="0"/>
      <c r="AHN181" s="0"/>
      <c r="AHO181" s="0"/>
      <c r="AHP181" s="0"/>
      <c r="AHQ181" s="0"/>
      <c r="AHR181" s="0"/>
      <c r="AHS181" s="0"/>
      <c r="AHT181" s="0"/>
      <c r="AHU181" s="0"/>
      <c r="AHV181" s="0"/>
      <c r="AHW181" s="0"/>
      <c r="AHX181" s="0"/>
      <c r="AHY181" s="0"/>
      <c r="AHZ181" s="0"/>
      <c r="AIA181" s="0"/>
      <c r="AIB181" s="0"/>
      <c r="AIC181" s="0"/>
      <c r="AID181" s="0"/>
      <c r="AIE181" s="0"/>
      <c r="AIF181" s="0"/>
      <c r="AIG181" s="0"/>
      <c r="AIH181" s="0"/>
      <c r="AII181" s="0"/>
      <c r="AIJ181" s="0"/>
      <c r="AIK181" s="0"/>
      <c r="AIL181" s="0"/>
      <c r="AIM181" s="0"/>
      <c r="AIN181" s="0"/>
      <c r="AIO181" s="0"/>
      <c r="AIP181" s="0"/>
      <c r="AIQ181" s="0"/>
      <c r="AIR181" s="0"/>
      <c r="AIS181" s="0"/>
      <c r="AIT181" s="0"/>
      <c r="AIU181" s="0"/>
      <c r="AIV181" s="0"/>
      <c r="AIW181" s="0"/>
      <c r="AIX181" s="0"/>
      <c r="AIY181" s="0"/>
      <c r="AIZ181" s="0"/>
      <c r="AJA181" s="0"/>
      <c r="AJB181" s="0"/>
      <c r="AJC181" s="0"/>
      <c r="AJD181" s="0"/>
      <c r="AJE181" s="0"/>
      <c r="AJF181" s="0"/>
      <c r="AJG181" s="0"/>
      <c r="AJH181" s="0"/>
      <c r="AJI181" s="0"/>
      <c r="AJJ181" s="0"/>
      <c r="AJK181" s="0"/>
      <c r="AJL181" s="0"/>
      <c r="AJM181" s="0"/>
      <c r="AJN181" s="0"/>
      <c r="AJO181" s="0"/>
      <c r="AJP181" s="0"/>
      <c r="AJQ181" s="0"/>
      <c r="AJR181" s="0"/>
      <c r="AJS181" s="0"/>
      <c r="AJT181" s="0"/>
      <c r="AJU181" s="0"/>
      <c r="AJV181" s="0"/>
      <c r="AJW181" s="0"/>
      <c r="AJX181" s="0"/>
      <c r="AJY181" s="0"/>
      <c r="AJZ181" s="0"/>
      <c r="AKA181" s="0"/>
      <c r="AKB181" s="0"/>
      <c r="AKC181" s="0"/>
      <c r="AKD181" s="0"/>
      <c r="AKE181" s="0"/>
      <c r="AKF181" s="0"/>
      <c r="AKG181" s="0"/>
      <c r="AKH181" s="0"/>
      <c r="AKI181" s="0"/>
      <c r="AKJ181" s="0"/>
      <c r="AKK181" s="0"/>
      <c r="AKL181" s="0"/>
      <c r="AKM181" s="0"/>
      <c r="AKN181" s="0"/>
      <c r="AKO181" s="0"/>
      <c r="AKP181" s="0"/>
      <c r="AKQ181" s="0"/>
      <c r="AKR181" s="0"/>
      <c r="AKS181" s="0"/>
      <c r="AKT181" s="0"/>
      <c r="AKU181" s="0"/>
      <c r="AKV181" s="0"/>
      <c r="AKW181" s="0"/>
      <c r="AKX181" s="0"/>
      <c r="AKY181" s="0"/>
      <c r="AKZ181" s="0"/>
      <c r="ALA181" s="0"/>
      <c r="ALB181" s="0"/>
      <c r="ALC181" s="0"/>
      <c r="ALD181" s="0"/>
      <c r="ALE181" s="0"/>
      <c r="ALF181" s="0"/>
      <c r="ALG181" s="0"/>
      <c r="ALH181" s="0"/>
      <c r="ALI181" s="0"/>
      <c r="ALJ181" s="0"/>
      <c r="ALK181" s="0"/>
      <c r="ALL181" s="0"/>
      <c r="ALM181" s="0"/>
      <c r="ALN181" s="0"/>
      <c r="ALO181" s="0"/>
      <c r="ALP181" s="0"/>
      <c r="ALQ181" s="0"/>
      <c r="ALR181" s="0"/>
      <c r="ALS181" s="0"/>
      <c r="ALT181" s="0"/>
      <c r="ALU181" s="0"/>
      <c r="ALV181" s="0"/>
      <c r="ALW181" s="0"/>
      <c r="ALX181" s="0"/>
      <c r="ALY181" s="0"/>
      <c r="ALZ181" s="0"/>
      <c r="AMA181" s="0"/>
      <c r="AMB181" s="0"/>
      <c r="AMC181" s="0"/>
      <c r="AMD181" s="0"/>
      <c r="AME181" s="0"/>
      <c r="AMF181" s="0"/>
      <c r="AMG181" s="0"/>
      <c r="AMH181" s="0"/>
      <c r="AMI181" s="0"/>
      <c r="AMJ181" s="0"/>
    </row>
    <row r="182" customFormat="false" ht="12.75" hidden="false" customHeight="true" outlineLevel="0" collapsed="false">
      <c r="A182" s="199"/>
      <c r="B182" s="83" t="s">
        <v>187</v>
      </c>
      <c r="C182" s="83"/>
      <c r="D182" s="144"/>
      <c r="E182" s="144"/>
      <c r="F182" s="204" t="n">
        <v>2</v>
      </c>
      <c r="G182" s="78"/>
      <c r="H182" s="200"/>
      <c r="I182" s="0"/>
      <c r="J182" s="0"/>
      <c r="K182" s="0"/>
      <c r="L182" s="0"/>
      <c r="M182" s="0"/>
      <c r="N182" s="0"/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  <c r="IW182" s="0"/>
      <c r="IX182" s="0"/>
      <c r="IY182" s="0"/>
      <c r="IZ182" s="0"/>
      <c r="JA182" s="0"/>
      <c r="JB182" s="0"/>
      <c r="JC182" s="0"/>
      <c r="JD182" s="0"/>
      <c r="JE182" s="0"/>
      <c r="JF182" s="0"/>
      <c r="JG182" s="0"/>
      <c r="JH182" s="0"/>
      <c r="JI182" s="0"/>
      <c r="JJ182" s="0"/>
      <c r="JK182" s="0"/>
      <c r="JL182" s="0"/>
      <c r="JM182" s="0"/>
      <c r="JN182" s="0"/>
      <c r="JO182" s="0"/>
      <c r="JP182" s="0"/>
      <c r="JQ182" s="0"/>
      <c r="JR182" s="0"/>
      <c r="JS182" s="0"/>
      <c r="JT182" s="0"/>
      <c r="JU182" s="0"/>
      <c r="JV182" s="0"/>
      <c r="JW182" s="0"/>
      <c r="JX182" s="0"/>
      <c r="JY182" s="0"/>
      <c r="JZ182" s="0"/>
      <c r="KA182" s="0"/>
      <c r="KB182" s="0"/>
      <c r="KC182" s="0"/>
      <c r="KD182" s="0"/>
      <c r="KE182" s="0"/>
      <c r="KF182" s="0"/>
      <c r="KG182" s="0"/>
      <c r="KH182" s="0"/>
      <c r="KI182" s="0"/>
      <c r="KJ182" s="0"/>
      <c r="KK182" s="0"/>
      <c r="KL182" s="0"/>
      <c r="KM182" s="0"/>
      <c r="KN182" s="0"/>
      <c r="KO182" s="0"/>
      <c r="KP182" s="0"/>
      <c r="KQ182" s="0"/>
      <c r="KR182" s="0"/>
      <c r="KS182" s="0"/>
      <c r="KT182" s="0"/>
      <c r="KU182" s="0"/>
      <c r="KV182" s="0"/>
      <c r="KW182" s="0"/>
      <c r="KX182" s="0"/>
      <c r="KY182" s="0"/>
      <c r="KZ182" s="0"/>
      <c r="LA182" s="0"/>
      <c r="LB182" s="0"/>
      <c r="LC182" s="0"/>
      <c r="LD182" s="0"/>
      <c r="LE182" s="0"/>
      <c r="LF182" s="0"/>
      <c r="LG182" s="0"/>
      <c r="LH182" s="0"/>
      <c r="LI182" s="0"/>
      <c r="LJ182" s="0"/>
      <c r="LK182" s="0"/>
      <c r="LL182" s="0"/>
      <c r="LM182" s="0"/>
      <c r="LN182" s="0"/>
      <c r="LO182" s="0"/>
      <c r="LP182" s="0"/>
      <c r="LQ182" s="0"/>
      <c r="LR182" s="0"/>
      <c r="LS182" s="0"/>
      <c r="LT182" s="0"/>
      <c r="LU182" s="0"/>
      <c r="LV182" s="0"/>
      <c r="LW182" s="0"/>
      <c r="LX182" s="0"/>
      <c r="LY182" s="0"/>
      <c r="LZ182" s="0"/>
      <c r="MA182" s="0"/>
      <c r="MB182" s="0"/>
      <c r="MC182" s="0"/>
      <c r="MD182" s="0"/>
      <c r="ME182" s="0"/>
      <c r="MF182" s="0"/>
      <c r="MG182" s="0"/>
      <c r="MH182" s="0"/>
      <c r="MI182" s="0"/>
      <c r="MJ182" s="0"/>
      <c r="MK182" s="0"/>
      <c r="ML182" s="0"/>
      <c r="MM182" s="0"/>
      <c r="MN182" s="0"/>
      <c r="MO182" s="0"/>
      <c r="MP182" s="0"/>
      <c r="MQ182" s="0"/>
      <c r="MR182" s="0"/>
      <c r="MS182" s="0"/>
      <c r="MT182" s="0"/>
      <c r="MU182" s="0"/>
      <c r="MV182" s="0"/>
      <c r="MW182" s="0"/>
      <c r="MX182" s="0"/>
      <c r="MY182" s="0"/>
      <c r="MZ182" s="0"/>
      <c r="NA182" s="0"/>
      <c r="NB182" s="0"/>
      <c r="NC182" s="0"/>
      <c r="ND182" s="0"/>
      <c r="NE182" s="0"/>
      <c r="NF182" s="0"/>
      <c r="NG182" s="0"/>
      <c r="NH182" s="0"/>
      <c r="NI182" s="0"/>
      <c r="NJ182" s="0"/>
      <c r="NK182" s="0"/>
      <c r="NL182" s="0"/>
      <c r="NM182" s="0"/>
      <c r="NN182" s="0"/>
      <c r="NO182" s="0"/>
      <c r="NP182" s="0"/>
      <c r="NQ182" s="0"/>
      <c r="NR182" s="0"/>
      <c r="NS182" s="0"/>
      <c r="NT182" s="0"/>
      <c r="NU182" s="0"/>
      <c r="NV182" s="0"/>
      <c r="NW182" s="0"/>
      <c r="NX182" s="0"/>
      <c r="NY182" s="0"/>
      <c r="NZ182" s="0"/>
      <c r="OA182" s="0"/>
      <c r="OB182" s="0"/>
      <c r="OC182" s="0"/>
      <c r="OD182" s="0"/>
      <c r="OE182" s="0"/>
      <c r="OF182" s="0"/>
      <c r="OG182" s="0"/>
      <c r="OH182" s="0"/>
      <c r="OI182" s="0"/>
      <c r="OJ182" s="0"/>
      <c r="OK182" s="0"/>
      <c r="OL182" s="0"/>
      <c r="OM182" s="0"/>
      <c r="ON182" s="0"/>
      <c r="OO182" s="0"/>
      <c r="OP182" s="0"/>
      <c r="OQ182" s="0"/>
      <c r="OR182" s="0"/>
      <c r="OS182" s="0"/>
      <c r="OT182" s="0"/>
      <c r="OU182" s="0"/>
      <c r="OV182" s="0"/>
      <c r="OW182" s="0"/>
      <c r="OX182" s="0"/>
      <c r="OY182" s="0"/>
      <c r="OZ182" s="0"/>
      <c r="PA182" s="0"/>
      <c r="PB182" s="0"/>
      <c r="PC182" s="0"/>
      <c r="PD182" s="0"/>
      <c r="PE182" s="0"/>
      <c r="PF182" s="0"/>
      <c r="PG182" s="0"/>
      <c r="PH182" s="0"/>
      <c r="PI182" s="0"/>
      <c r="PJ182" s="0"/>
      <c r="PK182" s="0"/>
      <c r="PL182" s="0"/>
      <c r="PM182" s="0"/>
      <c r="PN182" s="0"/>
      <c r="PO182" s="0"/>
      <c r="PP182" s="0"/>
      <c r="PQ182" s="0"/>
      <c r="PR182" s="0"/>
      <c r="PS182" s="0"/>
      <c r="PT182" s="0"/>
      <c r="PU182" s="0"/>
      <c r="PV182" s="0"/>
      <c r="PW182" s="0"/>
      <c r="PX182" s="0"/>
      <c r="PY182" s="0"/>
      <c r="PZ182" s="0"/>
      <c r="QA182" s="0"/>
      <c r="QB182" s="0"/>
      <c r="QC182" s="0"/>
      <c r="QD182" s="0"/>
      <c r="QE182" s="0"/>
      <c r="QF182" s="0"/>
      <c r="QG182" s="0"/>
      <c r="QH182" s="0"/>
      <c r="QI182" s="0"/>
      <c r="QJ182" s="0"/>
      <c r="QK182" s="0"/>
      <c r="QL182" s="0"/>
      <c r="QM182" s="0"/>
      <c r="QN182" s="0"/>
      <c r="QO182" s="0"/>
      <c r="QP182" s="0"/>
      <c r="QQ182" s="0"/>
      <c r="QR182" s="0"/>
      <c r="QS182" s="0"/>
      <c r="QT182" s="0"/>
      <c r="QU182" s="0"/>
      <c r="QV182" s="0"/>
      <c r="QW182" s="0"/>
      <c r="QX182" s="0"/>
      <c r="QY182" s="0"/>
      <c r="QZ182" s="0"/>
      <c r="RA182" s="0"/>
      <c r="RB182" s="0"/>
      <c r="RC182" s="0"/>
      <c r="RD182" s="0"/>
      <c r="RE182" s="0"/>
      <c r="RF182" s="0"/>
      <c r="RG182" s="0"/>
      <c r="RH182" s="0"/>
      <c r="RI182" s="0"/>
      <c r="RJ182" s="0"/>
      <c r="RK182" s="0"/>
      <c r="RL182" s="0"/>
      <c r="RM182" s="0"/>
      <c r="RN182" s="0"/>
      <c r="RO182" s="0"/>
      <c r="RP182" s="0"/>
      <c r="RQ182" s="0"/>
      <c r="RR182" s="0"/>
      <c r="RS182" s="0"/>
      <c r="RT182" s="0"/>
      <c r="RU182" s="0"/>
      <c r="RV182" s="0"/>
      <c r="RW182" s="0"/>
      <c r="RX182" s="0"/>
      <c r="RY182" s="0"/>
      <c r="RZ182" s="0"/>
      <c r="SA182" s="0"/>
      <c r="SB182" s="0"/>
      <c r="SC182" s="0"/>
      <c r="SD182" s="0"/>
      <c r="SE182" s="0"/>
      <c r="SF182" s="0"/>
      <c r="SG182" s="0"/>
      <c r="SH182" s="0"/>
      <c r="SI182" s="0"/>
      <c r="SJ182" s="0"/>
      <c r="SK182" s="0"/>
      <c r="SL182" s="0"/>
      <c r="SM182" s="0"/>
      <c r="SN182" s="0"/>
      <c r="SO182" s="0"/>
      <c r="SP182" s="0"/>
      <c r="SQ182" s="0"/>
      <c r="SR182" s="0"/>
      <c r="SS182" s="0"/>
      <c r="ST182" s="0"/>
      <c r="SU182" s="0"/>
      <c r="SV182" s="0"/>
      <c r="SW182" s="0"/>
      <c r="SX182" s="0"/>
      <c r="SY182" s="0"/>
      <c r="SZ182" s="0"/>
      <c r="TA182" s="0"/>
      <c r="TB182" s="0"/>
      <c r="TC182" s="0"/>
      <c r="TD182" s="0"/>
      <c r="TE182" s="0"/>
      <c r="TF182" s="0"/>
      <c r="TG182" s="0"/>
      <c r="TH182" s="0"/>
      <c r="TI182" s="0"/>
      <c r="TJ182" s="0"/>
      <c r="TK182" s="0"/>
      <c r="TL182" s="0"/>
      <c r="TM182" s="0"/>
      <c r="TN182" s="0"/>
      <c r="TO182" s="0"/>
      <c r="TP182" s="0"/>
      <c r="TQ182" s="0"/>
      <c r="TR182" s="0"/>
      <c r="TS182" s="0"/>
      <c r="TT182" s="0"/>
      <c r="TU182" s="0"/>
      <c r="TV182" s="0"/>
      <c r="TW182" s="0"/>
      <c r="TX182" s="0"/>
      <c r="TY182" s="0"/>
      <c r="TZ182" s="0"/>
      <c r="UA182" s="0"/>
      <c r="UB182" s="0"/>
      <c r="UC182" s="0"/>
      <c r="UD182" s="0"/>
      <c r="UE182" s="0"/>
      <c r="UF182" s="0"/>
      <c r="UG182" s="0"/>
      <c r="UH182" s="0"/>
      <c r="UI182" s="0"/>
      <c r="UJ182" s="0"/>
      <c r="UK182" s="0"/>
      <c r="UL182" s="0"/>
      <c r="UM182" s="0"/>
      <c r="UN182" s="0"/>
      <c r="UO182" s="0"/>
      <c r="UP182" s="0"/>
      <c r="UQ182" s="0"/>
      <c r="UR182" s="0"/>
      <c r="US182" s="0"/>
      <c r="UT182" s="0"/>
      <c r="UU182" s="0"/>
      <c r="UV182" s="0"/>
      <c r="UW182" s="0"/>
      <c r="UX182" s="0"/>
      <c r="UY182" s="0"/>
      <c r="UZ182" s="0"/>
      <c r="VA182" s="0"/>
      <c r="VB182" s="0"/>
      <c r="VC182" s="0"/>
      <c r="VD182" s="0"/>
      <c r="VE182" s="0"/>
      <c r="VF182" s="0"/>
      <c r="VG182" s="0"/>
      <c r="VH182" s="0"/>
      <c r="VI182" s="0"/>
      <c r="VJ182" s="0"/>
      <c r="VK182" s="0"/>
      <c r="VL182" s="0"/>
      <c r="VM182" s="0"/>
      <c r="VN182" s="0"/>
      <c r="VO182" s="0"/>
      <c r="VP182" s="0"/>
      <c r="VQ182" s="0"/>
      <c r="VR182" s="0"/>
      <c r="VS182" s="0"/>
      <c r="VT182" s="0"/>
      <c r="VU182" s="0"/>
      <c r="VV182" s="0"/>
      <c r="VW182" s="0"/>
      <c r="VX182" s="0"/>
      <c r="VY182" s="0"/>
      <c r="VZ182" s="0"/>
      <c r="WA182" s="0"/>
      <c r="WB182" s="0"/>
      <c r="WC182" s="0"/>
      <c r="WD182" s="0"/>
      <c r="WE182" s="0"/>
      <c r="WF182" s="0"/>
      <c r="WG182" s="0"/>
      <c r="WH182" s="0"/>
      <c r="WI182" s="0"/>
      <c r="WJ182" s="0"/>
      <c r="WK182" s="0"/>
      <c r="WL182" s="0"/>
      <c r="WM182" s="0"/>
      <c r="WN182" s="0"/>
      <c r="WO182" s="0"/>
      <c r="WP182" s="0"/>
      <c r="WQ182" s="0"/>
      <c r="WR182" s="0"/>
      <c r="WS182" s="0"/>
      <c r="WT182" s="0"/>
      <c r="WU182" s="0"/>
      <c r="WV182" s="0"/>
      <c r="WW182" s="0"/>
      <c r="WX182" s="0"/>
      <c r="WY182" s="0"/>
      <c r="WZ182" s="0"/>
      <c r="XA182" s="0"/>
      <c r="XB182" s="0"/>
      <c r="XC182" s="0"/>
      <c r="XD182" s="0"/>
      <c r="XE182" s="0"/>
      <c r="XF182" s="0"/>
      <c r="XG182" s="0"/>
      <c r="XH182" s="0"/>
      <c r="XI182" s="0"/>
      <c r="XJ182" s="0"/>
      <c r="XK182" s="0"/>
      <c r="XL182" s="0"/>
      <c r="XM182" s="0"/>
      <c r="XN182" s="0"/>
      <c r="XO182" s="0"/>
      <c r="XP182" s="0"/>
      <c r="XQ182" s="0"/>
      <c r="XR182" s="0"/>
      <c r="XS182" s="0"/>
      <c r="XT182" s="0"/>
      <c r="XU182" s="0"/>
      <c r="XV182" s="0"/>
      <c r="XW182" s="0"/>
      <c r="XX182" s="0"/>
      <c r="XY182" s="0"/>
      <c r="XZ182" s="0"/>
      <c r="YA182" s="0"/>
      <c r="YB182" s="0"/>
      <c r="YC182" s="0"/>
      <c r="YD182" s="0"/>
      <c r="YE182" s="0"/>
      <c r="YF182" s="0"/>
      <c r="YG182" s="0"/>
      <c r="YH182" s="0"/>
      <c r="YI182" s="0"/>
      <c r="YJ182" s="0"/>
      <c r="YK182" s="0"/>
      <c r="YL182" s="0"/>
      <c r="YM182" s="0"/>
      <c r="YN182" s="0"/>
      <c r="YO182" s="0"/>
      <c r="YP182" s="0"/>
      <c r="YQ182" s="0"/>
      <c r="YR182" s="0"/>
      <c r="YS182" s="0"/>
      <c r="YT182" s="0"/>
      <c r="YU182" s="0"/>
      <c r="YV182" s="0"/>
      <c r="YW182" s="0"/>
      <c r="YX182" s="0"/>
      <c r="YY182" s="0"/>
      <c r="YZ182" s="0"/>
      <c r="ZA182" s="0"/>
      <c r="ZB182" s="0"/>
      <c r="ZC182" s="0"/>
      <c r="ZD182" s="0"/>
      <c r="ZE182" s="0"/>
      <c r="ZF182" s="0"/>
      <c r="ZG182" s="0"/>
      <c r="ZH182" s="0"/>
      <c r="ZI182" s="0"/>
      <c r="ZJ182" s="0"/>
      <c r="ZK182" s="0"/>
      <c r="ZL182" s="0"/>
      <c r="ZM182" s="0"/>
      <c r="ZN182" s="0"/>
      <c r="ZO182" s="0"/>
      <c r="ZP182" s="0"/>
      <c r="ZQ182" s="0"/>
      <c r="ZR182" s="0"/>
      <c r="ZS182" s="0"/>
      <c r="ZT182" s="0"/>
      <c r="ZU182" s="0"/>
      <c r="ZV182" s="0"/>
      <c r="ZW182" s="0"/>
      <c r="ZX182" s="0"/>
      <c r="ZY182" s="0"/>
      <c r="ZZ182" s="0"/>
      <c r="AAA182" s="0"/>
      <c r="AAB182" s="0"/>
      <c r="AAC182" s="0"/>
      <c r="AAD182" s="0"/>
      <c r="AAE182" s="0"/>
      <c r="AAF182" s="0"/>
      <c r="AAG182" s="0"/>
      <c r="AAH182" s="0"/>
      <c r="AAI182" s="0"/>
      <c r="AAJ182" s="0"/>
      <c r="AAK182" s="0"/>
      <c r="AAL182" s="0"/>
      <c r="AAM182" s="0"/>
      <c r="AAN182" s="0"/>
      <c r="AAO182" s="0"/>
      <c r="AAP182" s="0"/>
      <c r="AAQ182" s="0"/>
      <c r="AAR182" s="0"/>
      <c r="AAS182" s="0"/>
      <c r="AAT182" s="0"/>
      <c r="AAU182" s="0"/>
      <c r="AAV182" s="0"/>
      <c r="AAW182" s="0"/>
      <c r="AAX182" s="0"/>
      <c r="AAY182" s="0"/>
      <c r="AAZ182" s="0"/>
      <c r="ABA182" s="0"/>
      <c r="ABB182" s="0"/>
      <c r="ABC182" s="0"/>
      <c r="ABD182" s="0"/>
      <c r="ABE182" s="0"/>
      <c r="ABF182" s="0"/>
      <c r="ABG182" s="0"/>
      <c r="ABH182" s="0"/>
      <c r="ABI182" s="0"/>
      <c r="ABJ182" s="0"/>
      <c r="ABK182" s="0"/>
      <c r="ABL182" s="0"/>
      <c r="ABM182" s="0"/>
      <c r="ABN182" s="0"/>
      <c r="ABO182" s="0"/>
      <c r="ABP182" s="0"/>
      <c r="ABQ182" s="0"/>
      <c r="ABR182" s="0"/>
      <c r="ABS182" s="0"/>
      <c r="ABT182" s="0"/>
      <c r="ABU182" s="0"/>
      <c r="ABV182" s="0"/>
      <c r="ABW182" s="0"/>
      <c r="ABX182" s="0"/>
      <c r="ABY182" s="0"/>
      <c r="ABZ182" s="0"/>
      <c r="ACA182" s="0"/>
      <c r="ACB182" s="0"/>
      <c r="ACC182" s="0"/>
      <c r="ACD182" s="0"/>
      <c r="ACE182" s="0"/>
      <c r="ACF182" s="0"/>
      <c r="ACG182" s="0"/>
      <c r="ACH182" s="0"/>
      <c r="ACI182" s="0"/>
      <c r="ACJ182" s="0"/>
      <c r="ACK182" s="0"/>
      <c r="ACL182" s="0"/>
      <c r="ACM182" s="0"/>
      <c r="ACN182" s="0"/>
      <c r="ACO182" s="0"/>
      <c r="ACP182" s="0"/>
      <c r="ACQ182" s="0"/>
      <c r="ACR182" s="0"/>
      <c r="ACS182" s="0"/>
      <c r="ACT182" s="0"/>
      <c r="ACU182" s="0"/>
      <c r="ACV182" s="0"/>
      <c r="ACW182" s="0"/>
      <c r="ACX182" s="0"/>
      <c r="ACY182" s="0"/>
      <c r="ACZ182" s="0"/>
      <c r="ADA182" s="0"/>
      <c r="ADB182" s="0"/>
      <c r="ADC182" s="0"/>
      <c r="ADD182" s="0"/>
      <c r="ADE182" s="0"/>
      <c r="ADF182" s="0"/>
      <c r="ADG182" s="0"/>
      <c r="ADH182" s="0"/>
      <c r="ADI182" s="0"/>
      <c r="ADJ182" s="0"/>
      <c r="ADK182" s="0"/>
      <c r="ADL182" s="0"/>
      <c r="ADM182" s="0"/>
      <c r="ADN182" s="0"/>
      <c r="ADO182" s="0"/>
      <c r="ADP182" s="0"/>
      <c r="ADQ182" s="0"/>
      <c r="ADR182" s="0"/>
      <c r="ADS182" s="0"/>
      <c r="ADT182" s="0"/>
      <c r="ADU182" s="0"/>
      <c r="ADV182" s="0"/>
      <c r="ADW182" s="0"/>
      <c r="ADX182" s="0"/>
      <c r="ADY182" s="0"/>
      <c r="ADZ182" s="0"/>
      <c r="AEA182" s="0"/>
      <c r="AEB182" s="0"/>
      <c r="AEC182" s="0"/>
      <c r="AED182" s="0"/>
      <c r="AEE182" s="0"/>
      <c r="AEF182" s="0"/>
      <c r="AEG182" s="0"/>
      <c r="AEH182" s="0"/>
      <c r="AEI182" s="0"/>
      <c r="AEJ182" s="0"/>
      <c r="AEK182" s="0"/>
      <c r="AEL182" s="0"/>
      <c r="AEM182" s="0"/>
      <c r="AEN182" s="0"/>
      <c r="AEO182" s="0"/>
      <c r="AEP182" s="0"/>
      <c r="AEQ182" s="0"/>
      <c r="AER182" s="0"/>
      <c r="AES182" s="0"/>
      <c r="AET182" s="0"/>
      <c r="AEU182" s="0"/>
      <c r="AEV182" s="0"/>
      <c r="AEW182" s="0"/>
      <c r="AEX182" s="0"/>
      <c r="AEY182" s="0"/>
      <c r="AEZ182" s="0"/>
      <c r="AFA182" s="0"/>
      <c r="AFB182" s="0"/>
      <c r="AFC182" s="0"/>
      <c r="AFD182" s="0"/>
      <c r="AFE182" s="0"/>
      <c r="AFF182" s="0"/>
      <c r="AFG182" s="0"/>
      <c r="AFH182" s="0"/>
      <c r="AFI182" s="0"/>
      <c r="AFJ182" s="0"/>
      <c r="AFK182" s="0"/>
      <c r="AFL182" s="0"/>
      <c r="AFM182" s="0"/>
      <c r="AFN182" s="0"/>
      <c r="AFO182" s="0"/>
      <c r="AFP182" s="0"/>
      <c r="AFQ182" s="0"/>
      <c r="AFR182" s="0"/>
      <c r="AFS182" s="0"/>
      <c r="AFT182" s="0"/>
      <c r="AFU182" s="0"/>
      <c r="AFV182" s="0"/>
      <c r="AFW182" s="0"/>
      <c r="AFX182" s="0"/>
      <c r="AFY182" s="0"/>
      <c r="AFZ182" s="0"/>
      <c r="AGA182" s="0"/>
      <c r="AGB182" s="0"/>
      <c r="AGC182" s="0"/>
      <c r="AGD182" s="0"/>
      <c r="AGE182" s="0"/>
      <c r="AGF182" s="0"/>
      <c r="AGG182" s="0"/>
      <c r="AGH182" s="0"/>
      <c r="AGI182" s="0"/>
      <c r="AGJ182" s="0"/>
      <c r="AGK182" s="0"/>
      <c r="AGL182" s="0"/>
      <c r="AGM182" s="0"/>
      <c r="AGN182" s="0"/>
      <c r="AGO182" s="0"/>
      <c r="AGP182" s="0"/>
      <c r="AGQ182" s="0"/>
      <c r="AGR182" s="0"/>
      <c r="AGS182" s="0"/>
      <c r="AGT182" s="0"/>
      <c r="AGU182" s="0"/>
      <c r="AGV182" s="0"/>
      <c r="AGW182" s="0"/>
      <c r="AGX182" s="0"/>
      <c r="AGY182" s="0"/>
      <c r="AGZ182" s="0"/>
      <c r="AHA182" s="0"/>
      <c r="AHB182" s="0"/>
      <c r="AHC182" s="0"/>
      <c r="AHD182" s="0"/>
      <c r="AHE182" s="0"/>
      <c r="AHF182" s="0"/>
      <c r="AHG182" s="0"/>
      <c r="AHH182" s="0"/>
      <c r="AHI182" s="0"/>
      <c r="AHJ182" s="0"/>
      <c r="AHK182" s="0"/>
      <c r="AHL182" s="0"/>
      <c r="AHM182" s="0"/>
      <c r="AHN182" s="0"/>
      <c r="AHO182" s="0"/>
      <c r="AHP182" s="0"/>
      <c r="AHQ182" s="0"/>
      <c r="AHR182" s="0"/>
      <c r="AHS182" s="0"/>
      <c r="AHT182" s="0"/>
      <c r="AHU182" s="0"/>
      <c r="AHV182" s="0"/>
      <c r="AHW182" s="0"/>
      <c r="AHX182" s="0"/>
      <c r="AHY182" s="0"/>
      <c r="AHZ182" s="0"/>
      <c r="AIA182" s="0"/>
      <c r="AIB182" s="0"/>
      <c r="AIC182" s="0"/>
      <c r="AID182" s="0"/>
      <c r="AIE182" s="0"/>
      <c r="AIF182" s="0"/>
      <c r="AIG182" s="0"/>
      <c r="AIH182" s="0"/>
      <c r="AII182" s="0"/>
      <c r="AIJ182" s="0"/>
      <c r="AIK182" s="0"/>
      <c r="AIL182" s="0"/>
      <c r="AIM182" s="0"/>
      <c r="AIN182" s="0"/>
      <c r="AIO182" s="0"/>
      <c r="AIP182" s="0"/>
      <c r="AIQ182" s="0"/>
      <c r="AIR182" s="0"/>
      <c r="AIS182" s="0"/>
      <c r="AIT182" s="0"/>
      <c r="AIU182" s="0"/>
      <c r="AIV182" s="0"/>
      <c r="AIW182" s="0"/>
      <c r="AIX182" s="0"/>
      <c r="AIY182" s="0"/>
      <c r="AIZ182" s="0"/>
      <c r="AJA182" s="0"/>
      <c r="AJB182" s="0"/>
      <c r="AJC182" s="0"/>
      <c r="AJD182" s="0"/>
      <c r="AJE182" s="0"/>
      <c r="AJF182" s="0"/>
      <c r="AJG182" s="0"/>
      <c r="AJH182" s="0"/>
      <c r="AJI182" s="0"/>
      <c r="AJJ182" s="0"/>
      <c r="AJK182" s="0"/>
      <c r="AJL182" s="0"/>
      <c r="AJM182" s="0"/>
      <c r="AJN182" s="0"/>
      <c r="AJO182" s="0"/>
      <c r="AJP182" s="0"/>
      <c r="AJQ182" s="0"/>
      <c r="AJR182" s="0"/>
      <c r="AJS182" s="0"/>
      <c r="AJT182" s="0"/>
      <c r="AJU182" s="0"/>
      <c r="AJV182" s="0"/>
      <c r="AJW182" s="0"/>
      <c r="AJX182" s="0"/>
      <c r="AJY182" s="0"/>
      <c r="AJZ182" s="0"/>
      <c r="AKA182" s="0"/>
      <c r="AKB182" s="0"/>
      <c r="AKC182" s="0"/>
      <c r="AKD182" s="0"/>
      <c r="AKE182" s="0"/>
      <c r="AKF182" s="0"/>
      <c r="AKG182" s="0"/>
      <c r="AKH182" s="0"/>
      <c r="AKI182" s="0"/>
      <c r="AKJ182" s="0"/>
      <c r="AKK182" s="0"/>
      <c r="AKL182" s="0"/>
      <c r="AKM182" s="0"/>
      <c r="AKN182" s="0"/>
      <c r="AKO182" s="0"/>
      <c r="AKP182" s="0"/>
      <c r="AKQ182" s="0"/>
      <c r="AKR182" s="0"/>
      <c r="AKS182" s="0"/>
      <c r="AKT182" s="0"/>
      <c r="AKU182" s="0"/>
      <c r="AKV182" s="0"/>
      <c r="AKW182" s="0"/>
      <c r="AKX182" s="0"/>
      <c r="AKY182" s="0"/>
      <c r="AKZ182" s="0"/>
      <c r="ALA182" s="0"/>
      <c r="ALB182" s="0"/>
      <c r="ALC182" s="0"/>
      <c r="ALD182" s="0"/>
      <c r="ALE182" s="0"/>
      <c r="ALF182" s="0"/>
      <c r="ALG182" s="0"/>
      <c r="ALH182" s="0"/>
      <c r="ALI182" s="0"/>
      <c r="ALJ182" s="0"/>
      <c r="ALK182" s="0"/>
      <c r="ALL182" s="0"/>
      <c r="ALM182" s="0"/>
      <c r="ALN182" s="0"/>
      <c r="ALO182" s="0"/>
      <c r="ALP182" s="0"/>
      <c r="ALQ182" s="0"/>
      <c r="ALR182" s="0"/>
      <c r="ALS182" s="0"/>
      <c r="ALT182" s="0"/>
      <c r="ALU182" s="0"/>
      <c r="ALV182" s="0"/>
      <c r="ALW182" s="0"/>
      <c r="ALX182" s="0"/>
      <c r="ALY182" s="0"/>
      <c r="ALZ182" s="0"/>
      <c r="AMA182" s="0"/>
      <c r="AMB182" s="0"/>
      <c r="AMC182" s="0"/>
      <c r="AMD182" s="0"/>
      <c r="AME182" s="0"/>
      <c r="AMF182" s="0"/>
      <c r="AMG182" s="0"/>
      <c r="AMH182" s="0"/>
      <c r="AMI182" s="0"/>
      <c r="AMJ182" s="0"/>
    </row>
    <row r="183" customFormat="false" ht="12.75" hidden="false" customHeight="true" outlineLevel="0" collapsed="false">
      <c r="A183" s="202"/>
      <c r="B183" s="78"/>
      <c r="C183" s="202"/>
      <c r="D183" s="86"/>
      <c r="E183" s="74" t="s">
        <v>188</v>
      </c>
      <c r="F183" s="101" t="n">
        <f aca="false">ROUNDUP(F181/F182,0)</f>
        <v>425</v>
      </c>
      <c r="G183" s="78"/>
      <c r="H183" s="200"/>
      <c r="I183" s="0"/>
      <c r="J183" s="0"/>
      <c r="K183" s="0"/>
      <c r="L183" s="0"/>
      <c r="M183" s="0"/>
      <c r="N183" s="0"/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  <c r="IW183" s="0"/>
      <c r="IX183" s="0"/>
      <c r="IY183" s="0"/>
      <c r="IZ183" s="0"/>
      <c r="JA183" s="0"/>
      <c r="JB183" s="0"/>
      <c r="JC183" s="0"/>
      <c r="JD183" s="0"/>
      <c r="JE183" s="0"/>
      <c r="JF183" s="0"/>
      <c r="JG183" s="0"/>
      <c r="JH183" s="0"/>
      <c r="JI183" s="0"/>
      <c r="JJ183" s="0"/>
      <c r="JK183" s="0"/>
      <c r="JL183" s="0"/>
      <c r="JM183" s="0"/>
      <c r="JN183" s="0"/>
      <c r="JO183" s="0"/>
      <c r="JP183" s="0"/>
      <c r="JQ183" s="0"/>
      <c r="JR183" s="0"/>
      <c r="JS183" s="0"/>
      <c r="JT183" s="0"/>
      <c r="JU183" s="0"/>
      <c r="JV183" s="0"/>
      <c r="JW183" s="0"/>
      <c r="JX183" s="0"/>
      <c r="JY183" s="0"/>
      <c r="JZ183" s="0"/>
      <c r="KA183" s="0"/>
      <c r="KB183" s="0"/>
      <c r="KC183" s="0"/>
      <c r="KD183" s="0"/>
      <c r="KE183" s="0"/>
      <c r="KF183" s="0"/>
      <c r="KG183" s="0"/>
      <c r="KH183" s="0"/>
      <c r="KI183" s="0"/>
      <c r="KJ183" s="0"/>
      <c r="KK183" s="0"/>
      <c r="KL183" s="0"/>
      <c r="KM183" s="0"/>
      <c r="KN183" s="0"/>
      <c r="KO183" s="0"/>
      <c r="KP183" s="0"/>
      <c r="KQ183" s="0"/>
      <c r="KR183" s="0"/>
      <c r="KS183" s="0"/>
      <c r="KT183" s="0"/>
      <c r="KU183" s="0"/>
      <c r="KV183" s="0"/>
      <c r="KW183" s="0"/>
      <c r="KX183" s="0"/>
      <c r="KY183" s="0"/>
      <c r="KZ183" s="0"/>
      <c r="LA183" s="0"/>
      <c r="LB183" s="0"/>
      <c r="LC183" s="0"/>
      <c r="LD183" s="0"/>
      <c r="LE183" s="0"/>
      <c r="LF183" s="0"/>
      <c r="LG183" s="0"/>
      <c r="LH183" s="0"/>
      <c r="LI183" s="0"/>
      <c r="LJ183" s="0"/>
      <c r="LK183" s="0"/>
      <c r="LL183" s="0"/>
      <c r="LM183" s="0"/>
      <c r="LN183" s="0"/>
      <c r="LO183" s="0"/>
      <c r="LP183" s="0"/>
      <c r="LQ183" s="0"/>
      <c r="LR183" s="0"/>
      <c r="LS183" s="0"/>
      <c r="LT183" s="0"/>
      <c r="LU183" s="0"/>
      <c r="LV183" s="0"/>
      <c r="LW183" s="0"/>
      <c r="LX183" s="0"/>
      <c r="LY183" s="0"/>
      <c r="LZ183" s="0"/>
      <c r="MA183" s="0"/>
      <c r="MB183" s="0"/>
      <c r="MC183" s="0"/>
      <c r="MD183" s="0"/>
      <c r="ME183" s="0"/>
      <c r="MF183" s="0"/>
      <c r="MG183" s="0"/>
      <c r="MH183" s="0"/>
      <c r="MI183" s="0"/>
      <c r="MJ183" s="0"/>
      <c r="MK183" s="0"/>
      <c r="ML183" s="0"/>
      <c r="MM183" s="0"/>
      <c r="MN183" s="0"/>
      <c r="MO183" s="0"/>
      <c r="MP183" s="0"/>
      <c r="MQ183" s="0"/>
      <c r="MR183" s="0"/>
      <c r="MS183" s="0"/>
      <c r="MT183" s="0"/>
      <c r="MU183" s="0"/>
      <c r="MV183" s="0"/>
      <c r="MW183" s="0"/>
      <c r="MX183" s="0"/>
      <c r="MY183" s="0"/>
      <c r="MZ183" s="0"/>
      <c r="NA183" s="0"/>
      <c r="NB183" s="0"/>
      <c r="NC183" s="0"/>
      <c r="ND183" s="0"/>
      <c r="NE183" s="0"/>
      <c r="NF183" s="0"/>
      <c r="NG183" s="0"/>
      <c r="NH183" s="0"/>
      <c r="NI183" s="0"/>
      <c r="NJ183" s="0"/>
      <c r="NK183" s="0"/>
      <c r="NL183" s="0"/>
      <c r="NM183" s="0"/>
      <c r="NN183" s="0"/>
      <c r="NO183" s="0"/>
      <c r="NP183" s="0"/>
      <c r="NQ183" s="0"/>
      <c r="NR183" s="0"/>
      <c r="NS183" s="0"/>
      <c r="NT183" s="0"/>
      <c r="NU183" s="0"/>
      <c r="NV183" s="0"/>
      <c r="NW183" s="0"/>
      <c r="NX183" s="0"/>
      <c r="NY183" s="0"/>
      <c r="NZ183" s="0"/>
      <c r="OA183" s="0"/>
      <c r="OB183" s="0"/>
      <c r="OC183" s="0"/>
      <c r="OD183" s="0"/>
      <c r="OE183" s="0"/>
      <c r="OF183" s="0"/>
      <c r="OG183" s="0"/>
      <c r="OH183" s="0"/>
      <c r="OI183" s="0"/>
      <c r="OJ183" s="0"/>
      <c r="OK183" s="0"/>
      <c r="OL183" s="0"/>
      <c r="OM183" s="0"/>
      <c r="ON183" s="0"/>
      <c r="OO183" s="0"/>
      <c r="OP183" s="0"/>
      <c r="OQ183" s="0"/>
      <c r="OR183" s="0"/>
      <c r="OS183" s="0"/>
      <c r="OT183" s="0"/>
      <c r="OU183" s="0"/>
      <c r="OV183" s="0"/>
      <c r="OW183" s="0"/>
      <c r="OX183" s="0"/>
      <c r="OY183" s="0"/>
      <c r="OZ183" s="0"/>
      <c r="PA183" s="0"/>
      <c r="PB183" s="0"/>
      <c r="PC183" s="0"/>
      <c r="PD183" s="0"/>
      <c r="PE183" s="0"/>
      <c r="PF183" s="0"/>
      <c r="PG183" s="0"/>
      <c r="PH183" s="0"/>
      <c r="PI183" s="0"/>
      <c r="PJ183" s="0"/>
      <c r="PK183" s="0"/>
      <c r="PL183" s="0"/>
      <c r="PM183" s="0"/>
      <c r="PN183" s="0"/>
      <c r="PO183" s="0"/>
      <c r="PP183" s="0"/>
      <c r="PQ183" s="0"/>
      <c r="PR183" s="0"/>
      <c r="PS183" s="0"/>
      <c r="PT183" s="0"/>
      <c r="PU183" s="0"/>
      <c r="PV183" s="0"/>
      <c r="PW183" s="0"/>
      <c r="PX183" s="0"/>
      <c r="PY183" s="0"/>
      <c r="PZ183" s="0"/>
      <c r="QA183" s="0"/>
      <c r="QB183" s="0"/>
      <c r="QC183" s="0"/>
      <c r="QD183" s="0"/>
      <c r="QE183" s="0"/>
      <c r="QF183" s="0"/>
      <c r="QG183" s="0"/>
      <c r="QH183" s="0"/>
      <c r="QI183" s="0"/>
      <c r="QJ183" s="0"/>
      <c r="QK183" s="0"/>
      <c r="QL183" s="0"/>
      <c r="QM183" s="0"/>
      <c r="QN183" s="0"/>
      <c r="QO183" s="0"/>
      <c r="QP183" s="0"/>
      <c r="QQ183" s="0"/>
      <c r="QR183" s="0"/>
      <c r="QS183" s="0"/>
      <c r="QT183" s="0"/>
      <c r="QU183" s="0"/>
      <c r="QV183" s="0"/>
      <c r="QW183" s="0"/>
      <c r="QX183" s="0"/>
      <c r="QY183" s="0"/>
      <c r="QZ183" s="0"/>
      <c r="RA183" s="0"/>
      <c r="RB183" s="0"/>
      <c r="RC183" s="0"/>
      <c r="RD183" s="0"/>
      <c r="RE183" s="0"/>
      <c r="RF183" s="0"/>
      <c r="RG183" s="0"/>
      <c r="RH183" s="0"/>
      <c r="RI183" s="0"/>
      <c r="RJ183" s="0"/>
      <c r="RK183" s="0"/>
      <c r="RL183" s="0"/>
      <c r="RM183" s="0"/>
      <c r="RN183" s="0"/>
      <c r="RO183" s="0"/>
      <c r="RP183" s="0"/>
      <c r="RQ183" s="0"/>
      <c r="RR183" s="0"/>
      <c r="RS183" s="0"/>
      <c r="RT183" s="0"/>
      <c r="RU183" s="0"/>
      <c r="RV183" s="0"/>
      <c r="RW183" s="0"/>
      <c r="RX183" s="0"/>
      <c r="RY183" s="0"/>
      <c r="RZ183" s="0"/>
      <c r="SA183" s="0"/>
      <c r="SB183" s="0"/>
      <c r="SC183" s="0"/>
      <c r="SD183" s="0"/>
      <c r="SE183" s="0"/>
      <c r="SF183" s="0"/>
      <c r="SG183" s="0"/>
      <c r="SH183" s="0"/>
      <c r="SI183" s="0"/>
      <c r="SJ183" s="0"/>
      <c r="SK183" s="0"/>
      <c r="SL183" s="0"/>
      <c r="SM183" s="0"/>
      <c r="SN183" s="0"/>
      <c r="SO183" s="0"/>
      <c r="SP183" s="0"/>
      <c r="SQ183" s="0"/>
      <c r="SR183" s="0"/>
      <c r="SS183" s="0"/>
      <c r="ST183" s="0"/>
      <c r="SU183" s="0"/>
      <c r="SV183" s="0"/>
      <c r="SW183" s="0"/>
      <c r="SX183" s="0"/>
      <c r="SY183" s="0"/>
      <c r="SZ183" s="0"/>
      <c r="TA183" s="0"/>
      <c r="TB183" s="0"/>
      <c r="TC183" s="0"/>
      <c r="TD183" s="0"/>
      <c r="TE183" s="0"/>
      <c r="TF183" s="0"/>
      <c r="TG183" s="0"/>
      <c r="TH183" s="0"/>
      <c r="TI183" s="0"/>
      <c r="TJ183" s="0"/>
      <c r="TK183" s="0"/>
      <c r="TL183" s="0"/>
      <c r="TM183" s="0"/>
      <c r="TN183" s="0"/>
      <c r="TO183" s="0"/>
      <c r="TP183" s="0"/>
      <c r="TQ183" s="0"/>
      <c r="TR183" s="0"/>
      <c r="TS183" s="0"/>
      <c r="TT183" s="0"/>
      <c r="TU183" s="0"/>
      <c r="TV183" s="0"/>
      <c r="TW183" s="0"/>
      <c r="TX183" s="0"/>
      <c r="TY183" s="0"/>
      <c r="TZ183" s="0"/>
      <c r="UA183" s="0"/>
      <c r="UB183" s="0"/>
      <c r="UC183" s="0"/>
      <c r="UD183" s="0"/>
      <c r="UE183" s="0"/>
      <c r="UF183" s="0"/>
      <c r="UG183" s="0"/>
      <c r="UH183" s="0"/>
      <c r="UI183" s="0"/>
      <c r="UJ183" s="0"/>
      <c r="UK183" s="0"/>
      <c r="UL183" s="0"/>
      <c r="UM183" s="0"/>
      <c r="UN183" s="0"/>
      <c r="UO183" s="0"/>
      <c r="UP183" s="0"/>
      <c r="UQ183" s="0"/>
      <c r="UR183" s="0"/>
      <c r="US183" s="0"/>
      <c r="UT183" s="0"/>
      <c r="UU183" s="0"/>
      <c r="UV183" s="0"/>
      <c r="UW183" s="0"/>
      <c r="UX183" s="0"/>
      <c r="UY183" s="0"/>
      <c r="UZ183" s="0"/>
      <c r="VA183" s="0"/>
      <c r="VB183" s="0"/>
      <c r="VC183" s="0"/>
      <c r="VD183" s="0"/>
      <c r="VE183" s="0"/>
      <c r="VF183" s="0"/>
      <c r="VG183" s="0"/>
      <c r="VH183" s="0"/>
      <c r="VI183" s="0"/>
      <c r="VJ183" s="0"/>
      <c r="VK183" s="0"/>
      <c r="VL183" s="0"/>
      <c r="VM183" s="0"/>
      <c r="VN183" s="0"/>
      <c r="VO183" s="0"/>
      <c r="VP183" s="0"/>
      <c r="VQ183" s="0"/>
      <c r="VR183" s="0"/>
      <c r="VS183" s="0"/>
      <c r="VT183" s="0"/>
      <c r="VU183" s="0"/>
      <c r="VV183" s="0"/>
      <c r="VW183" s="0"/>
      <c r="VX183" s="0"/>
      <c r="VY183" s="0"/>
      <c r="VZ183" s="0"/>
      <c r="WA183" s="0"/>
      <c r="WB183" s="0"/>
      <c r="WC183" s="0"/>
      <c r="WD183" s="0"/>
      <c r="WE183" s="0"/>
      <c r="WF183" s="0"/>
      <c r="WG183" s="0"/>
      <c r="WH183" s="0"/>
      <c r="WI183" s="0"/>
      <c r="WJ183" s="0"/>
      <c r="WK183" s="0"/>
      <c r="WL183" s="0"/>
      <c r="WM183" s="0"/>
      <c r="WN183" s="0"/>
      <c r="WO183" s="0"/>
      <c r="WP183" s="0"/>
      <c r="WQ183" s="0"/>
      <c r="WR183" s="0"/>
      <c r="WS183" s="0"/>
      <c r="WT183" s="0"/>
      <c r="WU183" s="0"/>
      <c r="WV183" s="0"/>
      <c r="WW183" s="0"/>
      <c r="WX183" s="0"/>
      <c r="WY183" s="0"/>
      <c r="WZ183" s="0"/>
      <c r="XA183" s="0"/>
      <c r="XB183" s="0"/>
      <c r="XC183" s="0"/>
      <c r="XD183" s="0"/>
      <c r="XE183" s="0"/>
      <c r="XF183" s="0"/>
      <c r="XG183" s="0"/>
      <c r="XH183" s="0"/>
      <c r="XI183" s="0"/>
      <c r="XJ183" s="0"/>
      <c r="XK183" s="0"/>
      <c r="XL183" s="0"/>
      <c r="XM183" s="0"/>
      <c r="XN183" s="0"/>
      <c r="XO183" s="0"/>
      <c r="XP183" s="0"/>
      <c r="XQ183" s="0"/>
      <c r="XR183" s="0"/>
      <c r="XS183" s="0"/>
      <c r="XT183" s="0"/>
      <c r="XU183" s="0"/>
      <c r="XV183" s="0"/>
      <c r="XW183" s="0"/>
      <c r="XX183" s="0"/>
      <c r="XY183" s="0"/>
      <c r="XZ183" s="0"/>
      <c r="YA183" s="0"/>
      <c r="YB183" s="0"/>
      <c r="YC183" s="0"/>
      <c r="YD183" s="0"/>
      <c r="YE183" s="0"/>
      <c r="YF183" s="0"/>
      <c r="YG183" s="0"/>
      <c r="YH183" s="0"/>
      <c r="YI183" s="0"/>
      <c r="YJ183" s="0"/>
      <c r="YK183" s="0"/>
      <c r="YL183" s="0"/>
      <c r="YM183" s="0"/>
      <c r="YN183" s="0"/>
      <c r="YO183" s="0"/>
      <c r="YP183" s="0"/>
      <c r="YQ183" s="0"/>
      <c r="YR183" s="0"/>
      <c r="YS183" s="0"/>
      <c r="YT183" s="0"/>
      <c r="YU183" s="0"/>
      <c r="YV183" s="0"/>
      <c r="YW183" s="0"/>
      <c r="YX183" s="0"/>
      <c r="YY183" s="0"/>
      <c r="YZ183" s="0"/>
      <c r="ZA183" s="0"/>
      <c r="ZB183" s="0"/>
      <c r="ZC183" s="0"/>
      <c r="ZD183" s="0"/>
      <c r="ZE183" s="0"/>
      <c r="ZF183" s="0"/>
      <c r="ZG183" s="0"/>
      <c r="ZH183" s="0"/>
      <c r="ZI183" s="0"/>
      <c r="ZJ183" s="0"/>
      <c r="ZK183" s="0"/>
      <c r="ZL183" s="0"/>
      <c r="ZM183" s="0"/>
      <c r="ZN183" s="0"/>
      <c r="ZO183" s="0"/>
      <c r="ZP183" s="0"/>
      <c r="ZQ183" s="0"/>
      <c r="ZR183" s="0"/>
      <c r="ZS183" s="0"/>
      <c r="ZT183" s="0"/>
      <c r="ZU183" s="0"/>
      <c r="ZV183" s="0"/>
      <c r="ZW183" s="0"/>
      <c r="ZX183" s="0"/>
      <c r="ZY183" s="0"/>
      <c r="ZZ183" s="0"/>
      <c r="AAA183" s="0"/>
      <c r="AAB183" s="0"/>
      <c r="AAC183" s="0"/>
      <c r="AAD183" s="0"/>
      <c r="AAE183" s="0"/>
      <c r="AAF183" s="0"/>
      <c r="AAG183" s="0"/>
      <c r="AAH183" s="0"/>
      <c r="AAI183" s="0"/>
      <c r="AAJ183" s="0"/>
      <c r="AAK183" s="0"/>
      <c r="AAL183" s="0"/>
      <c r="AAM183" s="0"/>
      <c r="AAN183" s="0"/>
      <c r="AAO183" s="0"/>
      <c r="AAP183" s="0"/>
      <c r="AAQ183" s="0"/>
      <c r="AAR183" s="0"/>
      <c r="AAS183" s="0"/>
      <c r="AAT183" s="0"/>
      <c r="AAU183" s="0"/>
      <c r="AAV183" s="0"/>
      <c r="AAW183" s="0"/>
      <c r="AAX183" s="0"/>
      <c r="AAY183" s="0"/>
      <c r="AAZ183" s="0"/>
      <c r="ABA183" s="0"/>
      <c r="ABB183" s="0"/>
      <c r="ABC183" s="0"/>
      <c r="ABD183" s="0"/>
      <c r="ABE183" s="0"/>
      <c r="ABF183" s="0"/>
      <c r="ABG183" s="0"/>
      <c r="ABH183" s="0"/>
      <c r="ABI183" s="0"/>
      <c r="ABJ183" s="0"/>
      <c r="ABK183" s="0"/>
      <c r="ABL183" s="0"/>
      <c r="ABM183" s="0"/>
      <c r="ABN183" s="0"/>
      <c r="ABO183" s="0"/>
      <c r="ABP183" s="0"/>
      <c r="ABQ183" s="0"/>
      <c r="ABR183" s="0"/>
      <c r="ABS183" s="0"/>
      <c r="ABT183" s="0"/>
      <c r="ABU183" s="0"/>
      <c r="ABV183" s="0"/>
      <c r="ABW183" s="0"/>
      <c r="ABX183" s="0"/>
      <c r="ABY183" s="0"/>
      <c r="ABZ183" s="0"/>
      <c r="ACA183" s="0"/>
      <c r="ACB183" s="0"/>
      <c r="ACC183" s="0"/>
      <c r="ACD183" s="0"/>
      <c r="ACE183" s="0"/>
      <c r="ACF183" s="0"/>
      <c r="ACG183" s="0"/>
      <c r="ACH183" s="0"/>
      <c r="ACI183" s="0"/>
      <c r="ACJ183" s="0"/>
      <c r="ACK183" s="0"/>
      <c r="ACL183" s="0"/>
      <c r="ACM183" s="0"/>
      <c r="ACN183" s="0"/>
      <c r="ACO183" s="0"/>
      <c r="ACP183" s="0"/>
      <c r="ACQ183" s="0"/>
      <c r="ACR183" s="0"/>
      <c r="ACS183" s="0"/>
      <c r="ACT183" s="0"/>
      <c r="ACU183" s="0"/>
      <c r="ACV183" s="0"/>
      <c r="ACW183" s="0"/>
      <c r="ACX183" s="0"/>
      <c r="ACY183" s="0"/>
      <c r="ACZ183" s="0"/>
      <c r="ADA183" s="0"/>
      <c r="ADB183" s="0"/>
      <c r="ADC183" s="0"/>
      <c r="ADD183" s="0"/>
      <c r="ADE183" s="0"/>
      <c r="ADF183" s="0"/>
      <c r="ADG183" s="0"/>
      <c r="ADH183" s="0"/>
      <c r="ADI183" s="0"/>
      <c r="ADJ183" s="0"/>
      <c r="ADK183" s="0"/>
      <c r="ADL183" s="0"/>
      <c r="ADM183" s="0"/>
      <c r="ADN183" s="0"/>
      <c r="ADO183" s="0"/>
      <c r="ADP183" s="0"/>
      <c r="ADQ183" s="0"/>
      <c r="ADR183" s="0"/>
      <c r="ADS183" s="0"/>
      <c r="ADT183" s="0"/>
      <c r="ADU183" s="0"/>
      <c r="ADV183" s="0"/>
      <c r="ADW183" s="0"/>
      <c r="ADX183" s="0"/>
      <c r="ADY183" s="0"/>
      <c r="ADZ183" s="0"/>
      <c r="AEA183" s="0"/>
      <c r="AEB183" s="0"/>
      <c r="AEC183" s="0"/>
      <c r="AED183" s="0"/>
      <c r="AEE183" s="0"/>
      <c r="AEF183" s="0"/>
      <c r="AEG183" s="0"/>
      <c r="AEH183" s="0"/>
      <c r="AEI183" s="0"/>
      <c r="AEJ183" s="0"/>
      <c r="AEK183" s="0"/>
      <c r="AEL183" s="0"/>
      <c r="AEM183" s="0"/>
      <c r="AEN183" s="0"/>
      <c r="AEO183" s="0"/>
      <c r="AEP183" s="0"/>
      <c r="AEQ183" s="0"/>
      <c r="AER183" s="0"/>
      <c r="AES183" s="0"/>
      <c r="AET183" s="0"/>
      <c r="AEU183" s="0"/>
      <c r="AEV183" s="0"/>
      <c r="AEW183" s="0"/>
      <c r="AEX183" s="0"/>
      <c r="AEY183" s="0"/>
      <c r="AEZ183" s="0"/>
      <c r="AFA183" s="0"/>
      <c r="AFB183" s="0"/>
      <c r="AFC183" s="0"/>
      <c r="AFD183" s="0"/>
      <c r="AFE183" s="0"/>
      <c r="AFF183" s="0"/>
      <c r="AFG183" s="0"/>
      <c r="AFH183" s="0"/>
      <c r="AFI183" s="0"/>
      <c r="AFJ183" s="0"/>
      <c r="AFK183" s="0"/>
      <c r="AFL183" s="0"/>
      <c r="AFM183" s="0"/>
      <c r="AFN183" s="0"/>
      <c r="AFO183" s="0"/>
      <c r="AFP183" s="0"/>
      <c r="AFQ183" s="0"/>
      <c r="AFR183" s="0"/>
      <c r="AFS183" s="0"/>
      <c r="AFT183" s="0"/>
      <c r="AFU183" s="0"/>
      <c r="AFV183" s="0"/>
      <c r="AFW183" s="0"/>
      <c r="AFX183" s="0"/>
      <c r="AFY183" s="0"/>
      <c r="AFZ183" s="0"/>
      <c r="AGA183" s="0"/>
      <c r="AGB183" s="0"/>
      <c r="AGC183" s="0"/>
      <c r="AGD183" s="0"/>
      <c r="AGE183" s="0"/>
      <c r="AGF183" s="0"/>
      <c r="AGG183" s="0"/>
      <c r="AGH183" s="0"/>
      <c r="AGI183" s="0"/>
      <c r="AGJ183" s="0"/>
      <c r="AGK183" s="0"/>
      <c r="AGL183" s="0"/>
      <c r="AGM183" s="0"/>
      <c r="AGN183" s="0"/>
      <c r="AGO183" s="0"/>
      <c r="AGP183" s="0"/>
      <c r="AGQ183" s="0"/>
      <c r="AGR183" s="0"/>
      <c r="AGS183" s="0"/>
      <c r="AGT183" s="0"/>
      <c r="AGU183" s="0"/>
      <c r="AGV183" s="0"/>
      <c r="AGW183" s="0"/>
      <c r="AGX183" s="0"/>
      <c r="AGY183" s="0"/>
      <c r="AGZ183" s="0"/>
      <c r="AHA183" s="0"/>
      <c r="AHB183" s="0"/>
      <c r="AHC183" s="0"/>
      <c r="AHD183" s="0"/>
      <c r="AHE183" s="0"/>
      <c r="AHF183" s="0"/>
      <c r="AHG183" s="0"/>
      <c r="AHH183" s="0"/>
      <c r="AHI183" s="0"/>
      <c r="AHJ183" s="0"/>
      <c r="AHK183" s="0"/>
      <c r="AHL183" s="0"/>
      <c r="AHM183" s="0"/>
      <c r="AHN183" s="0"/>
      <c r="AHO183" s="0"/>
      <c r="AHP183" s="0"/>
      <c r="AHQ183" s="0"/>
      <c r="AHR183" s="0"/>
      <c r="AHS183" s="0"/>
      <c r="AHT183" s="0"/>
      <c r="AHU183" s="0"/>
      <c r="AHV183" s="0"/>
      <c r="AHW183" s="0"/>
      <c r="AHX183" s="0"/>
      <c r="AHY183" s="0"/>
      <c r="AHZ183" s="0"/>
      <c r="AIA183" s="0"/>
      <c r="AIB183" s="0"/>
      <c r="AIC183" s="0"/>
      <c r="AID183" s="0"/>
      <c r="AIE183" s="0"/>
      <c r="AIF183" s="0"/>
      <c r="AIG183" s="0"/>
      <c r="AIH183" s="0"/>
      <c r="AII183" s="0"/>
      <c r="AIJ183" s="0"/>
      <c r="AIK183" s="0"/>
      <c r="AIL183" s="0"/>
      <c r="AIM183" s="0"/>
      <c r="AIN183" s="0"/>
      <c r="AIO183" s="0"/>
      <c r="AIP183" s="0"/>
      <c r="AIQ183" s="0"/>
      <c r="AIR183" s="0"/>
      <c r="AIS183" s="0"/>
      <c r="AIT183" s="0"/>
      <c r="AIU183" s="0"/>
      <c r="AIV183" s="0"/>
      <c r="AIW183" s="0"/>
      <c r="AIX183" s="0"/>
      <c r="AIY183" s="0"/>
      <c r="AIZ183" s="0"/>
      <c r="AJA183" s="0"/>
      <c r="AJB183" s="0"/>
      <c r="AJC183" s="0"/>
      <c r="AJD183" s="0"/>
      <c r="AJE183" s="0"/>
      <c r="AJF183" s="0"/>
      <c r="AJG183" s="0"/>
      <c r="AJH183" s="0"/>
      <c r="AJI183" s="0"/>
      <c r="AJJ183" s="0"/>
      <c r="AJK183" s="0"/>
      <c r="AJL183" s="0"/>
      <c r="AJM183" s="0"/>
      <c r="AJN183" s="0"/>
      <c r="AJO183" s="0"/>
      <c r="AJP183" s="0"/>
      <c r="AJQ183" s="0"/>
      <c r="AJR183" s="0"/>
      <c r="AJS183" s="0"/>
      <c r="AJT183" s="0"/>
      <c r="AJU183" s="0"/>
      <c r="AJV183" s="0"/>
      <c r="AJW183" s="0"/>
      <c r="AJX183" s="0"/>
      <c r="AJY183" s="0"/>
      <c r="AJZ183" s="0"/>
      <c r="AKA183" s="0"/>
      <c r="AKB183" s="0"/>
      <c r="AKC183" s="0"/>
      <c r="AKD183" s="0"/>
      <c r="AKE183" s="0"/>
      <c r="AKF183" s="0"/>
      <c r="AKG183" s="0"/>
      <c r="AKH183" s="0"/>
      <c r="AKI183" s="0"/>
      <c r="AKJ183" s="0"/>
      <c r="AKK183" s="0"/>
      <c r="AKL183" s="0"/>
      <c r="AKM183" s="0"/>
      <c r="AKN183" s="0"/>
      <c r="AKO183" s="0"/>
      <c r="AKP183" s="0"/>
      <c r="AKQ183" s="0"/>
      <c r="AKR183" s="0"/>
      <c r="AKS183" s="0"/>
      <c r="AKT183" s="0"/>
      <c r="AKU183" s="0"/>
      <c r="AKV183" s="0"/>
      <c r="AKW183" s="0"/>
      <c r="AKX183" s="0"/>
      <c r="AKY183" s="0"/>
      <c r="AKZ183" s="0"/>
      <c r="ALA183" s="0"/>
      <c r="ALB183" s="0"/>
      <c r="ALC183" s="0"/>
      <c r="ALD183" s="0"/>
      <c r="ALE183" s="0"/>
      <c r="ALF183" s="0"/>
      <c r="ALG183" s="0"/>
      <c r="ALH183" s="0"/>
      <c r="ALI183" s="0"/>
      <c r="ALJ183" s="0"/>
      <c r="ALK183" s="0"/>
      <c r="ALL183" s="0"/>
      <c r="ALM183" s="0"/>
      <c r="ALN183" s="0"/>
      <c r="ALO183" s="0"/>
      <c r="ALP183" s="0"/>
      <c r="ALQ183" s="0"/>
      <c r="ALR183" s="0"/>
      <c r="ALS183" s="0"/>
      <c r="ALT183" s="0"/>
      <c r="ALU183" s="0"/>
      <c r="ALV183" s="0"/>
      <c r="ALW183" s="0"/>
      <c r="ALX183" s="0"/>
      <c r="ALY183" s="0"/>
      <c r="ALZ183" s="0"/>
      <c r="AMA183" s="0"/>
      <c r="AMB183" s="0"/>
      <c r="AMC183" s="0"/>
      <c r="AMD183" s="0"/>
      <c r="AME183" s="0"/>
      <c r="AMF183" s="0"/>
      <c r="AMG183" s="0"/>
      <c r="AMH183" s="0"/>
      <c r="AMI183" s="0"/>
      <c r="AMJ183" s="0"/>
    </row>
    <row r="184" customFormat="false" ht="12.75" hidden="false" customHeight="true" outlineLevel="0" collapsed="false">
      <c r="A184" s="202"/>
      <c r="B184" s="78"/>
      <c r="C184" s="202"/>
      <c r="D184" s="86"/>
      <c r="E184" s="74"/>
      <c r="F184" s="101"/>
      <c r="G184" s="78"/>
      <c r="H184" s="200"/>
      <c r="I184" s="0"/>
      <c r="J184" s="0"/>
      <c r="K184" s="0"/>
      <c r="L184" s="0"/>
      <c r="M184" s="0"/>
      <c r="N184" s="0"/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  <c r="IW184" s="0"/>
      <c r="IX184" s="0"/>
      <c r="IY184" s="0"/>
      <c r="IZ184" s="0"/>
      <c r="JA184" s="0"/>
      <c r="JB184" s="0"/>
      <c r="JC184" s="0"/>
      <c r="JD184" s="0"/>
      <c r="JE184" s="0"/>
      <c r="JF184" s="0"/>
      <c r="JG184" s="0"/>
      <c r="JH184" s="0"/>
      <c r="JI184" s="0"/>
      <c r="JJ184" s="0"/>
      <c r="JK184" s="0"/>
      <c r="JL184" s="0"/>
      <c r="JM184" s="0"/>
      <c r="JN184" s="0"/>
      <c r="JO184" s="0"/>
      <c r="JP184" s="0"/>
      <c r="JQ184" s="0"/>
      <c r="JR184" s="0"/>
      <c r="JS184" s="0"/>
      <c r="JT184" s="0"/>
      <c r="JU184" s="0"/>
      <c r="JV184" s="0"/>
      <c r="JW184" s="0"/>
      <c r="JX184" s="0"/>
      <c r="JY184" s="0"/>
      <c r="JZ184" s="0"/>
      <c r="KA184" s="0"/>
      <c r="KB184" s="0"/>
      <c r="KC184" s="0"/>
      <c r="KD184" s="0"/>
      <c r="KE184" s="0"/>
      <c r="KF184" s="0"/>
      <c r="KG184" s="0"/>
      <c r="KH184" s="0"/>
      <c r="KI184" s="0"/>
      <c r="KJ184" s="0"/>
      <c r="KK184" s="0"/>
      <c r="KL184" s="0"/>
      <c r="KM184" s="0"/>
      <c r="KN184" s="0"/>
      <c r="KO184" s="0"/>
      <c r="KP184" s="0"/>
      <c r="KQ184" s="0"/>
      <c r="KR184" s="0"/>
      <c r="KS184" s="0"/>
      <c r="KT184" s="0"/>
      <c r="KU184" s="0"/>
      <c r="KV184" s="0"/>
      <c r="KW184" s="0"/>
      <c r="KX184" s="0"/>
      <c r="KY184" s="0"/>
      <c r="KZ184" s="0"/>
      <c r="LA184" s="0"/>
      <c r="LB184" s="0"/>
      <c r="LC184" s="0"/>
      <c r="LD184" s="0"/>
      <c r="LE184" s="0"/>
      <c r="LF184" s="0"/>
      <c r="LG184" s="0"/>
      <c r="LH184" s="0"/>
      <c r="LI184" s="0"/>
      <c r="LJ184" s="0"/>
      <c r="LK184" s="0"/>
      <c r="LL184" s="0"/>
      <c r="LM184" s="0"/>
      <c r="LN184" s="0"/>
      <c r="LO184" s="0"/>
      <c r="LP184" s="0"/>
      <c r="LQ184" s="0"/>
      <c r="LR184" s="0"/>
      <c r="LS184" s="0"/>
      <c r="LT184" s="0"/>
      <c r="LU184" s="0"/>
      <c r="LV184" s="0"/>
      <c r="LW184" s="0"/>
      <c r="LX184" s="0"/>
      <c r="LY184" s="0"/>
      <c r="LZ184" s="0"/>
      <c r="MA184" s="0"/>
      <c r="MB184" s="0"/>
      <c r="MC184" s="0"/>
      <c r="MD184" s="0"/>
      <c r="ME184" s="0"/>
      <c r="MF184" s="0"/>
      <c r="MG184" s="0"/>
      <c r="MH184" s="0"/>
      <c r="MI184" s="0"/>
      <c r="MJ184" s="0"/>
      <c r="MK184" s="0"/>
      <c r="ML184" s="0"/>
      <c r="MM184" s="0"/>
      <c r="MN184" s="0"/>
      <c r="MO184" s="0"/>
      <c r="MP184" s="0"/>
      <c r="MQ184" s="0"/>
      <c r="MR184" s="0"/>
      <c r="MS184" s="0"/>
      <c r="MT184" s="0"/>
      <c r="MU184" s="0"/>
      <c r="MV184" s="0"/>
      <c r="MW184" s="0"/>
      <c r="MX184" s="0"/>
      <c r="MY184" s="0"/>
      <c r="MZ184" s="0"/>
      <c r="NA184" s="0"/>
      <c r="NB184" s="0"/>
      <c r="NC184" s="0"/>
      <c r="ND184" s="0"/>
      <c r="NE184" s="0"/>
      <c r="NF184" s="0"/>
      <c r="NG184" s="0"/>
      <c r="NH184" s="0"/>
      <c r="NI184" s="0"/>
      <c r="NJ184" s="0"/>
      <c r="NK184" s="0"/>
      <c r="NL184" s="0"/>
      <c r="NM184" s="0"/>
      <c r="NN184" s="0"/>
      <c r="NO184" s="0"/>
      <c r="NP184" s="0"/>
      <c r="NQ184" s="0"/>
      <c r="NR184" s="0"/>
      <c r="NS184" s="0"/>
      <c r="NT184" s="0"/>
      <c r="NU184" s="0"/>
      <c r="NV184" s="0"/>
      <c r="NW184" s="0"/>
      <c r="NX184" s="0"/>
      <c r="NY184" s="0"/>
      <c r="NZ184" s="0"/>
      <c r="OA184" s="0"/>
      <c r="OB184" s="0"/>
      <c r="OC184" s="0"/>
      <c r="OD184" s="0"/>
      <c r="OE184" s="0"/>
      <c r="OF184" s="0"/>
      <c r="OG184" s="0"/>
      <c r="OH184" s="0"/>
      <c r="OI184" s="0"/>
      <c r="OJ184" s="0"/>
      <c r="OK184" s="0"/>
      <c r="OL184" s="0"/>
      <c r="OM184" s="0"/>
      <c r="ON184" s="0"/>
      <c r="OO184" s="0"/>
      <c r="OP184" s="0"/>
      <c r="OQ184" s="0"/>
      <c r="OR184" s="0"/>
      <c r="OS184" s="0"/>
      <c r="OT184" s="0"/>
      <c r="OU184" s="0"/>
      <c r="OV184" s="0"/>
      <c r="OW184" s="0"/>
      <c r="OX184" s="0"/>
      <c r="OY184" s="0"/>
      <c r="OZ184" s="0"/>
      <c r="PA184" s="0"/>
      <c r="PB184" s="0"/>
      <c r="PC184" s="0"/>
      <c r="PD184" s="0"/>
      <c r="PE184" s="0"/>
      <c r="PF184" s="0"/>
      <c r="PG184" s="0"/>
      <c r="PH184" s="0"/>
      <c r="PI184" s="0"/>
      <c r="PJ184" s="0"/>
      <c r="PK184" s="0"/>
      <c r="PL184" s="0"/>
      <c r="PM184" s="0"/>
      <c r="PN184" s="0"/>
      <c r="PO184" s="0"/>
      <c r="PP184" s="0"/>
      <c r="PQ184" s="0"/>
      <c r="PR184" s="0"/>
      <c r="PS184" s="0"/>
      <c r="PT184" s="0"/>
      <c r="PU184" s="0"/>
      <c r="PV184" s="0"/>
      <c r="PW184" s="0"/>
      <c r="PX184" s="0"/>
      <c r="PY184" s="0"/>
      <c r="PZ184" s="0"/>
      <c r="QA184" s="0"/>
      <c r="QB184" s="0"/>
      <c r="QC184" s="0"/>
      <c r="QD184" s="0"/>
      <c r="QE184" s="0"/>
      <c r="QF184" s="0"/>
      <c r="QG184" s="0"/>
      <c r="QH184" s="0"/>
      <c r="QI184" s="0"/>
      <c r="QJ184" s="0"/>
      <c r="QK184" s="0"/>
      <c r="QL184" s="0"/>
      <c r="QM184" s="0"/>
      <c r="QN184" s="0"/>
      <c r="QO184" s="0"/>
      <c r="QP184" s="0"/>
      <c r="QQ184" s="0"/>
      <c r="QR184" s="0"/>
      <c r="QS184" s="0"/>
      <c r="QT184" s="0"/>
      <c r="QU184" s="0"/>
      <c r="QV184" s="0"/>
      <c r="QW184" s="0"/>
      <c r="QX184" s="0"/>
      <c r="QY184" s="0"/>
      <c r="QZ184" s="0"/>
      <c r="RA184" s="0"/>
      <c r="RB184" s="0"/>
      <c r="RC184" s="0"/>
      <c r="RD184" s="0"/>
      <c r="RE184" s="0"/>
      <c r="RF184" s="0"/>
      <c r="RG184" s="0"/>
      <c r="RH184" s="0"/>
      <c r="RI184" s="0"/>
      <c r="RJ184" s="0"/>
      <c r="RK184" s="0"/>
      <c r="RL184" s="0"/>
      <c r="RM184" s="0"/>
      <c r="RN184" s="0"/>
      <c r="RO184" s="0"/>
      <c r="RP184" s="0"/>
      <c r="RQ184" s="0"/>
      <c r="RR184" s="0"/>
      <c r="RS184" s="0"/>
      <c r="RT184" s="0"/>
      <c r="RU184" s="0"/>
      <c r="RV184" s="0"/>
      <c r="RW184" s="0"/>
      <c r="RX184" s="0"/>
      <c r="RY184" s="0"/>
      <c r="RZ184" s="0"/>
      <c r="SA184" s="0"/>
      <c r="SB184" s="0"/>
      <c r="SC184" s="0"/>
      <c r="SD184" s="0"/>
      <c r="SE184" s="0"/>
      <c r="SF184" s="0"/>
      <c r="SG184" s="0"/>
      <c r="SH184" s="0"/>
      <c r="SI184" s="0"/>
      <c r="SJ184" s="0"/>
      <c r="SK184" s="0"/>
      <c r="SL184" s="0"/>
      <c r="SM184" s="0"/>
      <c r="SN184" s="0"/>
      <c r="SO184" s="0"/>
      <c r="SP184" s="0"/>
      <c r="SQ184" s="0"/>
      <c r="SR184" s="0"/>
      <c r="SS184" s="0"/>
      <c r="ST184" s="0"/>
      <c r="SU184" s="0"/>
      <c r="SV184" s="0"/>
      <c r="SW184" s="0"/>
      <c r="SX184" s="0"/>
      <c r="SY184" s="0"/>
      <c r="SZ184" s="0"/>
      <c r="TA184" s="0"/>
      <c r="TB184" s="0"/>
      <c r="TC184" s="0"/>
      <c r="TD184" s="0"/>
      <c r="TE184" s="0"/>
      <c r="TF184" s="0"/>
      <c r="TG184" s="0"/>
      <c r="TH184" s="0"/>
      <c r="TI184" s="0"/>
      <c r="TJ184" s="0"/>
      <c r="TK184" s="0"/>
      <c r="TL184" s="0"/>
      <c r="TM184" s="0"/>
      <c r="TN184" s="0"/>
      <c r="TO184" s="0"/>
      <c r="TP184" s="0"/>
      <c r="TQ184" s="0"/>
      <c r="TR184" s="0"/>
      <c r="TS184" s="0"/>
      <c r="TT184" s="0"/>
      <c r="TU184" s="0"/>
      <c r="TV184" s="0"/>
      <c r="TW184" s="0"/>
      <c r="TX184" s="0"/>
      <c r="TY184" s="0"/>
      <c r="TZ184" s="0"/>
      <c r="UA184" s="0"/>
      <c r="UB184" s="0"/>
      <c r="UC184" s="0"/>
      <c r="UD184" s="0"/>
      <c r="UE184" s="0"/>
      <c r="UF184" s="0"/>
      <c r="UG184" s="0"/>
      <c r="UH184" s="0"/>
      <c r="UI184" s="0"/>
      <c r="UJ184" s="0"/>
      <c r="UK184" s="0"/>
      <c r="UL184" s="0"/>
      <c r="UM184" s="0"/>
      <c r="UN184" s="0"/>
      <c r="UO184" s="0"/>
      <c r="UP184" s="0"/>
      <c r="UQ184" s="0"/>
      <c r="UR184" s="0"/>
      <c r="US184" s="0"/>
      <c r="UT184" s="0"/>
      <c r="UU184" s="0"/>
      <c r="UV184" s="0"/>
      <c r="UW184" s="0"/>
      <c r="UX184" s="0"/>
      <c r="UY184" s="0"/>
      <c r="UZ184" s="0"/>
      <c r="VA184" s="0"/>
      <c r="VB184" s="0"/>
      <c r="VC184" s="0"/>
      <c r="VD184" s="0"/>
      <c r="VE184" s="0"/>
      <c r="VF184" s="0"/>
      <c r="VG184" s="0"/>
      <c r="VH184" s="0"/>
      <c r="VI184" s="0"/>
      <c r="VJ184" s="0"/>
      <c r="VK184" s="0"/>
      <c r="VL184" s="0"/>
      <c r="VM184" s="0"/>
      <c r="VN184" s="0"/>
      <c r="VO184" s="0"/>
      <c r="VP184" s="0"/>
      <c r="VQ184" s="0"/>
      <c r="VR184" s="0"/>
      <c r="VS184" s="0"/>
      <c r="VT184" s="0"/>
      <c r="VU184" s="0"/>
      <c r="VV184" s="0"/>
      <c r="VW184" s="0"/>
      <c r="VX184" s="0"/>
      <c r="VY184" s="0"/>
      <c r="VZ184" s="0"/>
      <c r="WA184" s="0"/>
      <c r="WB184" s="0"/>
      <c r="WC184" s="0"/>
      <c r="WD184" s="0"/>
      <c r="WE184" s="0"/>
      <c r="WF184" s="0"/>
      <c r="WG184" s="0"/>
      <c r="WH184" s="0"/>
      <c r="WI184" s="0"/>
      <c r="WJ184" s="0"/>
      <c r="WK184" s="0"/>
      <c r="WL184" s="0"/>
      <c r="WM184" s="0"/>
      <c r="WN184" s="0"/>
      <c r="WO184" s="0"/>
      <c r="WP184" s="0"/>
      <c r="WQ184" s="0"/>
      <c r="WR184" s="0"/>
      <c r="WS184" s="0"/>
      <c r="WT184" s="0"/>
      <c r="WU184" s="0"/>
      <c r="WV184" s="0"/>
      <c r="WW184" s="0"/>
      <c r="WX184" s="0"/>
      <c r="WY184" s="0"/>
      <c r="WZ184" s="0"/>
      <c r="XA184" s="0"/>
      <c r="XB184" s="0"/>
      <c r="XC184" s="0"/>
      <c r="XD184" s="0"/>
      <c r="XE184" s="0"/>
      <c r="XF184" s="0"/>
      <c r="XG184" s="0"/>
      <c r="XH184" s="0"/>
      <c r="XI184" s="0"/>
      <c r="XJ184" s="0"/>
      <c r="XK184" s="0"/>
      <c r="XL184" s="0"/>
      <c r="XM184" s="0"/>
      <c r="XN184" s="0"/>
      <c r="XO184" s="0"/>
      <c r="XP184" s="0"/>
      <c r="XQ184" s="0"/>
      <c r="XR184" s="0"/>
      <c r="XS184" s="0"/>
      <c r="XT184" s="0"/>
      <c r="XU184" s="0"/>
      <c r="XV184" s="0"/>
      <c r="XW184" s="0"/>
      <c r="XX184" s="0"/>
      <c r="XY184" s="0"/>
      <c r="XZ184" s="0"/>
      <c r="YA184" s="0"/>
      <c r="YB184" s="0"/>
      <c r="YC184" s="0"/>
      <c r="YD184" s="0"/>
      <c r="YE184" s="0"/>
      <c r="YF184" s="0"/>
      <c r="YG184" s="0"/>
      <c r="YH184" s="0"/>
      <c r="YI184" s="0"/>
      <c r="YJ184" s="0"/>
      <c r="YK184" s="0"/>
      <c r="YL184" s="0"/>
      <c r="YM184" s="0"/>
      <c r="YN184" s="0"/>
      <c r="YO184" s="0"/>
      <c r="YP184" s="0"/>
      <c r="YQ184" s="0"/>
      <c r="YR184" s="0"/>
      <c r="YS184" s="0"/>
      <c r="YT184" s="0"/>
      <c r="YU184" s="0"/>
      <c r="YV184" s="0"/>
      <c r="YW184" s="0"/>
      <c r="YX184" s="0"/>
      <c r="YY184" s="0"/>
      <c r="YZ184" s="0"/>
      <c r="ZA184" s="0"/>
      <c r="ZB184" s="0"/>
      <c r="ZC184" s="0"/>
      <c r="ZD184" s="0"/>
      <c r="ZE184" s="0"/>
      <c r="ZF184" s="0"/>
      <c r="ZG184" s="0"/>
      <c r="ZH184" s="0"/>
      <c r="ZI184" s="0"/>
      <c r="ZJ184" s="0"/>
      <c r="ZK184" s="0"/>
      <c r="ZL184" s="0"/>
      <c r="ZM184" s="0"/>
      <c r="ZN184" s="0"/>
      <c r="ZO184" s="0"/>
      <c r="ZP184" s="0"/>
      <c r="ZQ184" s="0"/>
      <c r="ZR184" s="0"/>
      <c r="ZS184" s="0"/>
      <c r="ZT184" s="0"/>
      <c r="ZU184" s="0"/>
      <c r="ZV184" s="0"/>
      <c r="ZW184" s="0"/>
      <c r="ZX184" s="0"/>
      <c r="ZY184" s="0"/>
      <c r="ZZ184" s="0"/>
      <c r="AAA184" s="0"/>
      <c r="AAB184" s="0"/>
      <c r="AAC184" s="0"/>
      <c r="AAD184" s="0"/>
      <c r="AAE184" s="0"/>
      <c r="AAF184" s="0"/>
      <c r="AAG184" s="0"/>
      <c r="AAH184" s="0"/>
      <c r="AAI184" s="0"/>
      <c r="AAJ184" s="0"/>
      <c r="AAK184" s="0"/>
      <c r="AAL184" s="0"/>
      <c r="AAM184" s="0"/>
      <c r="AAN184" s="0"/>
      <c r="AAO184" s="0"/>
      <c r="AAP184" s="0"/>
      <c r="AAQ184" s="0"/>
      <c r="AAR184" s="0"/>
      <c r="AAS184" s="0"/>
      <c r="AAT184" s="0"/>
      <c r="AAU184" s="0"/>
      <c r="AAV184" s="0"/>
      <c r="AAW184" s="0"/>
      <c r="AAX184" s="0"/>
      <c r="AAY184" s="0"/>
      <c r="AAZ184" s="0"/>
      <c r="ABA184" s="0"/>
      <c r="ABB184" s="0"/>
      <c r="ABC184" s="0"/>
      <c r="ABD184" s="0"/>
      <c r="ABE184" s="0"/>
      <c r="ABF184" s="0"/>
      <c r="ABG184" s="0"/>
      <c r="ABH184" s="0"/>
      <c r="ABI184" s="0"/>
      <c r="ABJ184" s="0"/>
      <c r="ABK184" s="0"/>
      <c r="ABL184" s="0"/>
      <c r="ABM184" s="0"/>
      <c r="ABN184" s="0"/>
      <c r="ABO184" s="0"/>
      <c r="ABP184" s="0"/>
      <c r="ABQ184" s="0"/>
      <c r="ABR184" s="0"/>
      <c r="ABS184" s="0"/>
      <c r="ABT184" s="0"/>
      <c r="ABU184" s="0"/>
      <c r="ABV184" s="0"/>
      <c r="ABW184" s="0"/>
      <c r="ABX184" s="0"/>
      <c r="ABY184" s="0"/>
      <c r="ABZ184" s="0"/>
      <c r="ACA184" s="0"/>
      <c r="ACB184" s="0"/>
      <c r="ACC184" s="0"/>
      <c r="ACD184" s="0"/>
      <c r="ACE184" s="0"/>
      <c r="ACF184" s="0"/>
      <c r="ACG184" s="0"/>
      <c r="ACH184" s="0"/>
      <c r="ACI184" s="0"/>
      <c r="ACJ184" s="0"/>
      <c r="ACK184" s="0"/>
      <c r="ACL184" s="0"/>
      <c r="ACM184" s="0"/>
      <c r="ACN184" s="0"/>
      <c r="ACO184" s="0"/>
      <c r="ACP184" s="0"/>
      <c r="ACQ184" s="0"/>
      <c r="ACR184" s="0"/>
      <c r="ACS184" s="0"/>
      <c r="ACT184" s="0"/>
      <c r="ACU184" s="0"/>
      <c r="ACV184" s="0"/>
      <c r="ACW184" s="0"/>
      <c r="ACX184" s="0"/>
      <c r="ACY184" s="0"/>
      <c r="ACZ184" s="0"/>
      <c r="ADA184" s="0"/>
      <c r="ADB184" s="0"/>
      <c r="ADC184" s="0"/>
      <c r="ADD184" s="0"/>
      <c r="ADE184" s="0"/>
      <c r="ADF184" s="0"/>
      <c r="ADG184" s="0"/>
      <c r="ADH184" s="0"/>
      <c r="ADI184" s="0"/>
      <c r="ADJ184" s="0"/>
      <c r="ADK184" s="0"/>
      <c r="ADL184" s="0"/>
      <c r="ADM184" s="0"/>
      <c r="ADN184" s="0"/>
      <c r="ADO184" s="0"/>
      <c r="ADP184" s="0"/>
      <c r="ADQ184" s="0"/>
      <c r="ADR184" s="0"/>
      <c r="ADS184" s="0"/>
      <c r="ADT184" s="0"/>
      <c r="ADU184" s="0"/>
      <c r="ADV184" s="0"/>
      <c r="ADW184" s="0"/>
      <c r="ADX184" s="0"/>
      <c r="ADY184" s="0"/>
      <c r="ADZ184" s="0"/>
      <c r="AEA184" s="0"/>
      <c r="AEB184" s="0"/>
      <c r="AEC184" s="0"/>
      <c r="AED184" s="0"/>
      <c r="AEE184" s="0"/>
      <c r="AEF184" s="0"/>
      <c r="AEG184" s="0"/>
      <c r="AEH184" s="0"/>
      <c r="AEI184" s="0"/>
      <c r="AEJ184" s="0"/>
      <c r="AEK184" s="0"/>
      <c r="AEL184" s="0"/>
      <c r="AEM184" s="0"/>
      <c r="AEN184" s="0"/>
      <c r="AEO184" s="0"/>
      <c r="AEP184" s="0"/>
      <c r="AEQ184" s="0"/>
      <c r="AER184" s="0"/>
      <c r="AES184" s="0"/>
      <c r="AET184" s="0"/>
      <c r="AEU184" s="0"/>
      <c r="AEV184" s="0"/>
      <c r="AEW184" s="0"/>
      <c r="AEX184" s="0"/>
      <c r="AEY184" s="0"/>
      <c r="AEZ184" s="0"/>
      <c r="AFA184" s="0"/>
      <c r="AFB184" s="0"/>
      <c r="AFC184" s="0"/>
      <c r="AFD184" s="0"/>
      <c r="AFE184" s="0"/>
      <c r="AFF184" s="0"/>
      <c r="AFG184" s="0"/>
      <c r="AFH184" s="0"/>
      <c r="AFI184" s="0"/>
      <c r="AFJ184" s="0"/>
      <c r="AFK184" s="0"/>
      <c r="AFL184" s="0"/>
      <c r="AFM184" s="0"/>
      <c r="AFN184" s="0"/>
      <c r="AFO184" s="0"/>
      <c r="AFP184" s="0"/>
      <c r="AFQ184" s="0"/>
      <c r="AFR184" s="0"/>
      <c r="AFS184" s="0"/>
      <c r="AFT184" s="0"/>
      <c r="AFU184" s="0"/>
      <c r="AFV184" s="0"/>
      <c r="AFW184" s="0"/>
      <c r="AFX184" s="0"/>
      <c r="AFY184" s="0"/>
      <c r="AFZ184" s="0"/>
      <c r="AGA184" s="0"/>
      <c r="AGB184" s="0"/>
      <c r="AGC184" s="0"/>
      <c r="AGD184" s="0"/>
      <c r="AGE184" s="0"/>
      <c r="AGF184" s="0"/>
      <c r="AGG184" s="0"/>
      <c r="AGH184" s="0"/>
      <c r="AGI184" s="0"/>
      <c r="AGJ184" s="0"/>
      <c r="AGK184" s="0"/>
      <c r="AGL184" s="0"/>
      <c r="AGM184" s="0"/>
      <c r="AGN184" s="0"/>
      <c r="AGO184" s="0"/>
      <c r="AGP184" s="0"/>
      <c r="AGQ184" s="0"/>
      <c r="AGR184" s="0"/>
      <c r="AGS184" s="0"/>
      <c r="AGT184" s="0"/>
      <c r="AGU184" s="0"/>
      <c r="AGV184" s="0"/>
      <c r="AGW184" s="0"/>
      <c r="AGX184" s="0"/>
      <c r="AGY184" s="0"/>
      <c r="AGZ184" s="0"/>
      <c r="AHA184" s="0"/>
      <c r="AHB184" s="0"/>
      <c r="AHC184" s="0"/>
      <c r="AHD184" s="0"/>
      <c r="AHE184" s="0"/>
      <c r="AHF184" s="0"/>
      <c r="AHG184" s="0"/>
      <c r="AHH184" s="0"/>
      <c r="AHI184" s="0"/>
      <c r="AHJ184" s="0"/>
      <c r="AHK184" s="0"/>
      <c r="AHL184" s="0"/>
      <c r="AHM184" s="0"/>
      <c r="AHN184" s="0"/>
      <c r="AHO184" s="0"/>
      <c r="AHP184" s="0"/>
      <c r="AHQ184" s="0"/>
      <c r="AHR184" s="0"/>
      <c r="AHS184" s="0"/>
      <c r="AHT184" s="0"/>
      <c r="AHU184" s="0"/>
      <c r="AHV184" s="0"/>
      <c r="AHW184" s="0"/>
      <c r="AHX184" s="0"/>
      <c r="AHY184" s="0"/>
      <c r="AHZ184" s="0"/>
      <c r="AIA184" s="0"/>
      <c r="AIB184" s="0"/>
      <c r="AIC184" s="0"/>
      <c r="AID184" s="0"/>
      <c r="AIE184" s="0"/>
      <c r="AIF184" s="0"/>
      <c r="AIG184" s="0"/>
      <c r="AIH184" s="0"/>
      <c r="AII184" s="0"/>
      <c r="AIJ184" s="0"/>
      <c r="AIK184" s="0"/>
      <c r="AIL184" s="0"/>
      <c r="AIM184" s="0"/>
      <c r="AIN184" s="0"/>
      <c r="AIO184" s="0"/>
      <c r="AIP184" s="0"/>
      <c r="AIQ184" s="0"/>
      <c r="AIR184" s="0"/>
      <c r="AIS184" s="0"/>
      <c r="AIT184" s="0"/>
      <c r="AIU184" s="0"/>
      <c r="AIV184" s="0"/>
      <c r="AIW184" s="0"/>
      <c r="AIX184" s="0"/>
      <c r="AIY184" s="0"/>
      <c r="AIZ184" s="0"/>
      <c r="AJA184" s="0"/>
      <c r="AJB184" s="0"/>
      <c r="AJC184" s="0"/>
      <c r="AJD184" s="0"/>
      <c r="AJE184" s="0"/>
      <c r="AJF184" s="0"/>
      <c r="AJG184" s="0"/>
      <c r="AJH184" s="0"/>
      <c r="AJI184" s="0"/>
      <c r="AJJ184" s="0"/>
      <c r="AJK184" s="0"/>
      <c r="AJL184" s="0"/>
      <c r="AJM184" s="0"/>
      <c r="AJN184" s="0"/>
      <c r="AJO184" s="0"/>
      <c r="AJP184" s="0"/>
      <c r="AJQ184" s="0"/>
      <c r="AJR184" s="0"/>
      <c r="AJS184" s="0"/>
      <c r="AJT184" s="0"/>
      <c r="AJU184" s="0"/>
      <c r="AJV184" s="0"/>
      <c r="AJW184" s="0"/>
      <c r="AJX184" s="0"/>
      <c r="AJY184" s="0"/>
      <c r="AJZ184" s="0"/>
      <c r="AKA184" s="0"/>
      <c r="AKB184" s="0"/>
      <c r="AKC184" s="0"/>
      <c r="AKD184" s="0"/>
      <c r="AKE184" s="0"/>
      <c r="AKF184" s="0"/>
      <c r="AKG184" s="0"/>
      <c r="AKH184" s="0"/>
      <c r="AKI184" s="0"/>
      <c r="AKJ184" s="0"/>
      <c r="AKK184" s="0"/>
      <c r="AKL184" s="0"/>
      <c r="AKM184" s="0"/>
      <c r="AKN184" s="0"/>
      <c r="AKO184" s="0"/>
      <c r="AKP184" s="0"/>
      <c r="AKQ184" s="0"/>
      <c r="AKR184" s="0"/>
      <c r="AKS184" s="0"/>
      <c r="AKT184" s="0"/>
      <c r="AKU184" s="0"/>
      <c r="AKV184" s="0"/>
      <c r="AKW184" s="0"/>
      <c r="AKX184" s="0"/>
      <c r="AKY184" s="0"/>
      <c r="AKZ184" s="0"/>
      <c r="ALA184" s="0"/>
      <c r="ALB184" s="0"/>
      <c r="ALC184" s="0"/>
      <c r="ALD184" s="0"/>
      <c r="ALE184" s="0"/>
      <c r="ALF184" s="0"/>
      <c r="ALG184" s="0"/>
      <c r="ALH184" s="0"/>
      <c r="ALI184" s="0"/>
      <c r="ALJ184" s="0"/>
      <c r="ALK184" s="0"/>
      <c r="ALL184" s="0"/>
      <c r="ALM184" s="0"/>
      <c r="ALN184" s="0"/>
      <c r="ALO184" s="0"/>
      <c r="ALP184" s="0"/>
      <c r="ALQ184" s="0"/>
      <c r="ALR184" s="0"/>
      <c r="ALS184" s="0"/>
      <c r="ALT184" s="0"/>
      <c r="ALU184" s="0"/>
      <c r="ALV184" s="0"/>
      <c r="ALW184" s="0"/>
      <c r="ALX184" s="0"/>
      <c r="ALY184" s="0"/>
      <c r="ALZ184" s="0"/>
      <c r="AMA184" s="0"/>
      <c r="AMB184" s="0"/>
      <c r="AMC184" s="0"/>
      <c r="AMD184" s="0"/>
      <c r="AME184" s="0"/>
      <c r="AMF184" s="0"/>
      <c r="AMG184" s="0"/>
      <c r="AMH184" s="0"/>
      <c r="AMI184" s="0"/>
      <c r="AMJ184" s="0"/>
    </row>
    <row r="185" customFormat="false" ht="12.75" hidden="false" customHeight="true" outlineLevel="0" collapsed="false">
      <c r="A185" s="197" t="s">
        <v>189</v>
      </c>
      <c r="B185" s="197"/>
      <c r="C185" s="197"/>
      <c r="D185" s="197"/>
      <c r="E185" s="197"/>
      <c r="F185" s="197"/>
      <c r="G185" s="197"/>
      <c r="H185" s="197"/>
      <c r="I185" s="0"/>
      <c r="J185" s="0"/>
      <c r="K185" s="0"/>
      <c r="L185" s="0"/>
      <c r="M185" s="0"/>
      <c r="N185" s="0"/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  <c r="IT185" s="0"/>
      <c r="IU185" s="0"/>
      <c r="IV185" s="0"/>
      <c r="IW185" s="0"/>
      <c r="IX185" s="0"/>
      <c r="IY185" s="0"/>
      <c r="IZ185" s="0"/>
      <c r="JA185" s="0"/>
      <c r="JB185" s="0"/>
      <c r="JC185" s="0"/>
      <c r="JD185" s="0"/>
      <c r="JE185" s="0"/>
      <c r="JF185" s="0"/>
      <c r="JG185" s="0"/>
      <c r="JH185" s="0"/>
      <c r="JI185" s="0"/>
      <c r="JJ185" s="0"/>
      <c r="JK185" s="0"/>
      <c r="JL185" s="0"/>
      <c r="JM185" s="0"/>
      <c r="JN185" s="0"/>
      <c r="JO185" s="0"/>
      <c r="JP185" s="0"/>
      <c r="JQ185" s="0"/>
      <c r="JR185" s="0"/>
      <c r="JS185" s="0"/>
      <c r="JT185" s="0"/>
      <c r="JU185" s="0"/>
      <c r="JV185" s="0"/>
      <c r="JW185" s="0"/>
      <c r="JX185" s="0"/>
      <c r="JY185" s="0"/>
      <c r="JZ185" s="0"/>
      <c r="KA185" s="0"/>
      <c r="KB185" s="0"/>
      <c r="KC185" s="0"/>
      <c r="KD185" s="0"/>
      <c r="KE185" s="0"/>
      <c r="KF185" s="0"/>
      <c r="KG185" s="0"/>
      <c r="KH185" s="0"/>
      <c r="KI185" s="0"/>
      <c r="KJ185" s="0"/>
      <c r="KK185" s="0"/>
      <c r="KL185" s="0"/>
      <c r="KM185" s="0"/>
      <c r="KN185" s="0"/>
      <c r="KO185" s="0"/>
      <c r="KP185" s="0"/>
      <c r="KQ185" s="0"/>
      <c r="KR185" s="0"/>
      <c r="KS185" s="0"/>
      <c r="KT185" s="0"/>
      <c r="KU185" s="0"/>
      <c r="KV185" s="0"/>
      <c r="KW185" s="0"/>
      <c r="KX185" s="0"/>
      <c r="KY185" s="0"/>
      <c r="KZ185" s="0"/>
      <c r="LA185" s="0"/>
      <c r="LB185" s="0"/>
      <c r="LC185" s="0"/>
      <c r="LD185" s="0"/>
      <c r="LE185" s="0"/>
      <c r="LF185" s="0"/>
      <c r="LG185" s="0"/>
      <c r="LH185" s="0"/>
      <c r="LI185" s="0"/>
      <c r="LJ185" s="0"/>
      <c r="LK185" s="0"/>
      <c r="LL185" s="0"/>
      <c r="LM185" s="0"/>
      <c r="LN185" s="0"/>
      <c r="LO185" s="0"/>
      <c r="LP185" s="0"/>
      <c r="LQ185" s="0"/>
      <c r="LR185" s="0"/>
      <c r="LS185" s="0"/>
      <c r="LT185" s="0"/>
      <c r="LU185" s="0"/>
      <c r="LV185" s="0"/>
      <c r="LW185" s="0"/>
      <c r="LX185" s="0"/>
      <c r="LY185" s="0"/>
      <c r="LZ185" s="0"/>
      <c r="MA185" s="0"/>
      <c r="MB185" s="0"/>
      <c r="MC185" s="0"/>
      <c r="MD185" s="0"/>
      <c r="ME185" s="0"/>
      <c r="MF185" s="0"/>
      <c r="MG185" s="0"/>
      <c r="MH185" s="0"/>
      <c r="MI185" s="0"/>
      <c r="MJ185" s="0"/>
      <c r="MK185" s="0"/>
      <c r="ML185" s="0"/>
      <c r="MM185" s="0"/>
      <c r="MN185" s="0"/>
      <c r="MO185" s="0"/>
      <c r="MP185" s="0"/>
      <c r="MQ185" s="0"/>
      <c r="MR185" s="0"/>
      <c r="MS185" s="0"/>
      <c r="MT185" s="0"/>
      <c r="MU185" s="0"/>
      <c r="MV185" s="0"/>
      <c r="MW185" s="0"/>
      <c r="MX185" s="0"/>
      <c r="MY185" s="0"/>
      <c r="MZ185" s="0"/>
      <c r="NA185" s="0"/>
      <c r="NB185" s="0"/>
      <c r="NC185" s="0"/>
      <c r="ND185" s="0"/>
      <c r="NE185" s="0"/>
      <c r="NF185" s="0"/>
      <c r="NG185" s="0"/>
      <c r="NH185" s="0"/>
      <c r="NI185" s="0"/>
      <c r="NJ185" s="0"/>
      <c r="NK185" s="0"/>
      <c r="NL185" s="0"/>
      <c r="NM185" s="0"/>
      <c r="NN185" s="0"/>
      <c r="NO185" s="0"/>
      <c r="NP185" s="0"/>
      <c r="NQ185" s="0"/>
      <c r="NR185" s="0"/>
      <c r="NS185" s="0"/>
      <c r="NT185" s="0"/>
      <c r="NU185" s="0"/>
      <c r="NV185" s="0"/>
      <c r="NW185" s="0"/>
      <c r="NX185" s="0"/>
      <c r="NY185" s="0"/>
      <c r="NZ185" s="0"/>
      <c r="OA185" s="0"/>
      <c r="OB185" s="0"/>
      <c r="OC185" s="0"/>
      <c r="OD185" s="0"/>
      <c r="OE185" s="0"/>
      <c r="OF185" s="0"/>
      <c r="OG185" s="0"/>
      <c r="OH185" s="0"/>
      <c r="OI185" s="0"/>
      <c r="OJ185" s="0"/>
      <c r="OK185" s="0"/>
      <c r="OL185" s="0"/>
      <c r="OM185" s="0"/>
      <c r="ON185" s="0"/>
      <c r="OO185" s="0"/>
      <c r="OP185" s="0"/>
      <c r="OQ185" s="0"/>
      <c r="OR185" s="0"/>
      <c r="OS185" s="0"/>
      <c r="OT185" s="0"/>
      <c r="OU185" s="0"/>
      <c r="OV185" s="0"/>
      <c r="OW185" s="0"/>
      <c r="OX185" s="0"/>
      <c r="OY185" s="0"/>
      <c r="OZ185" s="0"/>
      <c r="PA185" s="0"/>
      <c r="PB185" s="0"/>
      <c r="PC185" s="0"/>
      <c r="PD185" s="0"/>
      <c r="PE185" s="0"/>
      <c r="PF185" s="0"/>
      <c r="PG185" s="0"/>
      <c r="PH185" s="0"/>
      <c r="PI185" s="0"/>
      <c r="PJ185" s="0"/>
      <c r="PK185" s="0"/>
      <c r="PL185" s="0"/>
      <c r="PM185" s="0"/>
      <c r="PN185" s="0"/>
      <c r="PO185" s="0"/>
      <c r="PP185" s="0"/>
      <c r="PQ185" s="0"/>
      <c r="PR185" s="0"/>
      <c r="PS185" s="0"/>
      <c r="PT185" s="0"/>
      <c r="PU185" s="0"/>
      <c r="PV185" s="0"/>
      <c r="PW185" s="0"/>
      <c r="PX185" s="0"/>
      <c r="PY185" s="0"/>
      <c r="PZ185" s="0"/>
      <c r="QA185" s="0"/>
      <c r="QB185" s="0"/>
      <c r="QC185" s="0"/>
      <c r="QD185" s="0"/>
      <c r="QE185" s="0"/>
      <c r="QF185" s="0"/>
      <c r="QG185" s="0"/>
      <c r="QH185" s="0"/>
      <c r="QI185" s="0"/>
      <c r="QJ185" s="0"/>
      <c r="QK185" s="0"/>
      <c r="QL185" s="0"/>
      <c r="QM185" s="0"/>
      <c r="QN185" s="0"/>
      <c r="QO185" s="0"/>
      <c r="QP185" s="0"/>
      <c r="QQ185" s="0"/>
      <c r="QR185" s="0"/>
      <c r="QS185" s="0"/>
      <c r="QT185" s="0"/>
      <c r="QU185" s="0"/>
      <c r="QV185" s="0"/>
      <c r="QW185" s="0"/>
      <c r="QX185" s="0"/>
      <c r="QY185" s="0"/>
      <c r="QZ185" s="0"/>
      <c r="RA185" s="0"/>
      <c r="RB185" s="0"/>
      <c r="RC185" s="0"/>
      <c r="RD185" s="0"/>
      <c r="RE185" s="0"/>
      <c r="RF185" s="0"/>
      <c r="RG185" s="0"/>
      <c r="RH185" s="0"/>
      <c r="RI185" s="0"/>
      <c r="RJ185" s="0"/>
      <c r="RK185" s="0"/>
      <c r="RL185" s="0"/>
      <c r="RM185" s="0"/>
      <c r="RN185" s="0"/>
      <c r="RO185" s="0"/>
      <c r="RP185" s="0"/>
      <c r="RQ185" s="0"/>
      <c r="RR185" s="0"/>
      <c r="RS185" s="0"/>
      <c r="RT185" s="0"/>
      <c r="RU185" s="0"/>
      <c r="RV185" s="0"/>
      <c r="RW185" s="0"/>
      <c r="RX185" s="0"/>
      <c r="RY185" s="0"/>
      <c r="RZ185" s="0"/>
      <c r="SA185" s="0"/>
      <c r="SB185" s="0"/>
      <c r="SC185" s="0"/>
      <c r="SD185" s="0"/>
      <c r="SE185" s="0"/>
      <c r="SF185" s="0"/>
      <c r="SG185" s="0"/>
      <c r="SH185" s="0"/>
      <c r="SI185" s="0"/>
      <c r="SJ185" s="0"/>
      <c r="SK185" s="0"/>
      <c r="SL185" s="0"/>
      <c r="SM185" s="0"/>
      <c r="SN185" s="0"/>
      <c r="SO185" s="0"/>
      <c r="SP185" s="0"/>
      <c r="SQ185" s="0"/>
      <c r="SR185" s="0"/>
      <c r="SS185" s="0"/>
      <c r="ST185" s="0"/>
      <c r="SU185" s="0"/>
      <c r="SV185" s="0"/>
      <c r="SW185" s="0"/>
      <c r="SX185" s="0"/>
      <c r="SY185" s="0"/>
      <c r="SZ185" s="0"/>
      <c r="TA185" s="0"/>
      <c r="TB185" s="0"/>
      <c r="TC185" s="0"/>
      <c r="TD185" s="0"/>
      <c r="TE185" s="0"/>
      <c r="TF185" s="0"/>
      <c r="TG185" s="0"/>
      <c r="TH185" s="0"/>
      <c r="TI185" s="0"/>
      <c r="TJ185" s="0"/>
      <c r="TK185" s="0"/>
      <c r="TL185" s="0"/>
      <c r="TM185" s="0"/>
      <c r="TN185" s="0"/>
      <c r="TO185" s="0"/>
      <c r="TP185" s="0"/>
      <c r="TQ185" s="0"/>
      <c r="TR185" s="0"/>
      <c r="TS185" s="0"/>
      <c r="TT185" s="0"/>
      <c r="TU185" s="0"/>
      <c r="TV185" s="0"/>
      <c r="TW185" s="0"/>
      <c r="TX185" s="0"/>
      <c r="TY185" s="0"/>
      <c r="TZ185" s="0"/>
      <c r="UA185" s="0"/>
      <c r="UB185" s="0"/>
      <c r="UC185" s="0"/>
      <c r="UD185" s="0"/>
      <c r="UE185" s="0"/>
      <c r="UF185" s="0"/>
      <c r="UG185" s="0"/>
      <c r="UH185" s="0"/>
      <c r="UI185" s="0"/>
      <c r="UJ185" s="0"/>
      <c r="UK185" s="0"/>
      <c r="UL185" s="0"/>
      <c r="UM185" s="0"/>
      <c r="UN185" s="0"/>
      <c r="UO185" s="0"/>
      <c r="UP185" s="0"/>
      <c r="UQ185" s="0"/>
      <c r="UR185" s="0"/>
      <c r="US185" s="0"/>
      <c r="UT185" s="0"/>
      <c r="UU185" s="0"/>
      <c r="UV185" s="0"/>
      <c r="UW185" s="0"/>
      <c r="UX185" s="0"/>
      <c r="UY185" s="0"/>
      <c r="UZ185" s="0"/>
      <c r="VA185" s="0"/>
      <c r="VB185" s="0"/>
      <c r="VC185" s="0"/>
      <c r="VD185" s="0"/>
      <c r="VE185" s="0"/>
      <c r="VF185" s="0"/>
      <c r="VG185" s="0"/>
      <c r="VH185" s="0"/>
      <c r="VI185" s="0"/>
      <c r="VJ185" s="0"/>
      <c r="VK185" s="0"/>
      <c r="VL185" s="0"/>
      <c r="VM185" s="0"/>
      <c r="VN185" s="0"/>
      <c r="VO185" s="0"/>
      <c r="VP185" s="0"/>
      <c r="VQ185" s="0"/>
      <c r="VR185" s="0"/>
      <c r="VS185" s="0"/>
      <c r="VT185" s="0"/>
      <c r="VU185" s="0"/>
      <c r="VV185" s="0"/>
      <c r="VW185" s="0"/>
      <c r="VX185" s="0"/>
      <c r="VY185" s="0"/>
      <c r="VZ185" s="0"/>
      <c r="WA185" s="0"/>
      <c r="WB185" s="0"/>
      <c r="WC185" s="0"/>
      <c r="WD185" s="0"/>
      <c r="WE185" s="0"/>
      <c r="WF185" s="0"/>
      <c r="WG185" s="0"/>
      <c r="WH185" s="0"/>
      <c r="WI185" s="0"/>
      <c r="WJ185" s="0"/>
      <c r="WK185" s="0"/>
      <c r="WL185" s="0"/>
      <c r="WM185" s="0"/>
      <c r="WN185" s="0"/>
      <c r="WO185" s="0"/>
      <c r="WP185" s="0"/>
      <c r="WQ185" s="0"/>
      <c r="WR185" s="0"/>
      <c r="WS185" s="0"/>
      <c r="WT185" s="0"/>
      <c r="WU185" s="0"/>
      <c r="WV185" s="0"/>
      <c r="WW185" s="0"/>
      <c r="WX185" s="0"/>
      <c r="WY185" s="0"/>
      <c r="WZ185" s="0"/>
      <c r="XA185" s="0"/>
      <c r="XB185" s="0"/>
      <c r="XC185" s="0"/>
      <c r="XD185" s="0"/>
      <c r="XE185" s="0"/>
      <c r="XF185" s="0"/>
      <c r="XG185" s="0"/>
      <c r="XH185" s="0"/>
      <c r="XI185" s="0"/>
      <c r="XJ185" s="0"/>
      <c r="XK185" s="0"/>
      <c r="XL185" s="0"/>
      <c r="XM185" s="0"/>
      <c r="XN185" s="0"/>
      <c r="XO185" s="0"/>
      <c r="XP185" s="0"/>
      <c r="XQ185" s="0"/>
      <c r="XR185" s="0"/>
      <c r="XS185" s="0"/>
      <c r="XT185" s="0"/>
      <c r="XU185" s="0"/>
      <c r="XV185" s="0"/>
      <c r="XW185" s="0"/>
      <c r="XX185" s="0"/>
      <c r="XY185" s="0"/>
      <c r="XZ185" s="0"/>
      <c r="YA185" s="0"/>
      <c r="YB185" s="0"/>
      <c r="YC185" s="0"/>
      <c r="YD185" s="0"/>
      <c r="YE185" s="0"/>
      <c r="YF185" s="0"/>
      <c r="YG185" s="0"/>
      <c r="YH185" s="0"/>
      <c r="YI185" s="0"/>
      <c r="YJ185" s="0"/>
      <c r="YK185" s="0"/>
      <c r="YL185" s="0"/>
      <c r="YM185" s="0"/>
      <c r="YN185" s="0"/>
      <c r="YO185" s="0"/>
      <c r="YP185" s="0"/>
      <c r="YQ185" s="0"/>
      <c r="YR185" s="0"/>
      <c r="YS185" s="0"/>
      <c r="YT185" s="0"/>
      <c r="YU185" s="0"/>
      <c r="YV185" s="0"/>
      <c r="YW185" s="0"/>
      <c r="YX185" s="0"/>
      <c r="YY185" s="0"/>
      <c r="YZ185" s="0"/>
      <c r="ZA185" s="0"/>
      <c r="ZB185" s="0"/>
      <c r="ZC185" s="0"/>
      <c r="ZD185" s="0"/>
      <c r="ZE185" s="0"/>
      <c r="ZF185" s="0"/>
      <c r="ZG185" s="0"/>
      <c r="ZH185" s="0"/>
      <c r="ZI185" s="0"/>
      <c r="ZJ185" s="0"/>
      <c r="ZK185" s="0"/>
      <c r="ZL185" s="0"/>
      <c r="ZM185" s="0"/>
      <c r="ZN185" s="0"/>
      <c r="ZO185" s="0"/>
      <c r="ZP185" s="0"/>
      <c r="ZQ185" s="0"/>
      <c r="ZR185" s="0"/>
      <c r="ZS185" s="0"/>
      <c r="ZT185" s="0"/>
      <c r="ZU185" s="0"/>
      <c r="ZV185" s="0"/>
      <c r="ZW185" s="0"/>
      <c r="ZX185" s="0"/>
      <c r="ZY185" s="0"/>
      <c r="ZZ185" s="0"/>
      <c r="AAA185" s="0"/>
      <c r="AAB185" s="0"/>
      <c r="AAC185" s="0"/>
      <c r="AAD185" s="0"/>
      <c r="AAE185" s="0"/>
      <c r="AAF185" s="0"/>
      <c r="AAG185" s="0"/>
      <c r="AAH185" s="0"/>
      <c r="AAI185" s="0"/>
      <c r="AAJ185" s="0"/>
      <c r="AAK185" s="0"/>
      <c r="AAL185" s="0"/>
      <c r="AAM185" s="0"/>
      <c r="AAN185" s="0"/>
      <c r="AAO185" s="0"/>
      <c r="AAP185" s="0"/>
      <c r="AAQ185" s="0"/>
      <c r="AAR185" s="0"/>
      <c r="AAS185" s="0"/>
      <c r="AAT185" s="0"/>
      <c r="AAU185" s="0"/>
      <c r="AAV185" s="0"/>
      <c r="AAW185" s="0"/>
      <c r="AAX185" s="0"/>
      <c r="AAY185" s="0"/>
      <c r="AAZ185" s="0"/>
      <c r="ABA185" s="0"/>
      <c r="ABB185" s="0"/>
      <c r="ABC185" s="0"/>
      <c r="ABD185" s="0"/>
      <c r="ABE185" s="0"/>
      <c r="ABF185" s="0"/>
      <c r="ABG185" s="0"/>
      <c r="ABH185" s="0"/>
      <c r="ABI185" s="0"/>
      <c r="ABJ185" s="0"/>
      <c r="ABK185" s="0"/>
      <c r="ABL185" s="0"/>
      <c r="ABM185" s="0"/>
      <c r="ABN185" s="0"/>
      <c r="ABO185" s="0"/>
      <c r="ABP185" s="0"/>
      <c r="ABQ185" s="0"/>
      <c r="ABR185" s="0"/>
      <c r="ABS185" s="0"/>
      <c r="ABT185" s="0"/>
      <c r="ABU185" s="0"/>
      <c r="ABV185" s="0"/>
      <c r="ABW185" s="0"/>
      <c r="ABX185" s="0"/>
      <c r="ABY185" s="0"/>
      <c r="ABZ185" s="0"/>
      <c r="ACA185" s="0"/>
      <c r="ACB185" s="0"/>
      <c r="ACC185" s="0"/>
      <c r="ACD185" s="0"/>
      <c r="ACE185" s="0"/>
      <c r="ACF185" s="0"/>
      <c r="ACG185" s="0"/>
      <c r="ACH185" s="0"/>
      <c r="ACI185" s="0"/>
      <c r="ACJ185" s="0"/>
      <c r="ACK185" s="0"/>
      <c r="ACL185" s="0"/>
      <c r="ACM185" s="0"/>
      <c r="ACN185" s="0"/>
      <c r="ACO185" s="0"/>
      <c r="ACP185" s="0"/>
      <c r="ACQ185" s="0"/>
      <c r="ACR185" s="0"/>
      <c r="ACS185" s="0"/>
      <c r="ACT185" s="0"/>
      <c r="ACU185" s="0"/>
      <c r="ACV185" s="0"/>
      <c r="ACW185" s="0"/>
      <c r="ACX185" s="0"/>
      <c r="ACY185" s="0"/>
      <c r="ACZ185" s="0"/>
      <c r="ADA185" s="0"/>
      <c r="ADB185" s="0"/>
      <c r="ADC185" s="0"/>
      <c r="ADD185" s="0"/>
      <c r="ADE185" s="0"/>
      <c r="ADF185" s="0"/>
      <c r="ADG185" s="0"/>
      <c r="ADH185" s="0"/>
      <c r="ADI185" s="0"/>
      <c r="ADJ185" s="0"/>
      <c r="ADK185" s="0"/>
      <c r="ADL185" s="0"/>
      <c r="ADM185" s="0"/>
      <c r="ADN185" s="0"/>
      <c r="ADO185" s="0"/>
      <c r="ADP185" s="0"/>
      <c r="ADQ185" s="0"/>
      <c r="ADR185" s="0"/>
      <c r="ADS185" s="0"/>
      <c r="ADT185" s="0"/>
      <c r="ADU185" s="0"/>
      <c r="ADV185" s="0"/>
      <c r="ADW185" s="0"/>
      <c r="ADX185" s="0"/>
      <c r="ADY185" s="0"/>
      <c r="ADZ185" s="0"/>
      <c r="AEA185" s="0"/>
      <c r="AEB185" s="0"/>
      <c r="AEC185" s="0"/>
      <c r="AED185" s="0"/>
      <c r="AEE185" s="0"/>
      <c r="AEF185" s="0"/>
      <c r="AEG185" s="0"/>
      <c r="AEH185" s="0"/>
      <c r="AEI185" s="0"/>
      <c r="AEJ185" s="0"/>
      <c r="AEK185" s="0"/>
      <c r="AEL185" s="0"/>
      <c r="AEM185" s="0"/>
      <c r="AEN185" s="0"/>
      <c r="AEO185" s="0"/>
      <c r="AEP185" s="0"/>
      <c r="AEQ185" s="0"/>
      <c r="AER185" s="0"/>
      <c r="AES185" s="0"/>
      <c r="AET185" s="0"/>
      <c r="AEU185" s="0"/>
      <c r="AEV185" s="0"/>
      <c r="AEW185" s="0"/>
      <c r="AEX185" s="0"/>
      <c r="AEY185" s="0"/>
      <c r="AEZ185" s="0"/>
      <c r="AFA185" s="0"/>
      <c r="AFB185" s="0"/>
      <c r="AFC185" s="0"/>
      <c r="AFD185" s="0"/>
      <c r="AFE185" s="0"/>
      <c r="AFF185" s="0"/>
      <c r="AFG185" s="0"/>
      <c r="AFH185" s="0"/>
      <c r="AFI185" s="0"/>
      <c r="AFJ185" s="0"/>
      <c r="AFK185" s="0"/>
      <c r="AFL185" s="0"/>
      <c r="AFM185" s="0"/>
      <c r="AFN185" s="0"/>
      <c r="AFO185" s="0"/>
      <c r="AFP185" s="0"/>
      <c r="AFQ185" s="0"/>
      <c r="AFR185" s="0"/>
      <c r="AFS185" s="0"/>
      <c r="AFT185" s="0"/>
      <c r="AFU185" s="0"/>
      <c r="AFV185" s="0"/>
      <c r="AFW185" s="0"/>
      <c r="AFX185" s="0"/>
      <c r="AFY185" s="0"/>
      <c r="AFZ185" s="0"/>
      <c r="AGA185" s="0"/>
      <c r="AGB185" s="0"/>
      <c r="AGC185" s="0"/>
      <c r="AGD185" s="0"/>
      <c r="AGE185" s="0"/>
      <c r="AGF185" s="0"/>
      <c r="AGG185" s="0"/>
      <c r="AGH185" s="0"/>
      <c r="AGI185" s="0"/>
      <c r="AGJ185" s="0"/>
      <c r="AGK185" s="0"/>
      <c r="AGL185" s="0"/>
      <c r="AGM185" s="0"/>
      <c r="AGN185" s="0"/>
      <c r="AGO185" s="0"/>
      <c r="AGP185" s="0"/>
      <c r="AGQ185" s="0"/>
      <c r="AGR185" s="0"/>
      <c r="AGS185" s="0"/>
      <c r="AGT185" s="0"/>
      <c r="AGU185" s="0"/>
      <c r="AGV185" s="0"/>
      <c r="AGW185" s="0"/>
      <c r="AGX185" s="0"/>
      <c r="AGY185" s="0"/>
      <c r="AGZ185" s="0"/>
      <c r="AHA185" s="0"/>
      <c r="AHB185" s="0"/>
      <c r="AHC185" s="0"/>
      <c r="AHD185" s="0"/>
      <c r="AHE185" s="0"/>
      <c r="AHF185" s="0"/>
      <c r="AHG185" s="0"/>
      <c r="AHH185" s="0"/>
      <c r="AHI185" s="0"/>
      <c r="AHJ185" s="0"/>
      <c r="AHK185" s="0"/>
      <c r="AHL185" s="0"/>
      <c r="AHM185" s="0"/>
      <c r="AHN185" s="0"/>
      <c r="AHO185" s="0"/>
      <c r="AHP185" s="0"/>
      <c r="AHQ185" s="0"/>
      <c r="AHR185" s="0"/>
      <c r="AHS185" s="0"/>
      <c r="AHT185" s="0"/>
      <c r="AHU185" s="0"/>
      <c r="AHV185" s="0"/>
      <c r="AHW185" s="0"/>
      <c r="AHX185" s="0"/>
      <c r="AHY185" s="0"/>
      <c r="AHZ185" s="0"/>
      <c r="AIA185" s="0"/>
      <c r="AIB185" s="0"/>
      <c r="AIC185" s="0"/>
      <c r="AID185" s="0"/>
      <c r="AIE185" s="0"/>
      <c r="AIF185" s="0"/>
      <c r="AIG185" s="0"/>
      <c r="AIH185" s="0"/>
      <c r="AII185" s="0"/>
      <c r="AIJ185" s="0"/>
      <c r="AIK185" s="0"/>
      <c r="AIL185" s="0"/>
      <c r="AIM185" s="0"/>
      <c r="AIN185" s="0"/>
      <c r="AIO185" s="0"/>
      <c r="AIP185" s="0"/>
      <c r="AIQ185" s="0"/>
      <c r="AIR185" s="0"/>
      <c r="AIS185" s="0"/>
      <c r="AIT185" s="0"/>
      <c r="AIU185" s="0"/>
      <c r="AIV185" s="0"/>
      <c r="AIW185" s="0"/>
      <c r="AIX185" s="0"/>
      <c r="AIY185" s="0"/>
      <c r="AIZ185" s="0"/>
      <c r="AJA185" s="0"/>
      <c r="AJB185" s="0"/>
      <c r="AJC185" s="0"/>
      <c r="AJD185" s="0"/>
      <c r="AJE185" s="0"/>
      <c r="AJF185" s="0"/>
      <c r="AJG185" s="0"/>
      <c r="AJH185" s="0"/>
      <c r="AJI185" s="0"/>
      <c r="AJJ185" s="0"/>
      <c r="AJK185" s="0"/>
      <c r="AJL185" s="0"/>
      <c r="AJM185" s="0"/>
      <c r="AJN185" s="0"/>
      <c r="AJO185" s="0"/>
      <c r="AJP185" s="0"/>
      <c r="AJQ185" s="0"/>
      <c r="AJR185" s="0"/>
      <c r="AJS185" s="0"/>
      <c r="AJT185" s="0"/>
      <c r="AJU185" s="0"/>
      <c r="AJV185" s="0"/>
      <c r="AJW185" s="0"/>
      <c r="AJX185" s="0"/>
      <c r="AJY185" s="0"/>
      <c r="AJZ185" s="0"/>
      <c r="AKA185" s="0"/>
      <c r="AKB185" s="0"/>
      <c r="AKC185" s="0"/>
      <c r="AKD185" s="0"/>
      <c r="AKE185" s="0"/>
      <c r="AKF185" s="0"/>
      <c r="AKG185" s="0"/>
      <c r="AKH185" s="0"/>
      <c r="AKI185" s="0"/>
      <c r="AKJ185" s="0"/>
      <c r="AKK185" s="0"/>
      <c r="AKL185" s="0"/>
      <c r="AKM185" s="0"/>
      <c r="AKN185" s="0"/>
      <c r="AKO185" s="0"/>
      <c r="AKP185" s="0"/>
      <c r="AKQ185" s="0"/>
      <c r="AKR185" s="0"/>
      <c r="AKS185" s="0"/>
      <c r="AKT185" s="0"/>
      <c r="AKU185" s="0"/>
      <c r="AKV185" s="0"/>
      <c r="AKW185" s="0"/>
      <c r="AKX185" s="0"/>
      <c r="AKY185" s="0"/>
      <c r="AKZ185" s="0"/>
      <c r="ALA185" s="0"/>
      <c r="ALB185" s="0"/>
      <c r="ALC185" s="0"/>
      <c r="ALD185" s="0"/>
      <c r="ALE185" s="0"/>
      <c r="ALF185" s="0"/>
      <c r="ALG185" s="0"/>
      <c r="ALH185" s="0"/>
      <c r="ALI185" s="0"/>
      <c r="ALJ185" s="0"/>
      <c r="ALK185" s="0"/>
      <c r="ALL185" s="0"/>
      <c r="ALM185" s="0"/>
      <c r="ALN185" s="0"/>
      <c r="ALO185" s="0"/>
      <c r="ALP185" s="0"/>
      <c r="ALQ185" s="0"/>
      <c r="ALR185" s="0"/>
      <c r="ALS185" s="0"/>
      <c r="ALT185" s="0"/>
      <c r="ALU185" s="0"/>
      <c r="ALV185" s="0"/>
      <c r="ALW185" s="0"/>
      <c r="ALX185" s="0"/>
      <c r="ALY185" s="0"/>
      <c r="ALZ185" s="0"/>
      <c r="AMA185" s="0"/>
      <c r="AMB185" s="0"/>
      <c r="AMC185" s="0"/>
      <c r="AMD185" s="0"/>
      <c r="AME185" s="0"/>
      <c r="AMF185" s="0"/>
      <c r="AMG185" s="0"/>
      <c r="AMH185" s="0"/>
      <c r="AMI185" s="0"/>
      <c r="AMJ185" s="0"/>
    </row>
    <row r="186" customFormat="false" ht="12.75" hidden="false" customHeight="true" outlineLevel="0" collapsed="false">
      <c r="A186" s="205"/>
      <c r="B186" s="206"/>
      <c r="C186" s="206"/>
      <c r="D186" s="206"/>
      <c r="E186" s="206"/>
      <c r="F186" s="206"/>
      <c r="G186" s="206"/>
      <c r="H186" s="206"/>
      <c r="I186" s="0"/>
      <c r="J186" s="0"/>
      <c r="K186" s="0"/>
      <c r="L186" s="0"/>
      <c r="M186" s="0"/>
      <c r="N186" s="0"/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  <c r="IW186" s="0"/>
      <c r="IX186" s="0"/>
      <c r="IY186" s="0"/>
      <c r="IZ186" s="0"/>
      <c r="JA186" s="0"/>
      <c r="JB186" s="0"/>
      <c r="JC186" s="0"/>
      <c r="JD186" s="0"/>
      <c r="JE186" s="0"/>
      <c r="JF186" s="0"/>
      <c r="JG186" s="0"/>
      <c r="JH186" s="0"/>
      <c r="JI186" s="0"/>
      <c r="JJ186" s="0"/>
      <c r="JK186" s="0"/>
      <c r="JL186" s="0"/>
      <c r="JM186" s="0"/>
      <c r="JN186" s="0"/>
      <c r="JO186" s="0"/>
      <c r="JP186" s="0"/>
      <c r="JQ186" s="0"/>
      <c r="JR186" s="0"/>
      <c r="JS186" s="0"/>
      <c r="JT186" s="0"/>
      <c r="JU186" s="0"/>
      <c r="JV186" s="0"/>
      <c r="JW186" s="0"/>
      <c r="JX186" s="0"/>
      <c r="JY186" s="0"/>
      <c r="JZ186" s="0"/>
      <c r="KA186" s="0"/>
      <c r="KB186" s="0"/>
      <c r="KC186" s="0"/>
      <c r="KD186" s="0"/>
      <c r="KE186" s="0"/>
      <c r="KF186" s="0"/>
      <c r="KG186" s="0"/>
      <c r="KH186" s="0"/>
      <c r="KI186" s="0"/>
      <c r="KJ186" s="0"/>
      <c r="KK186" s="0"/>
      <c r="KL186" s="0"/>
      <c r="KM186" s="0"/>
      <c r="KN186" s="0"/>
      <c r="KO186" s="0"/>
      <c r="KP186" s="0"/>
      <c r="KQ186" s="0"/>
      <c r="KR186" s="0"/>
      <c r="KS186" s="0"/>
      <c r="KT186" s="0"/>
      <c r="KU186" s="0"/>
      <c r="KV186" s="0"/>
      <c r="KW186" s="0"/>
      <c r="KX186" s="0"/>
      <c r="KY186" s="0"/>
      <c r="KZ186" s="0"/>
      <c r="LA186" s="0"/>
      <c r="LB186" s="0"/>
      <c r="LC186" s="0"/>
      <c r="LD186" s="0"/>
      <c r="LE186" s="0"/>
      <c r="LF186" s="0"/>
      <c r="LG186" s="0"/>
      <c r="LH186" s="0"/>
      <c r="LI186" s="0"/>
      <c r="LJ186" s="0"/>
      <c r="LK186" s="0"/>
      <c r="LL186" s="0"/>
      <c r="LM186" s="0"/>
      <c r="LN186" s="0"/>
      <c r="LO186" s="0"/>
      <c r="LP186" s="0"/>
      <c r="LQ186" s="0"/>
      <c r="LR186" s="0"/>
      <c r="LS186" s="0"/>
      <c r="LT186" s="0"/>
      <c r="LU186" s="0"/>
      <c r="LV186" s="0"/>
      <c r="LW186" s="0"/>
      <c r="LX186" s="0"/>
      <c r="LY186" s="0"/>
      <c r="LZ186" s="0"/>
      <c r="MA186" s="0"/>
      <c r="MB186" s="0"/>
      <c r="MC186" s="0"/>
      <c r="MD186" s="0"/>
      <c r="ME186" s="0"/>
      <c r="MF186" s="0"/>
      <c r="MG186" s="0"/>
      <c r="MH186" s="0"/>
      <c r="MI186" s="0"/>
      <c r="MJ186" s="0"/>
      <c r="MK186" s="0"/>
      <c r="ML186" s="0"/>
      <c r="MM186" s="0"/>
      <c r="MN186" s="0"/>
      <c r="MO186" s="0"/>
      <c r="MP186" s="0"/>
      <c r="MQ186" s="0"/>
      <c r="MR186" s="0"/>
      <c r="MS186" s="0"/>
      <c r="MT186" s="0"/>
      <c r="MU186" s="0"/>
      <c r="MV186" s="0"/>
      <c r="MW186" s="0"/>
      <c r="MX186" s="0"/>
      <c r="MY186" s="0"/>
      <c r="MZ186" s="0"/>
      <c r="NA186" s="0"/>
      <c r="NB186" s="0"/>
      <c r="NC186" s="0"/>
      <c r="ND186" s="0"/>
      <c r="NE186" s="0"/>
      <c r="NF186" s="0"/>
      <c r="NG186" s="0"/>
      <c r="NH186" s="0"/>
      <c r="NI186" s="0"/>
      <c r="NJ186" s="0"/>
      <c r="NK186" s="0"/>
      <c r="NL186" s="0"/>
      <c r="NM186" s="0"/>
      <c r="NN186" s="0"/>
      <c r="NO186" s="0"/>
      <c r="NP186" s="0"/>
      <c r="NQ186" s="0"/>
      <c r="NR186" s="0"/>
      <c r="NS186" s="0"/>
      <c r="NT186" s="0"/>
      <c r="NU186" s="0"/>
      <c r="NV186" s="0"/>
      <c r="NW186" s="0"/>
      <c r="NX186" s="0"/>
      <c r="NY186" s="0"/>
      <c r="NZ186" s="0"/>
      <c r="OA186" s="0"/>
      <c r="OB186" s="0"/>
      <c r="OC186" s="0"/>
      <c r="OD186" s="0"/>
      <c r="OE186" s="0"/>
      <c r="OF186" s="0"/>
      <c r="OG186" s="0"/>
      <c r="OH186" s="0"/>
      <c r="OI186" s="0"/>
      <c r="OJ186" s="0"/>
      <c r="OK186" s="0"/>
      <c r="OL186" s="0"/>
      <c r="OM186" s="0"/>
      <c r="ON186" s="0"/>
      <c r="OO186" s="0"/>
      <c r="OP186" s="0"/>
      <c r="OQ186" s="0"/>
      <c r="OR186" s="0"/>
      <c r="OS186" s="0"/>
      <c r="OT186" s="0"/>
      <c r="OU186" s="0"/>
      <c r="OV186" s="0"/>
      <c r="OW186" s="0"/>
      <c r="OX186" s="0"/>
      <c r="OY186" s="0"/>
      <c r="OZ186" s="0"/>
      <c r="PA186" s="0"/>
      <c r="PB186" s="0"/>
      <c r="PC186" s="0"/>
      <c r="PD186" s="0"/>
      <c r="PE186" s="0"/>
      <c r="PF186" s="0"/>
      <c r="PG186" s="0"/>
      <c r="PH186" s="0"/>
      <c r="PI186" s="0"/>
      <c r="PJ186" s="0"/>
      <c r="PK186" s="0"/>
      <c r="PL186" s="0"/>
      <c r="PM186" s="0"/>
      <c r="PN186" s="0"/>
      <c r="PO186" s="0"/>
      <c r="PP186" s="0"/>
      <c r="PQ186" s="0"/>
      <c r="PR186" s="0"/>
      <c r="PS186" s="0"/>
      <c r="PT186" s="0"/>
      <c r="PU186" s="0"/>
      <c r="PV186" s="0"/>
      <c r="PW186" s="0"/>
      <c r="PX186" s="0"/>
      <c r="PY186" s="0"/>
      <c r="PZ186" s="0"/>
      <c r="QA186" s="0"/>
      <c r="QB186" s="0"/>
      <c r="QC186" s="0"/>
      <c r="QD186" s="0"/>
      <c r="QE186" s="0"/>
      <c r="QF186" s="0"/>
      <c r="QG186" s="0"/>
      <c r="QH186" s="0"/>
      <c r="QI186" s="0"/>
      <c r="QJ186" s="0"/>
      <c r="QK186" s="0"/>
      <c r="QL186" s="0"/>
      <c r="QM186" s="0"/>
      <c r="QN186" s="0"/>
      <c r="QO186" s="0"/>
      <c r="QP186" s="0"/>
      <c r="QQ186" s="0"/>
      <c r="QR186" s="0"/>
      <c r="QS186" s="0"/>
      <c r="QT186" s="0"/>
      <c r="QU186" s="0"/>
      <c r="QV186" s="0"/>
      <c r="QW186" s="0"/>
      <c r="QX186" s="0"/>
      <c r="QY186" s="0"/>
      <c r="QZ186" s="0"/>
      <c r="RA186" s="0"/>
      <c r="RB186" s="0"/>
      <c r="RC186" s="0"/>
      <c r="RD186" s="0"/>
      <c r="RE186" s="0"/>
      <c r="RF186" s="0"/>
      <c r="RG186" s="0"/>
      <c r="RH186" s="0"/>
      <c r="RI186" s="0"/>
      <c r="RJ186" s="0"/>
      <c r="RK186" s="0"/>
      <c r="RL186" s="0"/>
      <c r="RM186" s="0"/>
      <c r="RN186" s="0"/>
      <c r="RO186" s="0"/>
      <c r="RP186" s="0"/>
      <c r="RQ186" s="0"/>
      <c r="RR186" s="0"/>
      <c r="RS186" s="0"/>
      <c r="RT186" s="0"/>
      <c r="RU186" s="0"/>
      <c r="RV186" s="0"/>
      <c r="RW186" s="0"/>
      <c r="RX186" s="0"/>
      <c r="RY186" s="0"/>
      <c r="RZ186" s="0"/>
      <c r="SA186" s="0"/>
      <c r="SB186" s="0"/>
      <c r="SC186" s="0"/>
      <c r="SD186" s="0"/>
      <c r="SE186" s="0"/>
      <c r="SF186" s="0"/>
      <c r="SG186" s="0"/>
      <c r="SH186" s="0"/>
      <c r="SI186" s="0"/>
      <c r="SJ186" s="0"/>
      <c r="SK186" s="0"/>
      <c r="SL186" s="0"/>
      <c r="SM186" s="0"/>
      <c r="SN186" s="0"/>
      <c r="SO186" s="0"/>
      <c r="SP186" s="0"/>
      <c r="SQ186" s="0"/>
      <c r="SR186" s="0"/>
      <c r="SS186" s="0"/>
      <c r="ST186" s="0"/>
      <c r="SU186" s="0"/>
      <c r="SV186" s="0"/>
      <c r="SW186" s="0"/>
      <c r="SX186" s="0"/>
      <c r="SY186" s="0"/>
      <c r="SZ186" s="0"/>
      <c r="TA186" s="0"/>
      <c r="TB186" s="0"/>
      <c r="TC186" s="0"/>
      <c r="TD186" s="0"/>
      <c r="TE186" s="0"/>
      <c r="TF186" s="0"/>
      <c r="TG186" s="0"/>
      <c r="TH186" s="0"/>
      <c r="TI186" s="0"/>
      <c r="TJ186" s="0"/>
      <c r="TK186" s="0"/>
      <c r="TL186" s="0"/>
      <c r="TM186" s="0"/>
      <c r="TN186" s="0"/>
      <c r="TO186" s="0"/>
      <c r="TP186" s="0"/>
      <c r="TQ186" s="0"/>
      <c r="TR186" s="0"/>
      <c r="TS186" s="0"/>
      <c r="TT186" s="0"/>
      <c r="TU186" s="0"/>
      <c r="TV186" s="0"/>
      <c r="TW186" s="0"/>
      <c r="TX186" s="0"/>
      <c r="TY186" s="0"/>
      <c r="TZ186" s="0"/>
      <c r="UA186" s="0"/>
      <c r="UB186" s="0"/>
      <c r="UC186" s="0"/>
      <c r="UD186" s="0"/>
      <c r="UE186" s="0"/>
      <c r="UF186" s="0"/>
      <c r="UG186" s="0"/>
      <c r="UH186" s="0"/>
      <c r="UI186" s="0"/>
      <c r="UJ186" s="0"/>
      <c r="UK186" s="0"/>
      <c r="UL186" s="0"/>
      <c r="UM186" s="0"/>
      <c r="UN186" s="0"/>
      <c r="UO186" s="0"/>
      <c r="UP186" s="0"/>
      <c r="UQ186" s="0"/>
      <c r="UR186" s="0"/>
      <c r="US186" s="0"/>
      <c r="UT186" s="0"/>
      <c r="UU186" s="0"/>
      <c r="UV186" s="0"/>
      <c r="UW186" s="0"/>
      <c r="UX186" s="0"/>
      <c r="UY186" s="0"/>
      <c r="UZ186" s="0"/>
      <c r="VA186" s="0"/>
      <c r="VB186" s="0"/>
      <c r="VC186" s="0"/>
      <c r="VD186" s="0"/>
      <c r="VE186" s="0"/>
      <c r="VF186" s="0"/>
      <c r="VG186" s="0"/>
      <c r="VH186" s="0"/>
      <c r="VI186" s="0"/>
      <c r="VJ186" s="0"/>
      <c r="VK186" s="0"/>
      <c r="VL186" s="0"/>
      <c r="VM186" s="0"/>
      <c r="VN186" s="0"/>
      <c r="VO186" s="0"/>
      <c r="VP186" s="0"/>
      <c r="VQ186" s="0"/>
      <c r="VR186" s="0"/>
      <c r="VS186" s="0"/>
      <c r="VT186" s="0"/>
      <c r="VU186" s="0"/>
      <c r="VV186" s="0"/>
      <c r="VW186" s="0"/>
      <c r="VX186" s="0"/>
      <c r="VY186" s="0"/>
      <c r="VZ186" s="0"/>
      <c r="WA186" s="0"/>
      <c r="WB186" s="0"/>
      <c r="WC186" s="0"/>
      <c r="WD186" s="0"/>
      <c r="WE186" s="0"/>
      <c r="WF186" s="0"/>
      <c r="WG186" s="0"/>
      <c r="WH186" s="0"/>
      <c r="WI186" s="0"/>
      <c r="WJ186" s="0"/>
      <c r="WK186" s="0"/>
      <c r="WL186" s="0"/>
      <c r="WM186" s="0"/>
      <c r="WN186" s="0"/>
      <c r="WO186" s="0"/>
      <c r="WP186" s="0"/>
      <c r="WQ186" s="0"/>
      <c r="WR186" s="0"/>
      <c r="WS186" s="0"/>
      <c r="WT186" s="0"/>
      <c r="WU186" s="0"/>
      <c r="WV186" s="0"/>
      <c r="WW186" s="0"/>
      <c r="WX186" s="0"/>
      <c r="WY186" s="0"/>
      <c r="WZ186" s="0"/>
      <c r="XA186" s="0"/>
      <c r="XB186" s="0"/>
      <c r="XC186" s="0"/>
      <c r="XD186" s="0"/>
      <c r="XE186" s="0"/>
      <c r="XF186" s="0"/>
      <c r="XG186" s="0"/>
      <c r="XH186" s="0"/>
      <c r="XI186" s="0"/>
      <c r="XJ186" s="0"/>
      <c r="XK186" s="0"/>
      <c r="XL186" s="0"/>
      <c r="XM186" s="0"/>
      <c r="XN186" s="0"/>
      <c r="XO186" s="0"/>
      <c r="XP186" s="0"/>
      <c r="XQ186" s="0"/>
      <c r="XR186" s="0"/>
      <c r="XS186" s="0"/>
      <c r="XT186" s="0"/>
      <c r="XU186" s="0"/>
      <c r="XV186" s="0"/>
      <c r="XW186" s="0"/>
      <c r="XX186" s="0"/>
      <c r="XY186" s="0"/>
      <c r="XZ186" s="0"/>
      <c r="YA186" s="0"/>
      <c r="YB186" s="0"/>
      <c r="YC186" s="0"/>
      <c r="YD186" s="0"/>
      <c r="YE186" s="0"/>
      <c r="YF186" s="0"/>
      <c r="YG186" s="0"/>
      <c r="YH186" s="0"/>
      <c r="YI186" s="0"/>
      <c r="YJ186" s="0"/>
      <c r="YK186" s="0"/>
      <c r="YL186" s="0"/>
      <c r="YM186" s="0"/>
      <c r="YN186" s="0"/>
      <c r="YO186" s="0"/>
      <c r="YP186" s="0"/>
      <c r="YQ186" s="0"/>
      <c r="YR186" s="0"/>
      <c r="YS186" s="0"/>
      <c r="YT186" s="0"/>
      <c r="YU186" s="0"/>
      <c r="YV186" s="0"/>
      <c r="YW186" s="0"/>
      <c r="YX186" s="0"/>
      <c r="YY186" s="0"/>
      <c r="YZ186" s="0"/>
      <c r="ZA186" s="0"/>
      <c r="ZB186" s="0"/>
      <c r="ZC186" s="0"/>
      <c r="ZD186" s="0"/>
      <c r="ZE186" s="0"/>
      <c r="ZF186" s="0"/>
      <c r="ZG186" s="0"/>
      <c r="ZH186" s="0"/>
      <c r="ZI186" s="0"/>
      <c r="ZJ186" s="0"/>
      <c r="ZK186" s="0"/>
      <c r="ZL186" s="0"/>
      <c r="ZM186" s="0"/>
      <c r="ZN186" s="0"/>
      <c r="ZO186" s="0"/>
      <c r="ZP186" s="0"/>
      <c r="ZQ186" s="0"/>
      <c r="ZR186" s="0"/>
      <c r="ZS186" s="0"/>
      <c r="ZT186" s="0"/>
      <c r="ZU186" s="0"/>
      <c r="ZV186" s="0"/>
      <c r="ZW186" s="0"/>
      <c r="ZX186" s="0"/>
      <c r="ZY186" s="0"/>
      <c r="ZZ186" s="0"/>
      <c r="AAA186" s="0"/>
      <c r="AAB186" s="0"/>
      <c r="AAC186" s="0"/>
      <c r="AAD186" s="0"/>
      <c r="AAE186" s="0"/>
      <c r="AAF186" s="0"/>
      <c r="AAG186" s="0"/>
      <c r="AAH186" s="0"/>
      <c r="AAI186" s="0"/>
      <c r="AAJ186" s="0"/>
      <c r="AAK186" s="0"/>
      <c r="AAL186" s="0"/>
      <c r="AAM186" s="0"/>
      <c r="AAN186" s="0"/>
      <c r="AAO186" s="0"/>
      <c r="AAP186" s="0"/>
      <c r="AAQ186" s="0"/>
      <c r="AAR186" s="0"/>
      <c r="AAS186" s="0"/>
      <c r="AAT186" s="0"/>
      <c r="AAU186" s="0"/>
      <c r="AAV186" s="0"/>
      <c r="AAW186" s="0"/>
      <c r="AAX186" s="0"/>
      <c r="AAY186" s="0"/>
      <c r="AAZ186" s="0"/>
      <c r="ABA186" s="0"/>
      <c r="ABB186" s="0"/>
      <c r="ABC186" s="0"/>
      <c r="ABD186" s="0"/>
      <c r="ABE186" s="0"/>
      <c r="ABF186" s="0"/>
      <c r="ABG186" s="0"/>
      <c r="ABH186" s="0"/>
      <c r="ABI186" s="0"/>
      <c r="ABJ186" s="0"/>
      <c r="ABK186" s="0"/>
      <c r="ABL186" s="0"/>
      <c r="ABM186" s="0"/>
      <c r="ABN186" s="0"/>
      <c r="ABO186" s="0"/>
      <c r="ABP186" s="0"/>
      <c r="ABQ186" s="0"/>
      <c r="ABR186" s="0"/>
      <c r="ABS186" s="0"/>
      <c r="ABT186" s="0"/>
      <c r="ABU186" s="0"/>
      <c r="ABV186" s="0"/>
      <c r="ABW186" s="0"/>
      <c r="ABX186" s="0"/>
      <c r="ABY186" s="0"/>
      <c r="ABZ186" s="0"/>
      <c r="ACA186" s="0"/>
      <c r="ACB186" s="0"/>
      <c r="ACC186" s="0"/>
      <c r="ACD186" s="0"/>
      <c r="ACE186" s="0"/>
      <c r="ACF186" s="0"/>
      <c r="ACG186" s="0"/>
      <c r="ACH186" s="0"/>
      <c r="ACI186" s="0"/>
      <c r="ACJ186" s="0"/>
      <c r="ACK186" s="0"/>
      <c r="ACL186" s="0"/>
      <c r="ACM186" s="0"/>
      <c r="ACN186" s="0"/>
      <c r="ACO186" s="0"/>
      <c r="ACP186" s="0"/>
      <c r="ACQ186" s="0"/>
      <c r="ACR186" s="0"/>
      <c r="ACS186" s="0"/>
      <c r="ACT186" s="0"/>
      <c r="ACU186" s="0"/>
      <c r="ACV186" s="0"/>
      <c r="ACW186" s="0"/>
      <c r="ACX186" s="0"/>
      <c r="ACY186" s="0"/>
      <c r="ACZ186" s="0"/>
      <c r="ADA186" s="0"/>
      <c r="ADB186" s="0"/>
      <c r="ADC186" s="0"/>
      <c r="ADD186" s="0"/>
      <c r="ADE186" s="0"/>
      <c r="ADF186" s="0"/>
      <c r="ADG186" s="0"/>
      <c r="ADH186" s="0"/>
      <c r="ADI186" s="0"/>
      <c r="ADJ186" s="0"/>
      <c r="ADK186" s="0"/>
      <c r="ADL186" s="0"/>
      <c r="ADM186" s="0"/>
      <c r="ADN186" s="0"/>
      <c r="ADO186" s="0"/>
      <c r="ADP186" s="0"/>
      <c r="ADQ186" s="0"/>
      <c r="ADR186" s="0"/>
      <c r="ADS186" s="0"/>
      <c r="ADT186" s="0"/>
      <c r="ADU186" s="0"/>
      <c r="ADV186" s="0"/>
      <c r="ADW186" s="0"/>
      <c r="ADX186" s="0"/>
      <c r="ADY186" s="0"/>
      <c r="ADZ186" s="0"/>
      <c r="AEA186" s="0"/>
      <c r="AEB186" s="0"/>
      <c r="AEC186" s="0"/>
      <c r="AED186" s="0"/>
      <c r="AEE186" s="0"/>
      <c r="AEF186" s="0"/>
      <c r="AEG186" s="0"/>
      <c r="AEH186" s="0"/>
      <c r="AEI186" s="0"/>
      <c r="AEJ186" s="0"/>
      <c r="AEK186" s="0"/>
      <c r="AEL186" s="0"/>
      <c r="AEM186" s="0"/>
      <c r="AEN186" s="0"/>
      <c r="AEO186" s="0"/>
      <c r="AEP186" s="0"/>
      <c r="AEQ186" s="0"/>
      <c r="AER186" s="0"/>
      <c r="AES186" s="0"/>
      <c r="AET186" s="0"/>
      <c r="AEU186" s="0"/>
      <c r="AEV186" s="0"/>
      <c r="AEW186" s="0"/>
      <c r="AEX186" s="0"/>
      <c r="AEY186" s="0"/>
      <c r="AEZ186" s="0"/>
      <c r="AFA186" s="0"/>
      <c r="AFB186" s="0"/>
      <c r="AFC186" s="0"/>
      <c r="AFD186" s="0"/>
      <c r="AFE186" s="0"/>
      <c r="AFF186" s="0"/>
      <c r="AFG186" s="0"/>
      <c r="AFH186" s="0"/>
      <c r="AFI186" s="0"/>
      <c r="AFJ186" s="0"/>
      <c r="AFK186" s="0"/>
      <c r="AFL186" s="0"/>
      <c r="AFM186" s="0"/>
      <c r="AFN186" s="0"/>
      <c r="AFO186" s="0"/>
      <c r="AFP186" s="0"/>
      <c r="AFQ186" s="0"/>
      <c r="AFR186" s="0"/>
      <c r="AFS186" s="0"/>
      <c r="AFT186" s="0"/>
      <c r="AFU186" s="0"/>
      <c r="AFV186" s="0"/>
      <c r="AFW186" s="0"/>
      <c r="AFX186" s="0"/>
      <c r="AFY186" s="0"/>
      <c r="AFZ186" s="0"/>
      <c r="AGA186" s="0"/>
      <c r="AGB186" s="0"/>
      <c r="AGC186" s="0"/>
      <c r="AGD186" s="0"/>
      <c r="AGE186" s="0"/>
      <c r="AGF186" s="0"/>
      <c r="AGG186" s="0"/>
      <c r="AGH186" s="0"/>
      <c r="AGI186" s="0"/>
      <c r="AGJ186" s="0"/>
      <c r="AGK186" s="0"/>
      <c r="AGL186" s="0"/>
      <c r="AGM186" s="0"/>
      <c r="AGN186" s="0"/>
      <c r="AGO186" s="0"/>
      <c r="AGP186" s="0"/>
      <c r="AGQ186" s="0"/>
      <c r="AGR186" s="0"/>
      <c r="AGS186" s="0"/>
      <c r="AGT186" s="0"/>
      <c r="AGU186" s="0"/>
      <c r="AGV186" s="0"/>
      <c r="AGW186" s="0"/>
      <c r="AGX186" s="0"/>
      <c r="AGY186" s="0"/>
      <c r="AGZ186" s="0"/>
      <c r="AHA186" s="0"/>
      <c r="AHB186" s="0"/>
      <c r="AHC186" s="0"/>
      <c r="AHD186" s="0"/>
      <c r="AHE186" s="0"/>
      <c r="AHF186" s="0"/>
      <c r="AHG186" s="0"/>
      <c r="AHH186" s="0"/>
      <c r="AHI186" s="0"/>
      <c r="AHJ186" s="0"/>
      <c r="AHK186" s="0"/>
      <c r="AHL186" s="0"/>
      <c r="AHM186" s="0"/>
      <c r="AHN186" s="0"/>
      <c r="AHO186" s="0"/>
      <c r="AHP186" s="0"/>
      <c r="AHQ186" s="0"/>
      <c r="AHR186" s="0"/>
      <c r="AHS186" s="0"/>
      <c r="AHT186" s="0"/>
      <c r="AHU186" s="0"/>
      <c r="AHV186" s="0"/>
      <c r="AHW186" s="0"/>
      <c r="AHX186" s="0"/>
      <c r="AHY186" s="0"/>
      <c r="AHZ186" s="0"/>
      <c r="AIA186" s="0"/>
      <c r="AIB186" s="0"/>
      <c r="AIC186" s="0"/>
      <c r="AID186" s="0"/>
      <c r="AIE186" s="0"/>
      <c r="AIF186" s="0"/>
      <c r="AIG186" s="0"/>
      <c r="AIH186" s="0"/>
      <c r="AII186" s="0"/>
      <c r="AIJ186" s="0"/>
      <c r="AIK186" s="0"/>
      <c r="AIL186" s="0"/>
      <c r="AIM186" s="0"/>
      <c r="AIN186" s="0"/>
      <c r="AIO186" s="0"/>
      <c r="AIP186" s="0"/>
      <c r="AIQ186" s="0"/>
      <c r="AIR186" s="0"/>
      <c r="AIS186" s="0"/>
      <c r="AIT186" s="0"/>
      <c r="AIU186" s="0"/>
      <c r="AIV186" s="0"/>
      <c r="AIW186" s="0"/>
      <c r="AIX186" s="0"/>
      <c r="AIY186" s="0"/>
      <c r="AIZ186" s="0"/>
      <c r="AJA186" s="0"/>
      <c r="AJB186" s="0"/>
      <c r="AJC186" s="0"/>
      <c r="AJD186" s="0"/>
      <c r="AJE186" s="0"/>
      <c r="AJF186" s="0"/>
      <c r="AJG186" s="0"/>
      <c r="AJH186" s="0"/>
      <c r="AJI186" s="0"/>
      <c r="AJJ186" s="0"/>
      <c r="AJK186" s="0"/>
      <c r="AJL186" s="0"/>
      <c r="AJM186" s="0"/>
      <c r="AJN186" s="0"/>
      <c r="AJO186" s="0"/>
      <c r="AJP186" s="0"/>
      <c r="AJQ186" s="0"/>
      <c r="AJR186" s="0"/>
      <c r="AJS186" s="0"/>
      <c r="AJT186" s="0"/>
      <c r="AJU186" s="0"/>
      <c r="AJV186" s="0"/>
      <c r="AJW186" s="0"/>
      <c r="AJX186" s="0"/>
      <c r="AJY186" s="0"/>
      <c r="AJZ186" s="0"/>
      <c r="AKA186" s="0"/>
      <c r="AKB186" s="0"/>
      <c r="AKC186" s="0"/>
      <c r="AKD186" s="0"/>
      <c r="AKE186" s="0"/>
      <c r="AKF186" s="0"/>
      <c r="AKG186" s="0"/>
      <c r="AKH186" s="0"/>
      <c r="AKI186" s="0"/>
      <c r="AKJ186" s="0"/>
      <c r="AKK186" s="0"/>
      <c r="AKL186" s="0"/>
      <c r="AKM186" s="0"/>
      <c r="AKN186" s="0"/>
      <c r="AKO186" s="0"/>
      <c r="AKP186" s="0"/>
      <c r="AKQ186" s="0"/>
      <c r="AKR186" s="0"/>
      <c r="AKS186" s="0"/>
      <c r="AKT186" s="0"/>
      <c r="AKU186" s="0"/>
      <c r="AKV186" s="0"/>
      <c r="AKW186" s="0"/>
      <c r="AKX186" s="0"/>
      <c r="AKY186" s="0"/>
      <c r="AKZ186" s="0"/>
      <c r="ALA186" s="0"/>
      <c r="ALB186" s="0"/>
      <c r="ALC186" s="0"/>
      <c r="ALD186" s="0"/>
      <c r="ALE186" s="0"/>
      <c r="ALF186" s="0"/>
      <c r="ALG186" s="0"/>
      <c r="ALH186" s="0"/>
      <c r="ALI186" s="0"/>
      <c r="ALJ186" s="0"/>
      <c r="ALK186" s="0"/>
      <c r="ALL186" s="0"/>
      <c r="ALM186" s="0"/>
      <c r="ALN186" s="0"/>
      <c r="ALO186" s="0"/>
      <c r="ALP186" s="0"/>
      <c r="ALQ186" s="0"/>
      <c r="ALR186" s="0"/>
      <c r="ALS186" s="0"/>
      <c r="ALT186" s="0"/>
      <c r="ALU186" s="0"/>
      <c r="ALV186" s="0"/>
      <c r="ALW186" s="0"/>
      <c r="ALX186" s="0"/>
      <c r="ALY186" s="0"/>
      <c r="ALZ186" s="0"/>
      <c r="AMA186" s="0"/>
      <c r="AMB186" s="0"/>
      <c r="AMC186" s="0"/>
      <c r="AMD186" s="0"/>
      <c r="AME186" s="0"/>
      <c r="AMF186" s="0"/>
      <c r="AMG186" s="0"/>
      <c r="AMH186" s="0"/>
      <c r="AMI186" s="0"/>
      <c r="AMJ186" s="0"/>
    </row>
    <row r="187" customFormat="false" ht="12.75" hidden="false" customHeight="true" outlineLevel="0" collapsed="false">
      <c r="A187" s="129"/>
      <c r="B187" s="61" t="s">
        <v>190</v>
      </c>
      <c r="C187" s="61"/>
      <c r="D187" s="89"/>
      <c r="E187" s="89"/>
      <c r="F187" s="89" t="n">
        <f aca="false">F111</f>
        <v>0</v>
      </c>
      <c r="G187" s="201"/>
      <c r="H187" s="79"/>
      <c r="I187" s="0"/>
      <c r="J187" s="0"/>
      <c r="K187" s="0"/>
      <c r="L187" s="0"/>
      <c r="M187" s="0"/>
      <c r="N187" s="0"/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  <c r="IT187" s="0"/>
      <c r="IU187" s="0"/>
      <c r="IV187" s="0"/>
      <c r="IW187" s="0"/>
      <c r="IX187" s="0"/>
      <c r="IY187" s="0"/>
      <c r="IZ187" s="0"/>
      <c r="JA187" s="0"/>
      <c r="JB187" s="0"/>
      <c r="JC187" s="0"/>
      <c r="JD187" s="0"/>
      <c r="JE187" s="0"/>
      <c r="JF187" s="0"/>
      <c r="JG187" s="0"/>
      <c r="JH187" s="0"/>
      <c r="JI187" s="0"/>
      <c r="JJ187" s="0"/>
      <c r="JK187" s="0"/>
      <c r="JL187" s="0"/>
      <c r="JM187" s="0"/>
      <c r="JN187" s="0"/>
      <c r="JO187" s="0"/>
      <c r="JP187" s="0"/>
      <c r="JQ187" s="0"/>
      <c r="JR187" s="0"/>
      <c r="JS187" s="0"/>
      <c r="JT187" s="0"/>
      <c r="JU187" s="0"/>
      <c r="JV187" s="0"/>
      <c r="JW187" s="0"/>
      <c r="JX187" s="0"/>
      <c r="JY187" s="0"/>
      <c r="JZ187" s="0"/>
      <c r="KA187" s="0"/>
      <c r="KB187" s="0"/>
      <c r="KC187" s="0"/>
      <c r="KD187" s="0"/>
      <c r="KE187" s="0"/>
      <c r="KF187" s="0"/>
      <c r="KG187" s="0"/>
      <c r="KH187" s="0"/>
      <c r="KI187" s="0"/>
      <c r="KJ187" s="0"/>
      <c r="KK187" s="0"/>
      <c r="KL187" s="0"/>
      <c r="KM187" s="0"/>
      <c r="KN187" s="0"/>
      <c r="KO187" s="0"/>
      <c r="KP187" s="0"/>
      <c r="KQ187" s="0"/>
      <c r="KR187" s="0"/>
      <c r="KS187" s="0"/>
      <c r="KT187" s="0"/>
      <c r="KU187" s="0"/>
      <c r="KV187" s="0"/>
      <c r="KW187" s="0"/>
      <c r="KX187" s="0"/>
      <c r="KY187" s="0"/>
      <c r="KZ187" s="0"/>
      <c r="LA187" s="0"/>
      <c r="LB187" s="0"/>
      <c r="LC187" s="0"/>
      <c r="LD187" s="0"/>
      <c r="LE187" s="0"/>
      <c r="LF187" s="0"/>
      <c r="LG187" s="0"/>
      <c r="LH187" s="0"/>
      <c r="LI187" s="0"/>
      <c r="LJ187" s="0"/>
      <c r="LK187" s="0"/>
      <c r="LL187" s="0"/>
      <c r="LM187" s="0"/>
      <c r="LN187" s="0"/>
      <c r="LO187" s="0"/>
      <c r="LP187" s="0"/>
      <c r="LQ187" s="0"/>
      <c r="LR187" s="0"/>
      <c r="LS187" s="0"/>
      <c r="LT187" s="0"/>
      <c r="LU187" s="0"/>
      <c r="LV187" s="0"/>
      <c r="LW187" s="0"/>
      <c r="LX187" s="0"/>
      <c r="LY187" s="0"/>
      <c r="LZ187" s="0"/>
      <c r="MA187" s="0"/>
      <c r="MB187" s="0"/>
      <c r="MC187" s="0"/>
      <c r="MD187" s="0"/>
      <c r="ME187" s="0"/>
      <c r="MF187" s="0"/>
      <c r="MG187" s="0"/>
      <c r="MH187" s="0"/>
      <c r="MI187" s="0"/>
      <c r="MJ187" s="0"/>
      <c r="MK187" s="0"/>
      <c r="ML187" s="0"/>
      <c r="MM187" s="0"/>
      <c r="MN187" s="0"/>
      <c r="MO187" s="0"/>
      <c r="MP187" s="0"/>
      <c r="MQ187" s="0"/>
      <c r="MR187" s="0"/>
      <c r="MS187" s="0"/>
      <c r="MT187" s="0"/>
      <c r="MU187" s="0"/>
      <c r="MV187" s="0"/>
      <c r="MW187" s="0"/>
      <c r="MX187" s="0"/>
      <c r="MY187" s="0"/>
      <c r="MZ187" s="0"/>
      <c r="NA187" s="0"/>
      <c r="NB187" s="0"/>
      <c r="NC187" s="0"/>
      <c r="ND187" s="0"/>
      <c r="NE187" s="0"/>
      <c r="NF187" s="0"/>
      <c r="NG187" s="0"/>
      <c r="NH187" s="0"/>
      <c r="NI187" s="0"/>
      <c r="NJ187" s="0"/>
      <c r="NK187" s="0"/>
      <c r="NL187" s="0"/>
      <c r="NM187" s="0"/>
      <c r="NN187" s="0"/>
      <c r="NO187" s="0"/>
      <c r="NP187" s="0"/>
      <c r="NQ187" s="0"/>
      <c r="NR187" s="0"/>
      <c r="NS187" s="0"/>
      <c r="NT187" s="0"/>
      <c r="NU187" s="0"/>
      <c r="NV187" s="0"/>
      <c r="NW187" s="0"/>
      <c r="NX187" s="0"/>
      <c r="NY187" s="0"/>
      <c r="NZ187" s="0"/>
      <c r="OA187" s="0"/>
      <c r="OB187" s="0"/>
      <c r="OC187" s="0"/>
      <c r="OD187" s="0"/>
      <c r="OE187" s="0"/>
      <c r="OF187" s="0"/>
      <c r="OG187" s="0"/>
      <c r="OH187" s="0"/>
      <c r="OI187" s="0"/>
      <c r="OJ187" s="0"/>
      <c r="OK187" s="0"/>
      <c r="OL187" s="0"/>
      <c r="OM187" s="0"/>
      <c r="ON187" s="0"/>
      <c r="OO187" s="0"/>
      <c r="OP187" s="0"/>
      <c r="OQ187" s="0"/>
      <c r="OR187" s="0"/>
      <c r="OS187" s="0"/>
      <c r="OT187" s="0"/>
      <c r="OU187" s="0"/>
      <c r="OV187" s="0"/>
      <c r="OW187" s="0"/>
      <c r="OX187" s="0"/>
      <c r="OY187" s="0"/>
      <c r="OZ187" s="0"/>
      <c r="PA187" s="0"/>
      <c r="PB187" s="0"/>
      <c r="PC187" s="0"/>
      <c r="PD187" s="0"/>
      <c r="PE187" s="0"/>
      <c r="PF187" s="0"/>
      <c r="PG187" s="0"/>
      <c r="PH187" s="0"/>
      <c r="PI187" s="0"/>
      <c r="PJ187" s="0"/>
      <c r="PK187" s="0"/>
      <c r="PL187" s="0"/>
      <c r="PM187" s="0"/>
      <c r="PN187" s="0"/>
      <c r="PO187" s="0"/>
      <c r="PP187" s="0"/>
      <c r="PQ187" s="0"/>
      <c r="PR187" s="0"/>
      <c r="PS187" s="0"/>
      <c r="PT187" s="0"/>
      <c r="PU187" s="0"/>
      <c r="PV187" s="0"/>
      <c r="PW187" s="0"/>
      <c r="PX187" s="0"/>
      <c r="PY187" s="0"/>
      <c r="PZ187" s="0"/>
      <c r="QA187" s="0"/>
      <c r="QB187" s="0"/>
      <c r="QC187" s="0"/>
      <c r="QD187" s="0"/>
      <c r="QE187" s="0"/>
      <c r="QF187" s="0"/>
      <c r="QG187" s="0"/>
      <c r="QH187" s="0"/>
      <c r="QI187" s="0"/>
      <c r="QJ187" s="0"/>
      <c r="QK187" s="0"/>
      <c r="QL187" s="0"/>
      <c r="QM187" s="0"/>
      <c r="QN187" s="0"/>
      <c r="QO187" s="0"/>
      <c r="QP187" s="0"/>
      <c r="QQ187" s="0"/>
      <c r="QR187" s="0"/>
      <c r="QS187" s="0"/>
      <c r="QT187" s="0"/>
      <c r="QU187" s="0"/>
      <c r="QV187" s="0"/>
      <c r="QW187" s="0"/>
      <c r="QX187" s="0"/>
      <c r="QY187" s="0"/>
      <c r="QZ187" s="0"/>
      <c r="RA187" s="0"/>
      <c r="RB187" s="0"/>
      <c r="RC187" s="0"/>
      <c r="RD187" s="0"/>
      <c r="RE187" s="0"/>
      <c r="RF187" s="0"/>
      <c r="RG187" s="0"/>
      <c r="RH187" s="0"/>
      <c r="RI187" s="0"/>
      <c r="RJ187" s="0"/>
      <c r="RK187" s="0"/>
      <c r="RL187" s="0"/>
      <c r="RM187" s="0"/>
      <c r="RN187" s="0"/>
      <c r="RO187" s="0"/>
      <c r="RP187" s="0"/>
      <c r="RQ187" s="0"/>
      <c r="RR187" s="0"/>
      <c r="RS187" s="0"/>
      <c r="RT187" s="0"/>
      <c r="RU187" s="0"/>
      <c r="RV187" s="0"/>
      <c r="RW187" s="0"/>
      <c r="RX187" s="0"/>
      <c r="RY187" s="0"/>
      <c r="RZ187" s="0"/>
      <c r="SA187" s="0"/>
      <c r="SB187" s="0"/>
      <c r="SC187" s="0"/>
      <c r="SD187" s="0"/>
      <c r="SE187" s="0"/>
      <c r="SF187" s="0"/>
      <c r="SG187" s="0"/>
      <c r="SH187" s="0"/>
      <c r="SI187" s="0"/>
      <c r="SJ187" s="0"/>
      <c r="SK187" s="0"/>
      <c r="SL187" s="0"/>
      <c r="SM187" s="0"/>
      <c r="SN187" s="0"/>
      <c r="SO187" s="0"/>
      <c r="SP187" s="0"/>
      <c r="SQ187" s="0"/>
      <c r="SR187" s="0"/>
      <c r="SS187" s="0"/>
      <c r="ST187" s="0"/>
      <c r="SU187" s="0"/>
      <c r="SV187" s="0"/>
      <c r="SW187" s="0"/>
      <c r="SX187" s="0"/>
      <c r="SY187" s="0"/>
      <c r="SZ187" s="0"/>
      <c r="TA187" s="0"/>
      <c r="TB187" s="0"/>
      <c r="TC187" s="0"/>
      <c r="TD187" s="0"/>
      <c r="TE187" s="0"/>
      <c r="TF187" s="0"/>
      <c r="TG187" s="0"/>
      <c r="TH187" s="0"/>
      <c r="TI187" s="0"/>
      <c r="TJ187" s="0"/>
      <c r="TK187" s="0"/>
      <c r="TL187" s="0"/>
      <c r="TM187" s="0"/>
      <c r="TN187" s="0"/>
      <c r="TO187" s="0"/>
      <c r="TP187" s="0"/>
      <c r="TQ187" s="0"/>
      <c r="TR187" s="0"/>
      <c r="TS187" s="0"/>
      <c r="TT187" s="0"/>
      <c r="TU187" s="0"/>
      <c r="TV187" s="0"/>
      <c r="TW187" s="0"/>
      <c r="TX187" s="0"/>
      <c r="TY187" s="0"/>
      <c r="TZ187" s="0"/>
      <c r="UA187" s="0"/>
      <c r="UB187" s="0"/>
      <c r="UC187" s="0"/>
      <c r="UD187" s="0"/>
      <c r="UE187" s="0"/>
      <c r="UF187" s="0"/>
      <c r="UG187" s="0"/>
      <c r="UH187" s="0"/>
      <c r="UI187" s="0"/>
      <c r="UJ187" s="0"/>
      <c r="UK187" s="0"/>
      <c r="UL187" s="0"/>
      <c r="UM187" s="0"/>
      <c r="UN187" s="0"/>
      <c r="UO187" s="0"/>
      <c r="UP187" s="0"/>
      <c r="UQ187" s="0"/>
      <c r="UR187" s="0"/>
      <c r="US187" s="0"/>
      <c r="UT187" s="0"/>
      <c r="UU187" s="0"/>
      <c r="UV187" s="0"/>
      <c r="UW187" s="0"/>
      <c r="UX187" s="0"/>
      <c r="UY187" s="0"/>
      <c r="UZ187" s="0"/>
      <c r="VA187" s="0"/>
      <c r="VB187" s="0"/>
      <c r="VC187" s="0"/>
      <c r="VD187" s="0"/>
      <c r="VE187" s="0"/>
      <c r="VF187" s="0"/>
      <c r="VG187" s="0"/>
      <c r="VH187" s="0"/>
      <c r="VI187" s="0"/>
      <c r="VJ187" s="0"/>
      <c r="VK187" s="0"/>
      <c r="VL187" s="0"/>
      <c r="VM187" s="0"/>
      <c r="VN187" s="0"/>
      <c r="VO187" s="0"/>
      <c r="VP187" s="0"/>
      <c r="VQ187" s="0"/>
      <c r="VR187" s="0"/>
      <c r="VS187" s="0"/>
      <c r="VT187" s="0"/>
      <c r="VU187" s="0"/>
      <c r="VV187" s="0"/>
      <c r="VW187" s="0"/>
      <c r="VX187" s="0"/>
      <c r="VY187" s="0"/>
      <c r="VZ187" s="0"/>
      <c r="WA187" s="0"/>
      <c r="WB187" s="0"/>
      <c r="WC187" s="0"/>
      <c r="WD187" s="0"/>
      <c r="WE187" s="0"/>
      <c r="WF187" s="0"/>
      <c r="WG187" s="0"/>
      <c r="WH187" s="0"/>
      <c r="WI187" s="0"/>
      <c r="WJ187" s="0"/>
      <c r="WK187" s="0"/>
      <c r="WL187" s="0"/>
      <c r="WM187" s="0"/>
      <c r="WN187" s="0"/>
      <c r="WO187" s="0"/>
      <c r="WP187" s="0"/>
      <c r="WQ187" s="0"/>
      <c r="WR187" s="0"/>
      <c r="WS187" s="0"/>
      <c r="WT187" s="0"/>
      <c r="WU187" s="0"/>
      <c r="WV187" s="0"/>
      <c r="WW187" s="0"/>
      <c r="WX187" s="0"/>
      <c r="WY187" s="0"/>
      <c r="WZ187" s="0"/>
      <c r="XA187" s="0"/>
      <c r="XB187" s="0"/>
      <c r="XC187" s="0"/>
      <c r="XD187" s="0"/>
      <c r="XE187" s="0"/>
      <c r="XF187" s="0"/>
      <c r="XG187" s="0"/>
      <c r="XH187" s="0"/>
      <c r="XI187" s="0"/>
      <c r="XJ187" s="0"/>
      <c r="XK187" s="0"/>
      <c r="XL187" s="0"/>
      <c r="XM187" s="0"/>
      <c r="XN187" s="0"/>
      <c r="XO187" s="0"/>
      <c r="XP187" s="0"/>
      <c r="XQ187" s="0"/>
      <c r="XR187" s="0"/>
      <c r="XS187" s="0"/>
      <c r="XT187" s="0"/>
      <c r="XU187" s="0"/>
      <c r="XV187" s="0"/>
      <c r="XW187" s="0"/>
      <c r="XX187" s="0"/>
      <c r="XY187" s="0"/>
      <c r="XZ187" s="0"/>
      <c r="YA187" s="0"/>
      <c r="YB187" s="0"/>
      <c r="YC187" s="0"/>
      <c r="YD187" s="0"/>
      <c r="YE187" s="0"/>
      <c r="YF187" s="0"/>
      <c r="YG187" s="0"/>
      <c r="YH187" s="0"/>
      <c r="YI187" s="0"/>
      <c r="YJ187" s="0"/>
      <c r="YK187" s="0"/>
      <c r="YL187" s="0"/>
      <c r="YM187" s="0"/>
      <c r="YN187" s="0"/>
      <c r="YO187" s="0"/>
      <c r="YP187" s="0"/>
      <c r="YQ187" s="0"/>
      <c r="YR187" s="0"/>
      <c r="YS187" s="0"/>
      <c r="YT187" s="0"/>
      <c r="YU187" s="0"/>
      <c r="YV187" s="0"/>
      <c r="YW187" s="0"/>
      <c r="YX187" s="0"/>
      <c r="YY187" s="0"/>
      <c r="YZ187" s="0"/>
      <c r="ZA187" s="0"/>
      <c r="ZB187" s="0"/>
      <c r="ZC187" s="0"/>
      <c r="ZD187" s="0"/>
      <c r="ZE187" s="0"/>
      <c r="ZF187" s="0"/>
      <c r="ZG187" s="0"/>
      <c r="ZH187" s="0"/>
      <c r="ZI187" s="0"/>
      <c r="ZJ187" s="0"/>
      <c r="ZK187" s="0"/>
      <c r="ZL187" s="0"/>
      <c r="ZM187" s="0"/>
      <c r="ZN187" s="0"/>
      <c r="ZO187" s="0"/>
      <c r="ZP187" s="0"/>
      <c r="ZQ187" s="0"/>
      <c r="ZR187" s="0"/>
      <c r="ZS187" s="0"/>
      <c r="ZT187" s="0"/>
      <c r="ZU187" s="0"/>
      <c r="ZV187" s="0"/>
      <c r="ZW187" s="0"/>
      <c r="ZX187" s="0"/>
      <c r="ZY187" s="0"/>
      <c r="ZZ187" s="0"/>
      <c r="AAA187" s="0"/>
      <c r="AAB187" s="0"/>
      <c r="AAC187" s="0"/>
      <c r="AAD187" s="0"/>
      <c r="AAE187" s="0"/>
      <c r="AAF187" s="0"/>
      <c r="AAG187" s="0"/>
      <c r="AAH187" s="0"/>
      <c r="AAI187" s="0"/>
      <c r="AAJ187" s="0"/>
      <c r="AAK187" s="0"/>
      <c r="AAL187" s="0"/>
      <c r="AAM187" s="0"/>
      <c r="AAN187" s="0"/>
      <c r="AAO187" s="0"/>
      <c r="AAP187" s="0"/>
      <c r="AAQ187" s="0"/>
      <c r="AAR187" s="0"/>
      <c r="AAS187" s="0"/>
      <c r="AAT187" s="0"/>
      <c r="AAU187" s="0"/>
      <c r="AAV187" s="0"/>
      <c r="AAW187" s="0"/>
      <c r="AAX187" s="0"/>
      <c r="AAY187" s="0"/>
      <c r="AAZ187" s="0"/>
      <c r="ABA187" s="0"/>
      <c r="ABB187" s="0"/>
      <c r="ABC187" s="0"/>
      <c r="ABD187" s="0"/>
      <c r="ABE187" s="0"/>
      <c r="ABF187" s="0"/>
      <c r="ABG187" s="0"/>
      <c r="ABH187" s="0"/>
      <c r="ABI187" s="0"/>
      <c r="ABJ187" s="0"/>
      <c r="ABK187" s="0"/>
      <c r="ABL187" s="0"/>
      <c r="ABM187" s="0"/>
      <c r="ABN187" s="0"/>
      <c r="ABO187" s="0"/>
      <c r="ABP187" s="0"/>
      <c r="ABQ187" s="0"/>
      <c r="ABR187" s="0"/>
      <c r="ABS187" s="0"/>
      <c r="ABT187" s="0"/>
      <c r="ABU187" s="0"/>
      <c r="ABV187" s="0"/>
      <c r="ABW187" s="0"/>
      <c r="ABX187" s="0"/>
      <c r="ABY187" s="0"/>
      <c r="ABZ187" s="0"/>
      <c r="ACA187" s="0"/>
      <c r="ACB187" s="0"/>
      <c r="ACC187" s="0"/>
      <c r="ACD187" s="0"/>
      <c r="ACE187" s="0"/>
      <c r="ACF187" s="0"/>
      <c r="ACG187" s="0"/>
      <c r="ACH187" s="0"/>
      <c r="ACI187" s="0"/>
      <c r="ACJ187" s="0"/>
      <c r="ACK187" s="0"/>
      <c r="ACL187" s="0"/>
      <c r="ACM187" s="0"/>
      <c r="ACN187" s="0"/>
      <c r="ACO187" s="0"/>
      <c r="ACP187" s="0"/>
      <c r="ACQ187" s="0"/>
      <c r="ACR187" s="0"/>
      <c r="ACS187" s="0"/>
      <c r="ACT187" s="0"/>
      <c r="ACU187" s="0"/>
      <c r="ACV187" s="0"/>
      <c r="ACW187" s="0"/>
      <c r="ACX187" s="0"/>
      <c r="ACY187" s="0"/>
      <c r="ACZ187" s="0"/>
      <c r="ADA187" s="0"/>
      <c r="ADB187" s="0"/>
      <c r="ADC187" s="0"/>
      <c r="ADD187" s="0"/>
      <c r="ADE187" s="0"/>
      <c r="ADF187" s="0"/>
      <c r="ADG187" s="0"/>
      <c r="ADH187" s="0"/>
      <c r="ADI187" s="0"/>
      <c r="ADJ187" s="0"/>
      <c r="ADK187" s="0"/>
      <c r="ADL187" s="0"/>
      <c r="ADM187" s="0"/>
      <c r="ADN187" s="0"/>
      <c r="ADO187" s="0"/>
      <c r="ADP187" s="0"/>
      <c r="ADQ187" s="0"/>
      <c r="ADR187" s="0"/>
      <c r="ADS187" s="0"/>
      <c r="ADT187" s="0"/>
      <c r="ADU187" s="0"/>
      <c r="ADV187" s="0"/>
      <c r="ADW187" s="0"/>
      <c r="ADX187" s="0"/>
      <c r="ADY187" s="0"/>
      <c r="ADZ187" s="0"/>
      <c r="AEA187" s="0"/>
      <c r="AEB187" s="0"/>
      <c r="AEC187" s="0"/>
      <c r="AED187" s="0"/>
      <c r="AEE187" s="0"/>
      <c r="AEF187" s="0"/>
      <c r="AEG187" s="0"/>
      <c r="AEH187" s="0"/>
      <c r="AEI187" s="0"/>
      <c r="AEJ187" s="0"/>
      <c r="AEK187" s="0"/>
      <c r="AEL187" s="0"/>
      <c r="AEM187" s="0"/>
      <c r="AEN187" s="0"/>
      <c r="AEO187" s="0"/>
      <c r="AEP187" s="0"/>
      <c r="AEQ187" s="0"/>
      <c r="AER187" s="0"/>
      <c r="AES187" s="0"/>
      <c r="AET187" s="0"/>
      <c r="AEU187" s="0"/>
      <c r="AEV187" s="0"/>
      <c r="AEW187" s="0"/>
      <c r="AEX187" s="0"/>
      <c r="AEY187" s="0"/>
      <c r="AEZ187" s="0"/>
      <c r="AFA187" s="0"/>
      <c r="AFB187" s="0"/>
      <c r="AFC187" s="0"/>
      <c r="AFD187" s="0"/>
      <c r="AFE187" s="0"/>
      <c r="AFF187" s="0"/>
      <c r="AFG187" s="0"/>
      <c r="AFH187" s="0"/>
      <c r="AFI187" s="0"/>
      <c r="AFJ187" s="0"/>
      <c r="AFK187" s="0"/>
      <c r="AFL187" s="0"/>
      <c r="AFM187" s="0"/>
      <c r="AFN187" s="0"/>
      <c r="AFO187" s="0"/>
      <c r="AFP187" s="0"/>
      <c r="AFQ187" s="0"/>
      <c r="AFR187" s="0"/>
      <c r="AFS187" s="0"/>
      <c r="AFT187" s="0"/>
      <c r="AFU187" s="0"/>
      <c r="AFV187" s="0"/>
      <c r="AFW187" s="0"/>
      <c r="AFX187" s="0"/>
      <c r="AFY187" s="0"/>
      <c r="AFZ187" s="0"/>
      <c r="AGA187" s="0"/>
      <c r="AGB187" s="0"/>
      <c r="AGC187" s="0"/>
      <c r="AGD187" s="0"/>
      <c r="AGE187" s="0"/>
      <c r="AGF187" s="0"/>
      <c r="AGG187" s="0"/>
      <c r="AGH187" s="0"/>
      <c r="AGI187" s="0"/>
      <c r="AGJ187" s="0"/>
      <c r="AGK187" s="0"/>
      <c r="AGL187" s="0"/>
      <c r="AGM187" s="0"/>
      <c r="AGN187" s="0"/>
      <c r="AGO187" s="0"/>
      <c r="AGP187" s="0"/>
      <c r="AGQ187" s="0"/>
      <c r="AGR187" s="0"/>
      <c r="AGS187" s="0"/>
      <c r="AGT187" s="0"/>
      <c r="AGU187" s="0"/>
      <c r="AGV187" s="0"/>
      <c r="AGW187" s="0"/>
      <c r="AGX187" s="0"/>
      <c r="AGY187" s="0"/>
      <c r="AGZ187" s="0"/>
      <c r="AHA187" s="0"/>
      <c r="AHB187" s="0"/>
      <c r="AHC187" s="0"/>
      <c r="AHD187" s="0"/>
      <c r="AHE187" s="0"/>
      <c r="AHF187" s="0"/>
      <c r="AHG187" s="0"/>
      <c r="AHH187" s="0"/>
      <c r="AHI187" s="0"/>
      <c r="AHJ187" s="0"/>
      <c r="AHK187" s="0"/>
      <c r="AHL187" s="0"/>
      <c r="AHM187" s="0"/>
      <c r="AHN187" s="0"/>
      <c r="AHO187" s="0"/>
      <c r="AHP187" s="0"/>
      <c r="AHQ187" s="0"/>
      <c r="AHR187" s="0"/>
      <c r="AHS187" s="0"/>
      <c r="AHT187" s="0"/>
      <c r="AHU187" s="0"/>
      <c r="AHV187" s="0"/>
      <c r="AHW187" s="0"/>
      <c r="AHX187" s="0"/>
      <c r="AHY187" s="0"/>
      <c r="AHZ187" s="0"/>
      <c r="AIA187" s="0"/>
      <c r="AIB187" s="0"/>
      <c r="AIC187" s="0"/>
      <c r="AID187" s="0"/>
      <c r="AIE187" s="0"/>
      <c r="AIF187" s="0"/>
      <c r="AIG187" s="0"/>
      <c r="AIH187" s="0"/>
      <c r="AII187" s="0"/>
      <c r="AIJ187" s="0"/>
      <c r="AIK187" s="0"/>
      <c r="AIL187" s="0"/>
      <c r="AIM187" s="0"/>
      <c r="AIN187" s="0"/>
      <c r="AIO187" s="0"/>
      <c r="AIP187" s="0"/>
      <c r="AIQ187" s="0"/>
      <c r="AIR187" s="0"/>
      <c r="AIS187" s="0"/>
      <c r="AIT187" s="0"/>
      <c r="AIU187" s="0"/>
      <c r="AIV187" s="0"/>
      <c r="AIW187" s="0"/>
      <c r="AIX187" s="0"/>
      <c r="AIY187" s="0"/>
      <c r="AIZ187" s="0"/>
      <c r="AJA187" s="0"/>
      <c r="AJB187" s="0"/>
      <c r="AJC187" s="0"/>
      <c r="AJD187" s="0"/>
      <c r="AJE187" s="0"/>
      <c r="AJF187" s="0"/>
      <c r="AJG187" s="0"/>
      <c r="AJH187" s="0"/>
      <c r="AJI187" s="0"/>
      <c r="AJJ187" s="0"/>
      <c r="AJK187" s="0"/>
      <c r="AJL187" s="0"/>
      <c r="AJM187" s="0"/>
      <c r="AJN187" s="0"/>
      <c r="AJO187" s="0"/>
      <c r="AJP187" s="0"/>
      <c r="AJQ187" s="0"/>
      <c r="AJR187" s="0"/>
      <c r="AJS187" s="0"/>
      <c r="AJT187" s="0"/>
      <c r="AJU187" s="0"/>
      <c r="AJV187" s="0"/>
      <c r="AJW187" s="0"/>
      <c r="AJX187" s="0"/>
      <c r="AJY187" s="0"/>
      <c r="AJZ187" s="0"/>
      <c r="AKA187" s="0"/>
      <c r="AKB187" s="0"/>
      <c r="AKC187" s="0"/>
      <c r="AKD187" s="0"/>
      <c r="AKE187" s="0"/>
      <c r="AKF187" s="0"/>
      <c r="AKG187" s="0"/>
      <c r="AKH187" s="0"/>
      <c r="AKI187" s="0"/>
      <c r="AKJ187" s="0"/>
      <c r="AKK187" s="0"/>
      <c r="AKL187" s="0"/>
      <c r="AKM187" s="0"/>
      <c r="AKN187" s="0"/>
      <c r="AKO187" s="0"/>
      <c r="AKP187" s="0"/>
      <c r="AKQ187" s="0"/>
      <c r="AKR187" s="0"/>
      <c r="AKS187" s="0"/>
      <c r="AKT187" s="0"/>
      <c r="AKU187" s="0"/>
      <c r="AKV187" s="0"/>
      <c r="AKW187" s="0"/>
      <c r="AKX187" s="0"/>
      <c r="AKY187" s="0"/>
      <c r="AKZ187" s="0"/>
      <c r="ALA187" s="0"/>
      <c r="ALB187" s="0"/>
      <c r="ALC187" s="0"/>
      <c r="ALD187" s="0"/>
      <c r="ALE187" s="0"/>
      <c r="ALF187" s="0"/>
      <c r="ALG187" s="0"/>
      <c r="ALH187" s="0"/>
      <c r="ALI187" s="0"/>
      <c r="ALJ187" s="0"/>
      <c r="ALK187" s="0"/>
      <c r="ALL187" s="0"/>
      <c r="ALM187" s="0"/>
      <c r="ALN187" s="0"/>
      <c r="ALO187" s="0"/>
      <c r="ALP187" s="0"/>
      <c r="ALQ187" s="0"/>
      <c r="ALR187" s="0"/>
      <c r="ALS187" s="0"/>
      <c r="ALT187" s="0"/>
      <c r="ALU187" s="0"/>
      <c r="ALV187" s="0"/>
      <c r="ALW187" s="0"/>
      <c r="ALX187" s="0"/>
      <c r="ALY187" s="0"/>
      <c r="ALZ187" s="0"/>
      <c r="AMA187" s="0"/>
      <c r="AMB187" s="0"/>
      <c r="AMC187" s="0"/>
      <c r="AMD187" s="0"/>
      <c r="AME187" s="0"/>
      <c r="AMF187" s="0"/>
      <c r="AMG187" s="0"/>
      <c r="AMH187" s="0"/>
      <c r="AMI187" s="0"/>
      <c r="AMJ187" s="0"/>
    </row>
    <row r="188" customFormat="false" ht="12.75" hidden="false" customHeight="true" outlineLevel="0" collapsed="false">
      <c r="A188" s="129"/>
      <c r="B188" s="63" t="s">
        <v>191</v>
      </c>
      <c r="C188" s="63"/>
      <c r="D188" s="175"/>
      <c r="E188" s="175"/>
      <c r="F188" s="175" t="n">
        <f aca="false">F126</f>
        <v>0</v>
      </c>
      <c r="G188" s="201"/>
      <c r="H188" s="79"/>
      <c r="I188" s="0"/>
      <c r="J188" s="0"/>
      <c r="K188" s="0"/>
      <c r="L188" s="0"/>
      <c r="M188" s="0"/>
      <c r="N188" s="0"/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  <c r="IW188" s="0"/>
      <c r="IX188" s="0"/>
      <c r="IY188" s="0"/>
      <c r="IZ188" s="0"/>
      <c r="JA188" s="0"/>
      <c r="JB188" s="0"/>
      <c r="JC188" s="0"/>
      <c r="JD188" s="0"/>
      <c r="JE188" s="0"/>
      <c r="JF188" s="0"/>
      <c r="JG188" s="0"/>
      <c r="JH188" s="0"/>
      <c r="JI188" s="0"/>
      <c r="JJ188" s="0"/>
      <c r="JK188" s="0"/>
      <c r="JL188" s="0"/>
      <c r="JM188" s="0"/>
      <c r="JN188" s="0"/>
      <c r="JO188" s="0"/>
      <c r="JP188" s="0"/>
      <c r="JQ188" s="0"/>
      <c r="JR188" s="0"/>
      <c r="JS188" s="0"/>
      <c r="JT188" s="0"/>
      <c r="JU188" s="0"/>
      <c r="JV188" s="0"/>
      <c r="JW188" s="0"/>
      <c r="JX188" s="0"/>
      <c r="JY188" s="0"/>
      <c r="JZ188" s="0"/>
      <c r="KA188" s="0"/>
      <c r="KB188" s="0"/>
      <c r="KC188" s="0"/>
      <c r="KD188" s="0"/>
      <c r="KE188" s="0"/>
      <c r="KF188" s="0"/>
      <c r="KG188" s="0"/>
      <c r="KH188" s="0"/>
      <c r="KI188" s="0"/>
      <c r="KJ188" s="0"/>
      <c r="KK188" s="0"/>
      <c r="KL188" s="0"/>
      <c r="KM188" s="0"/>
      <c r="KN188" s="0"/>
      <c r="KO188" s="0"/>
      <c r="KP188" s="0"/>
      <c r="KQ188" s="0"/>
      <c r="KR188" s="0"/>
      <c r="KS188" s="0"/>
      <c r="KT188" s="0"/>
      <c r="KU188" s="0"/>
      <c r="KV188" s="0"/>
      <c r="KW188" s="0"/>
      <c r="KX188" s="0"/>
      <c r="KY188" s="0"/>
      <c r="KZ188" s="0"/>
      <c r="LA188" s="0"/>
      <c r="LB188" s="0"/>
      <c r="LC188" s="0"/>
      <c r="LD188" s="0"/>
      <c r="LE188" s="0"/>
      <c r="LF188" s="0"/>
      <c r="LG188" s="0"/>
      <c r="LH188" s="0"/>
      <c r="LI188" s="0"/>
      <c r="LJ188" s="0"/>
      <c r="LK188" s="0"/>
      <c r="LL188" s="0"/>
      <c r="LM188" s="0"/>
      <c r="LN188" s="0"/>
      <c r="LO188" s="0"/>
      <c r="LP188" s="0"/>
      <c r="LQ188" s="0"/>
      <c r="LR188" s="0"/>
      <c r="LS188" s="0"/>
      <c r="LT188" s="0"/>
      <c r="LU188" s="0"/>
      <c r="LV188" s="0"/>
      <c r="LW188" s="0"/>
      <c r="LX188" s="0"/>
      <c r="LY188" s="0"/>
      <c r="LZ188" s="0"/>
      <c r="MA188" s="0"/>
      <c r="MB188" s="0"/>
      <c r="MC188" s="0"/>
      <c r="MD188" s="0"/>
      <c r="ME188" s="0"/>
      <c r="MF188" s="0"/>
      <c r="MG188" s="0"/>
      <c r="MH188" s="0"/>
      <c r="MI188" s="0"/>
      <c r="MJ188" s="0"/>
      <c r="MK188" s="0"/>
      <c r="ML188" s="0"/>
      <c r="MM188" s="0"/>
      <c r="MN188" s="0"/>
      <c r="MO188" s="0"/>
      <c r="MP188" s="0"/>
      <c r="MQ188" s="0"/>
      <c r="MR188" s="0"/>
      <c r="MS188" s="0"/>
      <c r="MT188" s="0"/>
      <c r="MU188" s="0"/>
      <c r="MV188" s="0"/>
      <c r="MW188" s="0"/>
      <c r="MX188" s="0"/>
      <c r="MY188" s="0"/>
      <c r="MZ188" s="0"/>
      <c r="NA188" s="0"/>
      <c r="NB188" s="0"/>
      <c r="NC188" s="0"/>
      <c r="ND188" s="0"/>
      <c r="NE188" s="0"/>
      <c r="NF188" s="0"/>
      <c r="NG188" s="0"/>
      <c r="NH188" s="0"/>
      <c r="NI188" s="0"/>
      <c r="NJ188" s="0"/>
      <c r="NK188" s="0"/>
      <c r="NL188" s="0"/>
      <c r="NM188" s="0"/>
      <c r="NN188" s="0"/>
      <c r="NO188" s="0"/>
      <c r="NP188" s="0"/>
      <c r="NQ188" s="0"/>
      <c r="NR188" s="0"/>
      <c r="NS188" s="0"/>
      <c r="NT188" s="0"/>
      <c r="NU188" s="0"/>
      <c r="NV188" s="0"/>
      <c r="NW188" s="0"/>
      <c r="NX188" s="0"/>
      <c r="NY188" s="0"/>
      <c r="NZ188" s="0"/>
      <c r="OA188" s="0"/>
      <c r="OB188" s="0"/>
      <c r="OC188" s="0"/>
      <c r="OD188" s="0"/>
      <c r="OE188" s="0"/>
      <c r="OF188" s="0"/>
      <c r="OG188" s="0"/>
      <c r="OH188" s="0"/>
      <c r="OI188" s="0"/>
      <c r="OJ188" s="0"/>
      <c r="OK188" s="0"/>
      <c r="OL188" s="0"/>
      <c r="OM188" s="0"/>
      <c r="ON188" s="0"/>
      <c r="OO188" s="0"/>
      <c r="OP188" s="0"/>
      <c r="OQ188" s="0"/>
      <c r="OR188" s="0"/>
      <c r="OS188" s="0"/>
      <c r="OT188" s="0"/>
      <c r="OU188" s="0"/>
      <c r="OV188" s="0"/>
      <c r="OW188" s="0"/>
      <c r="OX188" s="0"/>
      <c r="OY188" s="0"/>
      <c r="OZ188" s="0"/>
      <c r="PA188" s="0"/>
      <c r="PB188" s="0"/>
      <c r="PC188" s="0"/>
      <c r="PD188" s="0"/>
      <c r="PE188" s="0"/>
      <c r="PF188" s="0"/>
      <c r="PG188" s="0"/>
      <c r="PH188" s="0"/>
      <c r="PI188" s="0"/>
      <c r="PJ188" s="0"/>
      <c r="PK188" s="0"/>
      <c r="PL188" s="0"/>
      <c r="PM188" s="0"/>
      <c r="PN188" s="0"/>
      <c r="PO188" s="0"/>
      <c r="PP188" s="0"/>
      <c r="PQ188" s="0"/>
      <c r="PR188" s="0"/>
      <c r="PS188" s="0"/>
      <c r="PT188" s="0"/>
      <c r="PU188" s="0"/>
      <c r="PV188" s="0"/>
      <c r="PW188" s="0"/>
      <c r="PX188" s="0"/>
      <c r="PY188" s="0"/>
      <c r="PZ188" s="0"/>
      <c r="QA188" s="0"/>
      <c r="QB188" s="0"/>
      <c r="QC188" s="0"/>
      <c r="QD188" s="0"/>
      <c r="QE188" s="0"/>
      <c r="QF188" s="0"/>
      <c r="QG188" s="0"/>
      <c r="QH188" s="0"/>
      <c r="QI188" s="0"/>
      <c r="QJ188" s="0"/>
      <c r="QK188" s="0"/>
      <c r="QL188" s="0"/>
      <c r="QM188" s="0"/>
      <c r="QN188" s="0"/>
      <c r="QO188" s="0"/>
      <c r="QP188" s="0"/>
      <c r="QQ188" s="0"/>
      <c r="QR188" s="0"/>
      <c r="QS188" s="0"/>
      <c r="QT188" s="0"/>
      <c r="QU188" s="0"/>
      <c r="QV188" s="0"/>
      <c r="QW188" s="0"/>
      <c r="QX188" s="0"/>
      <c r="QY188" s="0"/>
      <c r="QZ188" s="0"/>
      <c r="RA188" s="0"/>
      <c r="RB188" s="0"/>
      <c r="RC188" s="0"/>
      <c r="RD188" s="0"/>
      <c r="RE188" s="0"/>
      <c r="RF188" s="0"/>
      <c r="RG188" s="0"/>
      <c r="RH188" s="0"/>
      <c r="RI188" s="0"/>
      <c r="RJ188" s="0"/>
      <c r="RK188" s="0"/>
      <c r="RL188" s="0"/>
      <c r="RM188" s="0"/>
      <c r="RN188" s="0"/>
      <c r="RO188" s="0"/>
      <c r="RP188" s="0"/>
      <c r="RQ188" s="0"/>
      <c r="RR188" s="0"/>
      <c r="RS188" s="0"/>
      <c r="RT188" s="0"/>
      <c r="RU188" s="0"/>
      <c r="RV188" s="0"/>
      <c r="RW188" s="0"/>
      <c r="RX188" s="0"/>
      <c r="RY188" s="0"/>
      <c r="RZ188" s="0"/>
      <c r="SA188" s="0"/>
      <c r="SB188" s="0"/>
      <c r="SC188" s="0"/>
      <c r="SD188" s="0"/>
      <c r="SE188" s="0"/>
      <c r="SF188" s="0"/>
      <c r="SG188" s="0"/>
      <c r="SH188" s="0"/>
      <c r="SI188" s="0"/>
      <c r="SJ188" s="0"/>
      <c r="SK188" s="0"/>
      <c r="SL188" s="0"/>
      <c r="SM188" s="0"/>
      <c r="SN188" s="0"/>
      <c r="SO188" s="0"/>
      <c r="SP188" s="0"/>
      <c r="SQ188" s="0"/>
      <c r="SR188" s="0"/>
      <c r="SS188" s="0"/>
      <c r="ST188" s="0"/>
      <c r="SU188" s="0"/>
      <c r="SV188" s="0"/>
      <c r="SW188" s="0"/>
      <c r="SX188" s="0"/>
      <c r="SY188" s="0"/>
      <c r="SZ188" s="0"/>
      <c r="TA188" s="0"/>
      <c r="TB188" s="0"/>
      <c r="TC188" s="0"/>
      <c r="TD188" s="0"/>
      <c r="TE188" s="0"/>
      <c r="TF188" s="0"/>
      <c r="TG188" s="0"/>
      <c r="TH188" s="0"/>
      <c r="TI188" s="0"/>
      <c r="TJ188" s="0"/>
      <c r="TK188" s="0"/>
      <c r="TL188" s="0"/>
      <c r="TM188" s="0"/>
      <c r="TN188" s="0"/>
      <c r="TO188" s="0"/>
      <c r="TP188" s="0"/>
      <c r="TQ188" s="0"/>
      <c r="TR188" s="0"/>
      <c r="TS188" s="0"/>
      <c r="TT188" s="0"/>
      <c r="TU188" s="0"/>
      <c r="TV188" s="0"/>
      <c r="TW188" s="0"/>
      <c r="TX188" s="0"/>
      <c r="TY188" s="0"/>
      <c r="TZ188" s="0"/>
      <c r="UA188" s="0"/>
      <c r="UB188" s="0"/>
      <c r="UC188" s="0"/>
      <c r="UD188" s="0"/>
      <c r="UE188" s="0"/>
      <c r="UF188" s="0"/>
      <c r="UG188" s="0"/>
      <c r="UH188" s="0"/>
      <c r="UI188" s="0"/>
      <c r="UJ188" s="0"/>
      <c r="UK188" s="0"/>
      <c r="UL188" s="0"/>
      <c r="UM188" s="0"/>
      <c r="UN188" s="0"/>
      <c r="UO188" s="0"/>
      <c r="UP188" s="0"/>
      <c r="UQ188" s="0"/>
      <c r="UR188" s="0"/>
      <c r="US188" s="0"/>
      <c r="UT188" s="0"/>
      <c r="UU188" s="0"/>
      <c r="UV188" s="0"/>
      <c r="UW188" s="0"/>
      <c r="UX188" s="0"/>
      <c r="UY188" s="0"/>
      <c r="UZ188" s="0"/>
      <c r="VA188" s="0"/>
      <c r="VB188" s="0"/>
      <c r="VC188" s="0"/>
      <c r="VD188" s="0"/>
      <c r="VE188" s="0"/>
      <c r="VF188" s="0"/>
      <c r="VG188" s="0"/>
      <c r="VH188" s="0"/>
      <c r="VI188" s="0"/>
      <c r="VJ188" s="0"/>
      <c r="VK188" s="0"/>
      <c r="VL188" s="0"/>
      <c r="VM188" s="0"/>
      <c r="VN188" s="0"/>
      <c r="VO188" s="0"/>
      <c r="VP188" s="0"/>
      <c r="VQ188" s="0"/>
      <c r="VR188" s="0"/>
      <c r="VS188" s="0"/>
      <c r="VT188" s="0"/>
      <c r="VU188" s="0"/>
      <c r="VV188" s="0"/>
      <c r="VW188" s="0"/>
      <c r="VX188" s="0"/>
      <c r="VY188" s="0"/>
      <c r="VZ188" s="0"/>
      <c r="WA188" s="0"/>
      <c r="WB188" s="0"/>
      <c r="WC188" s="0"/>
      <c r="WD188" s="0"/>
      <c r="WE188" s="0"/>
      <c r="WF188" s="0"/>
      <c r="WG188" s="0"/>
      <c r="WH188" s="0"/>
      <c r="WI188" s="0"/>
      <c r="WJ188" s="0"/>
      <c r="WK188" s="0"/>
      <c r="WL188" s="0"/>
      <c r="WM188" s="0"/>
      <c r="WN188" s="0"/>
      <c r="WO188" s="0"/>
      <c r="WP188" s="0"/>
      <c r="WQ188" s="0"/>
      <c r="WR188" s="0"/>
      <c r="WS188" s="0"/>
      <c r="WT188" s="0"/>
      <c r="WU188" s="0"/>
      <c r="WV188" s="0"/>
      <c r="WW188" s="0"/>
      <c r="WX188" s="0"/>
      <c r="WY188" s="0"/>
      <c r="WZ188" s="0"/>
      <c r="XA188" s="0"/>
      <c r="XB188" s="0"/>
      <c r="XC188" s="0"/>
      <c r="XD188" s="0"/>
      <c r="XE188" s="0"/>
      <c r="XF188" s="0"/>
      <c r="XG188" s="0"/>
      <c r="XH188" s="0"/>
      <c r="XI188" s="0"/>
      <c r="XJ188" s="0"/>
      <c r="XK188" s="0"/>
      <c r="XL188" s="0"/>
      <c r="XM188" s="0"/>
      <c r="XN188" s="0"/>
      <c r="XO188" s="0"/>
      <c r="XP188" s="0"/>
      <c r="XQ188" s="0"/>
      <c r="XR188" s="0"/>
      <c r="XS188" s="0"/>
      <c r="XT188" s="0"/>
      <c r="XU188" s="0"/>
      <c r="XV188" s="0"/>
      <c r="XW188" s="0"/>
      <c r="XX188" s="0"/>
      <c r="XY188" s="0"/>
      <c r="XZ188" s="0"/>
      <c r="YA188" s="0"/>
      <c r="YB188" s="0"/>
      <c r="YC188" s="0"/>
      <c r="YD188" s="0"/>
      <c r="YE188" s="0"/>
      <c r="YF188" s="0"/>
      <c r="YG188" s="0"/>
      <c r="YH188" s="0"/>
      <c r="YI188" s="0"/>
      <c r="YJ188" s="0"/>
      <c r="YK188" s="0"/>
      <c r="YL188" s="0"/>
      <c r="YM188" s="0"/>
      <c r="YN188" s="0"/>
      <c r="YO188" s="0"/>
      <c r="YP188" s="0"/>
      <c r="YQ188" s="0"/>
      <c r="YR188" s="0"/>
      <c r="YS188" s="0"/>
      <c r="YT188" s="0"/>
      <c r="YU188" s="0"/>
      <c r="YV188" s="0"/>
      <c r="YW188" s="0"/>
      <c r="YX188" s="0"/>
      <c r="YY188" s="0"/>
      <c r="YZ188" s="0"/>
      <c r="ZA188" s="0"/>
      <c r="ZB188" s="0"/>
      <c r="ZC188" s="0"/>
      <c r="ZD188" s="0"/>
      <c r="ZE188" s="0"/>
      <c r="ZF188" s="0"/>
      <c r="ZG188" s="0"/>
      <c r="ZH188" s="0"/>
      <c r="ZI188" s="0"/>
      <c r="ZJ188" s="0"/>
      <c r="ZK188" s="0"/>
      <c r="ZL188" s="0"/>
      <c r="ZM188" s="0"/>
      <c r="ZN188" s="0"/>
      <c r="ZO188" s="0"/>
      <c r="ZP188" s="0"/>
      <c r="ZQ188" s="0"/>
      <c r="ZR188" s="0"/>
      <c r="ZS188" s="0"/>
      <c r="ZT188" s="0"/>
      <c r="ZU188" s="0"/>
      <c r="ZV188" s="0"/>
      <c r="ZW188" s="0"/>
      <c r="ZX188" s="0"/>
      <c r="ZY188" s="0"/>
      <c r="ZZ188" s="0"/>
      <c r="AAA188" s="0"/>
      <c r="AAB188" s="0"/>
      <c r="AAC188" s="0"/>
      <c r="AAD188" s="0"/>
      <c r="AAE188" s="0"/>
      <c r="AAF188" s="0"/>
      <c r="AAG188" s="0"/>
      <c r="AAH188" s="0"/>
      <c r="AAI188" s="0"/>
      <c r="AAJ188" s="0"/>
      <c r="AAK188" s="0"/>
      <c r="AAL188" s="0"/>
      <c r="AAM188" s="0"/>
      <c r="AAN188" s="0"/>
      <c r="AAO188" s="0"/>
      <c r="AAP188" s="0"/>
      <c r="AAQ188" s="0"/>
      <c r="AAR188" s="0"/>
      <c r="AAS188" s="0"/>
      <c r="AAT188" s="0"/>
      <c r="AAU188" s="0"/>
      <c r="AAV188" s="0"/>
      <c r="AAW188" s="0"/>
      <c r="AAX188" s="0"/>
      <c r="AAY188" s="0"/>
      <c r="AAZ188" s="0"/>
      <c r="ABA188" s="0"/>
      <c r="ABB188" s="0"/>
      <c r="ABC188" s="0"/>
      <c r="ABD188" s="0"/>
      <c r="ABE188" s="0"/>
      <c r="ABF188" s="0"/>
      <c r="ABG188" s="0"/>
      <c r="ABH188" s="0"/>
      <c r="ABI188" s="0"/>
      <c r="ABJ188" s="0"/>
      <c r="ABK188" s="0"/>
      <c r="ABL188" s="0"/>
      <c r="ABM188" s="0"/>
      <c r="ABN188" s="0"/>
      <c r="ABO188" s="0"/>
      <c r="ABP188" s="0"/>
      <c r="ABQ188" s="0"/>
      <c r="ABR188" s="0"/>
      <c r="ABS188" s="0"/>
      <c r="ABT188" s="0"/>
      <c r="ABU188" s="0"/>
      <c r="ABV188" s="0"/>
      <c r="ABW188" s="0"/>
      <c r="ABX188" s="0"/>
      <c r="ABY188" s="0"/>
      <c r="ABZ188" s="0"/>
      <c r="ACA188" s="0"/>
      <c r="ACB188" s="0"/>
      <c r="ACC188" s="0"/>
      <c r="ACD188" s="0"/>
      <c r="ACE188" s="0"/>
      <c r="ACF188" s="0"/>
      <c r="ACG188" s="0"/>
      <c r="ACH188" s="0"/>
      <c r="ACI188" s="0"/>
      <c r="ACJ188" s="0"/>
      <c r="ACK188" s="0"/>
      <c r="ACL188" s="0"/>
      <c r="ACM188" s="0"/>
      <c r="ACN188" s="0"/>
      <c r="ACO188" s="0"/>
      <c r="ACP188" s="0"/>
      <c r="ACQ188" s="0"/>
      <c r="ACR188" s="0"/>
      <c r="ACS188" s="0"/>
      <c r="ACT188" s="0"/>
      <c r="ACU188" s="0"/>
      <c r="ACV188" s="0"/>
      <c r="ACW188" s="0"/>
      <c r="ACX188" s="0"/>
      <c r="ACY188" s="0"/>
      <c r="ACZ188" s="0"/>
      <c r="ADA188" s="0"/>
      <c r="ADB188" s="0"/>
      <c r="ADC188" s="0"/>
      <c r="ADD188" s="0"/>
      <c r="ADE188" s="0"/>
      <c r="ADF188" s="0"/>
      <c r="ADG188" s="0"/>
      <c r="ADH188" s="0"/>
      <c r="ADI188" s="0"/>
      <c r="ADJ188" s="0"/>
      <c r="ADK188" s="0"/>
      <c r="ADL188" s="0"/>
      <c r="ADM188" s="0"/>
      <c r="ADN188" s="0"/>
      <c r="ADO188" s="0"/>
      <c r="ADP188" s="0"/>
      <c r="ADQ188" s="0"/>
      <c r="ADR188" s="0"/>
      <c r="ADS188" s="0"/>
      <c r="ADT188" s="0"/>
      <c r="ADU188" s="0"/>
      <c r="ADV188" s="0"/>
      <c r="ADW188" s="0"/>
      <c r="ADX188" s="0"/>
      <c r="ADY188" s="0"/>
      <c r="ADZ188" s="0"/>
      <c r="AEA188" s="0"/>
      <c r="AEB188" s="0"/>
      <c r="AEC188" s="0"/>
      <c r="AED188" s="0"/>
      <c r="AEE188" s="0"/>
      <c r="AEF188" s="0"/>
      <c r="AEG188" s="0"/>
      <c r="AEH188" s="0"/>
      <c r="AEI188" s="0"/>
      <c r="AEJ188" s="0"/>
      <c r="AEK188" s="0"/>
      <c r="AEL188" s="0"/>
      <c r="AEM188" s="0"/>
      <c r="AEN188" s="0"/>
      <c r="AEO188" s="0"/>
      <c r="AEP188" s="0"/>
      <c r="AEQ188" s="0"/>
      <c r="AER188" s="0"/>
      <c r="AES188" s="0"/>
      <c r="AET188" s="0"/>
      <c r="AEU188" s="0"/>
      <c r="AEV188" s="0"/>
      <c r="AEW188" s="0"/>
      <c r="AEX188" s="0"/>
      <c r="AEY188" s="0"/>
      <c r="AEZ188" s="0"/>
      <c r="AFA188" s="0"/>
      <c r="AFB188" s="0"/>
      <c r="AFC188" s="0"/>
      <c r="AFD188" s="0"/>
      <c r="AFE188" s="0"/>
      <c r="AFF188" s="0"/>
      <c r="AFG188" s="0"/>
      <c r="AFH188" s="0"/>
      <c r="AFI188" s="0"/>
      <c r="AFJ188" s="0"/>
      <c r="AFK188" s="0"/>
      <c r="AFL188" s="0"/>
      <c r="AFM188" s="0"/>
      <c r="AFN188" s="0"/>
      <c r="AFO188" s="0"/>
      <c r="AFP188" s="0"/>
      <c r="AFQ188" s="0"/>
      <c r="AFR188" s="0"/>
      <c r="AFS188" s="0"/>
      <c r="AFT188" s="0"/>
      <c r="AFU188" s="0"/>
      <c r="AFV188" s="0"/>
      <c r="AFW188" s="0"/>
      <c r="AFX188" s="0"/>
      <c r="AFY188" s="0"/>
      <c r="AFZ188" s="0"/>
      <c r="AGA188" s="0"/>
      <c r="AGB188" s="0"/>
      <c r="AGC188" s="0"/>
      <c r="AGD188" s="0"/>
      <c r="AGE188" s="0"/>
      <c r="AGF188" s="0"/>
      <c r="AGG188" s="0"/>
      <c r="AGH188" s="0"/>
      <c r="AGI188" s="0"/>
      <c r="AGJ188" s="0"/>
      <c r="AGK188" s="0"/>
      <c r="AGL188" s="0"/>
      <c r="AGM188" s="0"/>
      <c r="AGN188" s="0"/>
      <c r="AGO188" s="0"/>
      <c r="AGP188" s="0"/>
      <c r="AGQ188" s="0"/>
      <c r="AGR188" s="0"/>
      <c r="AGS188" s="0"/>
      <c r="AGT188" s="0"/>
      <c r="AGU188" s="0"/>
      <c r="AGV188" s="0"/>
      <c r="AGW188" s="0"/>
      <c r="AGX188" s="0"/>
      <c r="AGY188" s="0"/>
      <c r="AGZ188" s="0"/>
      <c r="AHA188" s="0"/>
      <c r="AHB188" s="0"/>
      <c r="AHC188" s="0"/>
      <c r="AHD188" s="0"/>
      <c r="AHE188" s="0"/>
      <c r="AHF188" s="0"/>
      <c r="AHG188" s="0"/>
      <c r="AHH188" s="0"/>
      <c r="AHI188" s="0"/>
      <c r="AHJ188" s="0"/>
      <c r="AHK188" s="0"/>
      <c r="AHL188" s="0"/>
      <c r="AHM188" s="0"/>
      <c r="AHN188" s="0"/>
      <c r="AHO188" s="0"/>
      <c r="AHP188" s="0"/>
      <c r="AHQ188" s="0"/>
      <c r="AHR188" s="0"/>
      <c r="AHS188" s="0"/>
      <c r="AHT188" s="0"/>
      <c r="AHU188" s="0"/>
      <c r="AHV188" s="0"/>
      <c r="AHW188" s="0"/>
      <c r="AHX188" s="0"/>
      <c r="AHY188" s="0"/>
      <c r="AHZ188" s="0"/>
      <c r="AIA188" s="0"/>
      <c r="AIB188" s="0"/>
      <c r="AIC188" s="0"/>
      <c r="AID188" s="0"/>
      <c r="AIE188" s="0"/>
      <c r="AIF188" s="0"/>
      <c r="AIG188" s="0"/>
      <c r="AIH188" s="0"/>
      <c r="AII188" s="0"/>
      <c r="AIJ188" s="0"/>
      <c r="AIK188" s="0"/>
      <c r="AIL188" s="0"/>
      <c r="AIM188" s="0"/>
      <c r="AIN188" s="0"/>
      <c r="AIO188" s="0"/>
      <c r="AIP188" s="0"/>
      <c r="AIQ188" s="0"/>
      <c r="AIR188" s="0"/>
      <c r="AIS188" s="0"/>
      <c r="AIT188" s="0"/>
      <c r="AIU188" s="0"/>
      <c r="AIV188" s="0"/>
      <c r="AIW188" s="0"/>
      <c r="AIX188" s="0"/>
      <c r="AIY188" s="0"/>
      <c r="AIZ188" s="0"/>
      <c r="AJA188" s="0"/>
      <c r="AJB188" s="0"/>
      <c r="AJC188" s="0"/>
      <c r="AJD188" s="0"/>
      <c r="AJE188" s="0"/>
      <c r="AJF188" s="0"/>
      <c r="AJG188" s="0"/>
      <c r="AJH188" s="0"/>
      <c r="AJI188" s="0"/>
      <c r="AJJ188" s="0"/>
      <c r="AJK188" s="0"/>
      <c r="AJL188" s="0"/>
      <c r="AJM188" s="0"/>
      <c r="AJN188" s="0"/>
      <c r="AJO188" s="0"/>
      <c r="AJP188" s="0"/>
      <c r="AJQ188" s="0"/>
      <c r="AJR188" s="0"/>
      <c r="AJS188" s="0"/>
      <c r="AJT188" s="0"/>
      <c r="AJU188" s="0"/>
      <c r="AJV188" s="0"/>
      <c r="AJW188" s="0"/>
      <c r="AJX188" s="0"/>
      <c r="AJY188" s="0"/>
      <c r="AJZ188" s="0"/>
      <c r="AKA188" s="0"/>
      <c r="AKB188" s="0"/>
      <c r="AKC188" s="0"/>
      <c r="AKD188" s="0"/>
      <c r="AKE188" s="0"/>
      <c r="AKF188" s="0"/>
      <c r="AKG188" s="0"/>
      <c r="AKH188" s="0"/>
      <c r="AKI188" s="0"/>
      <c r="AKJ188" s="0"/>
      <c r="AKK188" s="0"/>
      <c r="AKL188" s="0"/>
      <c r="AKM188" s="0"/>
      <c r="AKN188" s="0"/>
      <c r="AKO188" s="0"/>
      <c r="AKP188" s="0"/>
      <c r="AKQ188" s="0"/>
      <c r="AKR188" s="0"/>
      <c r="AKS188" s="0"/>
      <c r="AKT188" s="0"/>
      <c r="AKU188" s="0"/>
      <c r="AKV188" s="0"/>
      <c r="AKW188" s="0"/>
      <c r="AKX188" s="0"/>
      <c r="AKY188" s="0"/>
      <c r="AKZ188" s="0"/>
      <c r="ALA188" s="0"/>
      <c r="ALB188" s="0"/>
      <c r="ALC188" s="0"/>
      <c r="ALD188" s="0"/>
      <c r="ALE188" s="0"/>
      <c r="ALF188" s="0"/>
      <c r="ALG188" s="0"/>
      <c r="ALH188" s="0"/>
      <c r="ALI188" s="0"/>
      <c r="ALJ188" s="0"/>
      <c r="ALK188" s="0"/>
      <c r="ALL188" s="0"/>
      <c r="ALM188" s="0"/>
      <c r="ALN188" s="0"/>
      <c r="ALO188" s="0"/>
      <c r="ALP188" s="0"/>
      <c r="ALQ188" s="0"/>
      <c r="ALR188" s="0"/>
      <c r="ALS188" s="0"/>
      <c r="ALT188" s="0"/>
      <c r="ALU188" s="0"/>
      <c r="ALV188" s="0"/>
      <c r="ALW188" s="0"/>
      <c r="ALX188" s="0"/>
      <c r="ALY188" s="0"/>
      <c r="ALZ188" s="0"/>
      <c r="AMA188" s="0"/>
      <c r="AMB188" s="0"/>
      <c r="AMC188" s="0"/>
      <c r="AMD188" s="0"/>
      <c r="AME188" s="0"/>
      <c r="AMF188" s="0"/>
      <c r="AMG188" s="0"/>
      <c r="AMH188" s="0"/>
      <c r="AMI188" s="0"/>
      <c r="AMJ188" s="0"/>
    </row>
    <row r="189" customFormat="false" ht="12.75" hidden="false" customHeight="true" outlineLevel="0" collapsed="false">
      <c r="A189" s="129"/>
      <c r="B189" s="61"/>
      <c r="C189" s="61"/>
      <c r="D189" s="91"/>
      <c r="E189" s="91"/>
      <c r="F189" s="91" t="n">
        <f aca="false">F187-F188</f>
        <v>0</v>
      </c>
      <c r="G189" s="201"/>
      <c r="H189" s="79"/>
      <c r="I189" s="0"/>
      <c r="J189" s="0"/>
      <c r="K189" s="0"/>
      <c r="L189" s="0"/>
      <c r="M189" s="0"/>
      <c r="N189" s="0"/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  <c r="IW189" s="0"/>
      <c r="IX189" s="0"/>
      <c r="IY189" s="0"/>
      <c r="IZ189" s="0"/>
      <c r="JA189" s="0"/>
      <c r="JB189" s="0"/>
      <c r="JC189" s="0"/>
      <c r="JD189" s="0"/>
      <c r="JE189" s="0"/>
      <c r="JF189" s="0"/>
      <c r="JG189" s="0"/>
      <c r="JH189" s="0"/>
      <c r="JI189" s="0"/>
      <c r="JJ189" s="0"/>
      <c r="JK189" s="0"/>
      <c r="JL189" s="0"/>
      <c r="JM189" s="0"/>
      <c r="JN189" s="0"/>
      <c r="JO189" s="0"/>
      <c r="JP189" s="0"/>
      <c r="JQ189" s="0"/>
      <c r="JR189" s="0"/>
      <c r="JS189" s="0"/>
      <c r="JT189" s="0"/>
      <c r="JU189" s="0"/>
      <c r="JV189" s="0"/>
      <c r="JW189" s="0"/>
      <c r="JX189" s="0"/>
      <c r="JY189" s="0"/>
      <c r="JZ189" s="0"/>
      <c r="KA189" s="0"/>
      <c r="KB189" s="0"/>
      <c r="KC189" s="0"/>
      <c r="KD189" s="0"/>
      <c r="KE189" s="0"/>
      <c r="KF189" s="0"/>
      <c r="KG189" s="0"/>
      <c r="KH189" s="0"/>
      <c r="KI189" s="0"/>
      <c r="KJ189" s="0"/>
      <c r="KK189" s="0"/>
      <c r="KL189" s="0"/>
      <c r="KM189" s="0"/>
      <c r="KN189" s="0"/>
      <c r="KO189" s="0"/>
      <c r="KP189" s="0"/>
      <c r="KQ189" s="0"/>
      <c r="KR189" s="0"/>
      <c r="KS189" s="0"/>
      <c r="KT189" s="0"/>
      <c r="KU189" s="0"/>
      <c r="KV189" s="0"/>
      <c r="KW189" s="0"/>
      <c r="KX189" s="0"/>
      <c r="KY189" s="0"/>
      <c r="KZ189" s="0"/>
      <c r="LA189" s="0"/>
      <c r="LB189" s="0"/>
      <c r="LC189" s="0"/>
      <c r="LD189" s="0"/>
      <c r="LE189" s="0"/>
      <c r="LF189" s="0"/>
      <c r="LG189" s="0"/>
      <c r="LH189" s="0"/>
      <c r="LI189" s="0"/>
      <c r="LJ189" s="0"/>
      <c r="LK189" s="0"/>
      <c r="LL189" s="0"/>
      <c r="LM189" s="0"/>
      <c r="LN189" s="0"/>
      <c r="LO189" s="0"/>
      <c r="LP189" s="0"/>
      <c r="LQ189" s="0"/>
      <c r="LR189" s="0"/>
      <c r="LS189" s="0"/>
      <c r="LT189" s="0"/>
      <c r="LU189" s="0"/>
      <c r="LV189" s="0"/>
      <c r="LW189" s="0"/>
      <c r="LX189" s="0"/>
      <c r="LY189" s="0"/>
      <c r="LZ189" s="0"/>
      <c r="MA189" s="0"/>
      <c r="MB189" s="0"/>
      <c r="MC189" s="0"/>
      <c r="MD189" s="0"/>
      <c r="ME189" s="0"/>
      <c r="MF189" s="0"/>
      <c r="MG189" s="0"/>
      <c r="MH189" s="0"/>
      <c r="MI189" s="0"/>
      <c r="MJ189" s="0"/>
      <c r="MK189" s="0"/>
      <c r="ML189" s="0"/>
      <c r="MM189" s="0"/>
      <c r="MN189" s="0"/>
      <c r="MO189" s="0"/>
      <c r="MP189" s="0"/>
      <c r="MQ189" s="0"/>
      <c r="MR189" s="0"/>
      <c r="MS189" s="0"/>
      <c r="MT189" s="0"/>
      <c r="MU189" s="0"/>
      <c r="MV189" s="0"/>
      <c r="MW189" s="0"/>
      <c r="MX189" s="0"/>
      <c r="MY189" s="0"/>
      <c r="MZ189" s="0"/>
      <c r="NA189" s="0"/>
      <c r="NB189" s="0"/>
      <c r="NC189" s="0"/>
      <c r="ND189" s="0"/>
      <c r="NE189" s="0"/>
      <c r="NF189" s="0"/>
      <c r="NG189" s="0"/>
      <c r="NH189" s="0"/>
      <c r="NI189" s="0"/>
      <c r="NJ189" s="0"/>
      <c r="NK189" s="0"/>
      <c r="NL189" s="0"/>
      <c r="NM189" s="0"/>
      <c r="NN189" s="0"/>
      <c r="NO189" s="0"/>
      <c r="NP189" s="0"/>
      <c r="NQ189" s="0"/>
      <c r="NR189" s="0"/>
      <c r="NS189" s="0"/>
      <c r="NT189" s="0"/>
      <c r="NU189" s="0"/>
      <c r="NV189" s="0"/>
      <c r="NW189" s="0"/>
      <c r="NX189" s="0"/>
      <c r="NY189" s="0"/>
      <c r="NZ189" s="0"/>
      <c r="OA189" s="0"/>
      <c r="OB189" s="0"/>
      <c r="OC189" s="0"/>
      <c r="OD189" s="0"/>
      <c r="OE189" s="0"/>
      <c r="OF189" s="0"/>
      <c r="OG189" s="0"/>
      <c r="OH189" s="0"/>
      <c r="OI189" s="0"/>
      <c r="OJ189" s="0"/>
      <c r="OK189" s="0"/>
      <c r="OL189" s="0"/>
      <c r="OM189" s="0"/>
      <c r="ON189" s="0"/>
      <c r="OO189" s="0"/>
      <c r="OP189" s="0"/>
      <c r="OQ189" s="0"/>
      <c r="OR189" s="0"/>
      <c r="OS189" s="0"/>
      <c r="OT189" s="0"/>
      <c r="OU189" s="0"/>
      <c r="OV189" s="0"/>
      <c r="OW189" s="0"/>
      <c r="OX189" s="0"/>
      <c r="OY189" s="0"/>
      <c r="OZ189" s="0"/>
      <c r="PA189" s="0"/>
      <c r="PB189" s="0"/>
      <c r="PC189" s="0"/>
      <c r="PD189" s="0"/>
      <c r="PE189" s="0"/>
      <c r="PF189" s="0"/>
      <c r="PG189" s="0"/>
      <c r="PH189" s="0"/>
      <c r="PI189" s="0"/>
      <c r="PJ189" s="0"/>
      <c r="PK189" s="0"/>
      <c r="PL189" s="0"/>
      <c r="PM189" s="0"/>
      <c r="PN189" s="0"/>
      <c r="PO189" s="0"/>
      <c r="PP189" s="0"/>
      <c r="PQ189" s="0"/>
      <c r="PR189" s="0"/>
      <c r="PS189" s="0"/>
      <c r="PT189" s="0"/>
      <c r="PU189" s="0"/>
      <c r="PV189" s="0"/>
      <c r="PW189" s="0"/>
      <c r="PX189" s="0"/>
      <c r="PY189" s="0"/>
      <c r="PZ189" s="0"/>
      <c r="QA189" s="0"/>
      <c r="QB189" s="0"/>
      <c r="QC189" s="0"/>
      <c r="QD189" s="0"/>
      <c r="QE189" s="0"/>
      <c r="QF189" s="0"/>
      <c r="QG189" s="0"/>
      <c r="QH189" s="0"/>
      <c r="QI189" s="0"/>
      <c r="QJ189" s="0"/>
      <c r="QK189" s="0"/>
      <c r="QL189" s="0"/>
      <c r="QM189" s="0"/>
      <c r="QN189" s="0"/>
      <c r="QO189" s="0"/>
      <c r="QP189" s="0"/>
      <c r="QQ189" s="0"/>
      <c r="QR189" s="0"/>
      <c r="QS189" s="0"/>
      <c r="QT189" s="0"/>
      <c r="QU189" s="0"/>
      <c r="QV189" s="0"/>
      <c r="QW189" s="0"/>
      <c r="QX189" s="0"/>
      <c r="QY189" s="0"/>
      <c r="QZ189" s="0"/>
      <c r="RA189" s="0"/>
      <c r="RB189" s="0"/>
      <c r="RC189" s="0"/>
      <c r="RD189" s="0"/>
      <c r="RE189" s="0"/>
      <c r="RF189" s="0"/>
      <c r="RG189" s="0"/>
      <c r="RH189" s="0"/>
      <c r="RI189" s="0"/>
      <c r="RJ189" s="0"/>
      <c r="RK189" s="0"/>
      <c r="RL189" s="0"/>
      <c r="RM189" s="0"/>
      <c r="RN189" s="0"/>
      <c r="RO189" s="0"/>
      <c r="RP189" s="0"/>
      <c r="RQ189" s="0"/>
      <c r="RR189" s="0"/>
      <c r="RS189" s="0"/>
      <c r="RT189" s="0"/>
      <c r="RU189" s="0"/>
      <c r="RV189" s="0"/>
      <c r="RW189" s="0"/>
      <c r="RX189" s="0"/>
      <c r="RY189" s="0"/>
      <c r="RZ189" s="0"/>
      <c r="SA189" s="0"/>
      <c r="SB189" s="0"/>
      <c r="SC189" s="0"/>
      <c r="SD189" s="0"/>
      <c r="SE189" s="0"/>
      <c r="SF189" s="0"/>
      <c r="SG189" s="0"/>
      <c r="SH189" s="0"/>
      <c r="SI189" s="0"/>
      <c r="SJ189" s="0"/>
      <c r="SK189" s="0"/>
      <c r="SL189" s="0"/>
      <c r="SM189" s="0"/>
      <c r="SN189" s="0"/>
      <c r="SO189" s="0"/>
      <c r="SP189" s="0"/>
      <c r="SQ189" s="0"/>
      <c r="SR189" s="0"/>
      <c r="SS189" s="0"/>
      <c r="ST189" s="0"/>
      <c r="SU189" s="0"/>
      <c r="SV189" s="0"/>
      <c r="SW189" s="0"/>
      <c r="SX189" s="0"/>
      <c r="SY189" s="0"/>
      <c r="SZ189" s="0"/>
      <c r="TA189" s="0"/>
      <c r="TB189" s="0"/>
      <c r="TC189" s="0"/>
      <c r="TD189" s="0"/>
      <c r="TE189" s="0"/>
      <c r="TF189" s="0"/>
      <c r="TG189" s="0"/>
      <c r="TH189" s="0"/>
      <c r="TI189" s="0"/>
      <c r="TJ189" s="0"/>
      <c r="TK189" s="0"/>
      <c r="TL189" s="0"/>
      <c r="TM189" s="0"/>
      <c r="TN189" s="0"/>
      <c r="TO189" s="0"/>
      <c r="TP189" s="0"/>
      <c r="TQ189" s="0"/>
      <c r="TR189" s="0"/>
      <c r="TS189" s="0"/>
      <c r="TT189" s="0"/>
      <c r="TU189" s="0"/>
      <c r="TV189" s="0"/>
      <c r="TW189" s="0"/>
      <c r="TX189" s="0"/>
      <c r="TY189" s="0"/>
      <c r="TZ189" s="0"/>
      <c r="UA189" s="0"/>
      <c r="UB189" s="0"/>
      <c r="UC189" s="0"/>
      <c r="UD189" s="0"/>
      <c r="UE189" s="0"/>
      <c r="UF189" s="0"/>
      <c r="UG189" s="0"/>
      <c r="UH189" s="0"/>
      <c r="UI189" s="0"/>
      <c r="UJ189" s="0"/>
      <c r="UK189" s="0"/>
      <c r="UL189" s="0"/>
      <c r="UM189" s="0"/>
      <c r="UN189" s="0"/>
      <c r="UO189" s="0"/>
      <c r="UP189" s="0"/>
      <c r="UQ189" s="0"/>
      <c r="UR189" s="0"/>
      <c r="US189" s="0"/>
      <c r="UT189" s="0"/>
      <c r="UU189" s="0"/>
      <c r="UV189" s="0"/>
      <c r="UW189" s="0"/>
      <c r="UX189" s="0"/>
      <c r="UY189" s="0"/>
      <c r="UZ189" s="0"/>
      <c r="VA189" s="0"/>
      <c r="VB189" s="0"/>
      <c r="VC189" s="0"/>
      <c r="VD189" s="0"/>
      <c r="VE189" s="0"/>
      <c r="VF189" s="0"/>
      <c r="VG189" s="0"/>
      <c r="VH189" s="0"/>
      <c r="VI189" s="0"/>
      <c r="VJ189" s="0"/>
      <c r="VK189" s="0"/>
      <c r="VL189" s="0"/>
      <c r="VM189" s="0"/>
      <c r="VN189" s="0"/>
      <c r="VO189" s="0"/>
      <c r="VP189" s="0"/>
      <c r="VQ189" s="0"/>
      <c r="VR189" s="0"/>
      <c r="VS189" s="0"/>
      <c r="VT189" s="0"/>
      <c r="VU189" s="0"/>
      <c r="VV189" s="0"/>
      <c r="VW189" s="0"/>
      <c r="VX189" s="0"/>
      <c r="VY189" s="0"/>
      <c r="VZ189" s="0"/>
      <c r="WA189" s="0"/>
      <c r="WB189" s="0"/>
      <c r="WC189" s="0"/>
      <c r="WD189" s="0"/>
      <c r="WE189" s="0"/>
      <c r="WF189" s="0"/>
      <c r="WG189" s="0"/>
      <c r="WH189" s="0"/>
      <c r="WI189" s="0"/>
      <c r="WJ189" s="0"/>
      <c r="WK189" s="0"/>
      <c r="WL189" s="0"/>
      <c r="WM189" s="0"/>
      <c r="WN189" s="0"/>
      <c r="WO189" s="0"/>
      <c r="WP189" s="0"/>
      <c r="WQ189" s="0"/>
      <c r="WR189" s="0"/>
      <c r="WS189" s="0"/>
      <c r="WT189" s="0"/>
      <c r="WU189" s="0"/>
      <c r="WV189" s="0"/>
      <c r="WW189" s="0"/>
      <c r="WX189" s="0"/>
      <c r="WY189" s="0"/>
      <c r="WZ189" s="0"/>
      <c r="XA189" s="0"/>
      <c r="XB189" s="0"/>
      <c r="XC189" s="0"/>
      <c r="XD189" s="0"/>
      <c r="XE189" s="0"/>
      <c r="XF189" s="0"/>
      <c r="XG189" s="0"/>
      <c r="XH189" s="0"/>
      <c r="XI189" s="0"/>
      <c r="XJ189" s="0"/>
      <c r="XK189" s="0"/>
      <c r="XL189" s="0"/>
      <c r="XM189" s="0"/>
      <c r="XN189" s="0"/>
      <c r="XO189" s="0"/>
      <c r="XP189" s="0"/>
      <c r="XQ189" s="0"/>
      <c r="XR189" s="0"/>
      <c r="XS189" s="0"/>
      <c r="XT189" s="0"/>
      <c r="XU189" s="0"/>
      <c r="XV189" s="0"/>
      <c r="XW189" s="0"/>
      <c r="XX189" s="0"/>
      <c r="XY189" s="0"/>
      <c r="XZ189" s="0"/>
      <c r="YA189" s="0"/>
      <c r="YB189" s="0"/>
      <c r="YC189" s="0"/>
      <c r="YD189" s="0"/>
      <c r="YE189" s="0"/>
      <c r="YF189" s="0"/>
      <c r="YG189" s="0"/>
      <c r="YH189" s="0"/>
      <c r="YI189" s="0"/>
      <c r="YJ189" s="0"/>
      <c r="YK189" s="0"/>
      <c r="YL189" s="0"/>
      <c r="YM189" s="0"/>
      <c r="YN189" s="0"/>
      <c r="YO189" s="0"/>
      <c r="YP189" s="0"/>
      <c r="YQ189" s="0"/>
      <c r="YR189" s="0"/>
      <c r="YS189" s="0"/>
      <c r="YT189" s="0"/>
      <c r="YU189" s="0"/>
      <c r="YV189" s="0"/>
      <c r="YW189" s="0"/>
      <c r="YX189" s="0"/>
      <c r="YY189" s="0"/>
      <c r="YZ189" s="0"/>
      <c r="ZA189" s="0"/>
      <c r="ZB189" s="0"/>
      <c r="ZC189" s="0"/>
      <c r="ZD189" s="0"/>
      <c r="ZE189" s="0"/>
      <c r="ZF189" s="0"/>
      <c r="ZG189" s="0"/>
      <c r="ZH189" s="0"/>
      <c r="ZI189" s="0"/>
      <c r="ZJ189" s="0"/>
      <c r="ZK189" s="0"/>
      <c r="ZL189" s="0"/>
      <c r="ZM189" s="0"/>
      <c r="ZN189" s="0"/>
      <c r="ZO189" s="0"/>
      <c r="ZP189" s="0"/>
      <c r="ZQ189" s="0"/>
      <c r="ZR189" s="0"/>
      <c r="ZS189" s="0"/>
      <c r="ZT189" s="0"/>
      <c r="ZU189" s="0"/>
      <c r="ZV189" s="0"/>
      <c r="ZW189" s="0"/>
      <c r="ZX189" s="0"/>
      <c r="ZY189" s="0"/>
      <c r="ZZ189" s="0"/>
      <c r="AAA189" s="0"/>
      <c r="AAB189" s="0"/>
      <c r="AAC189" s="0"/>
      <c r="AAD189" s="0"/>
      <c r="AAE189" s="0"/>
      <c r="AAF189" s="0"/>
      <c r="AAG189" s="0"/>
      <c r="AAH189" s="0"/>
      <c r="AAI189" s="0"/>
      <c r="AAJ189" s="0"/>
      <c r="AAK189" s="0"/>
      <c r="AAL189" s="0"/>
      <c r="AAM189" s="0"/>
      <c r="AAN189" s="0"/>
      <c r="AAO189" s="0"/>
      <c r="AAP189" s="0"/>
      <c r="AAQ189" s="0"/>
      <c r="AAR189" s="0"/>
      <c r="AAS189" s="0"/>
      <c r="AAT189" s="0"/>
      <c r="AAU189" s="0"/>
      <c r="AAV189" s="0"/>
      <c r="AAW189" s="0"/>
      <c r="AAX189" s="0"/>
      <c r="AAY189" s="0"/>
      <c r="AAZ189" s="0"/>
      <c r="ABA189" s="0"/>
      <c r="ABB189" s="0"/>
      <c r="ABC189" s="0"/>
      <c r="ABD189" s="0"/>
      <c r="ABE189" s="0"/>
      <c r="ABF189" s="0"/>
      <c r="ABG189" s="0"/>
      <c r="ABH189" s="0"/>
      <c r="ABI189" s="0"/>
      <c r="ABJ189" s="0"/>
      <c r="ABK189" s="0"/>
      <c r="ABL189" s="0"/>
      <c r="ABM189" s="0"/>
      <c r="ABN189" s="0"/>
      <c r="ABO189" s="0"/>
      <c r="ABP189" s="0"/>
      <c r="ABQ189" s="0"/>
      <c r="ABR189" s="0"/>
      <c r="ABS189" s="0"/>
      <c r="ABT189" s="0"/>
      <c r="ABU189" s="0"/>
      <c r="ABV189" s="0"/>
      <c r="ABW189" s="0"/>
      <c r="ABX189" s="0"/>
      <c r="ABY189" s="0"/>
      <c r="ABZ189" s="0"/>
      <c r="ACA189" s="0"/>
      <c r="ACB189" s="0"/>
      <c r="ACC189" s="0"/>
      <c r="ACD189" s="0"/>
      <c r="ACE189" s="0"/>
      <c r="ACF189" s="0"/>
      <c r="ACG189" s="0"/>
      <c r="ACH189" s="0"/>
      <c r="ACI189" s="0"/>
      <c r="ACJ189" s="0"/>
      <c r="ACK189" s="0"/>
      <c r="ACL189" s="0"/>
      <c r="ACM189" s="0"/>
      <c r="ACN189" s="0"/>
      <c r="ACO189" s="0"/>
      <c r="ACP189" s="0"/>
      <c r="ACQ189" s="0"/>
      <c r="ACR189" s="0"/>
      <c r="ACS189" s="0"/>
      <c r="ACT189" s="0"/>
      <c r="ACU189" s="0"/>
      <c r="ACV189" s="0"/>
      <c r="ACW189" s="0"/>
      <c r="ACX189" s="0"/>
      <c r="ACY189" s="0"/>
      <c r="ACZ189" s="0"/>
      <c r="ADA189" s="0"/>
      <c r="ADB189" s="0"/>
      <c r="ADC189" s="0"/>
      <c r="ADD189" s="0"/>
      <c r="ADE189" s="0"/>
      <c r="ADF189" s="0"/>
      <c r="ADG189" s="0"/>
      <c r="ADH189" s="0"/>
      <c r="ADI189" s="0"/>
      <c r="ADJ189" s="0"/>
      <c r="ADK189" s="0"/>
      <c r="ADL189" s="0"/>
      <c r="ADM189" s="0"/>
      <c r="ADN189" s="0"/>
      <c r="ADO189" s="0"/>
      <c r="ADP189" s="0"/>
      <c r="ADQ189" s="0"/>
      <c r="ADR189" s="0"/>
      <c r="ADS189" s="0"/>
      <c r="ADT189" s="0"/>
      <c r="ADU189" s="0"/>
      <c r="ADV189" s="0"/>
      <c r="ADW189" s="0"/>
      <c r="ADX189" s="0"/>
      <c r="ADY189" s="0"/>
      <c r="ADZ189" s="0"/>
      <c r="AEA189" s="0"/>
      <c r="AEB189" s="0"/>
      <c r="AEC189" s="0"/>
      <c r="AED189" s="0"/>
      <c r="AEE189" s="0"/>
      <c r="AEF189" s="0"/>
      <c r="AEG189" s="0"/>
      <c r="AEH189" s="0"/>
      <c r="AEI189" s="0"/>
      <c r="AEJ189" s="0"/>
      <c r="AEK189" s="0"/>
      <c r="AEL189" s="0"/>
      <c r="AEM189" s="0"/>
      <c r="AEN189" s="0"/>
      <c r="AEO189" s="0"/>
      <c r="AEP189" s="0"/>
      <c r="AEQ189" s="0"/>
      <c r="AER189" s="0"/>
      <c r="AES189" s="0"/>
      <c r="AET189" s="0"/>
      <c r="AEU189" s="0"/>
      <c r="AEV189" s="0"/>
      <c r="AEW189" s="0"/>
      <c r="AEX189" s="0"/>
      <c r="AEY189" s="0"/>
      <c r="AEZ189" s="0"/>
      <c r="AFA189" s="0"/>
      <c r="AFB189" s="0"/>
      <c r="AFC189" s="0"/>
      <c r="AFD189" s="0"/>
      <c r="AFE189" s="0"/>
      <c r="AFF189" s="0"/>
      <c r="AFG189" s="0"/>
      <c r="AFH189" s="0"/>
      <c r="AFI189" s="0"/>
      <c r="AFJ189" s="0"/>
      <c r="AFK189" s="0"/>
      <c r="AFL189" s="0"/>
      <c r="AFM189" s="0"/>
      <c r="AFN189" s="0"/>
      <c r="AFO189" s="0"/>
      <c r="AFP189" s="0"/>
      <c r="AFQ189" s="0"/>
      <c r="AFR189" s="0"/>
      <c r="AFS189" s="0"/>
      <c r="AFT189" s="0"/>
      <c r="AFU189" s="0"/>
      <c r="AFV189" s="0"/>
      <c r="AFW189" s="0"/>
      <c r="AFX189" s="0"/>
      <c r="AFY189" s="0"/>
      <c r="AFZ189" s="0"/>
      <c r="AGA189" s="0"/>
      <c r="AGB189" s="0"/>
      <c r="AGC189" s="0"/>
      <c r="AGD189" s="0"/>
      <c r="AGE189" s="0"/>
      <c r="AGF189" s="0"/>
      <c r="AGG189" s="0"/>
      <c r="AGH189" s="0"/>
      <c r="AGI189" s="0"/>
      <c r="AGJ189" s="0"/>
      <c r="AGK189" s="0"/>
      <c r="AGL189" s="0"/>
      <c r="AGM189" s="0"/>
      <c r="AGN189" s="0"/>
      <c r="AGO189" s="0"/>
      <c r="AGP189" s="0"/>
      <c r="AGQ189" s="0"/>
      <c r="AGR189" s="0"/>
      <c r="AGS189" s="0"/>
      <c r="AGT189" s="0"/>
      <c r="AGU189" s="0"/>
      <c r="AGV189" s="0"/>
      <c r="AGW189" s="0"/>
      <c r="AGX189" s="0"/>
      <c r="AGY189" s="0"/>
      <c r="AGZ189" s="0"/>
      <c r="AHA189" s="0"/>
      <c r="AHB189" s="0"/>
      <c r="AHC189" s="0"/>
      <c r="AHD189" s="0"/>
      <c r="AHE189" s="0"/>
      <c r="AHF189" s="0"/>
      <c r="AHG189" s="0"/>
      <c r="AHH189" s="0"/>
      <c r="AHI189" s="0"/>
      <c r="AHJ189" s="0"/>
      <c r="AHK189" s="0"/>
      <c r="AHL189" s="0"/>
      <c r="AHM189" s="0"/>
      <c r="AHN189" s="0"/>
      <c r="AHO189" s="0"/>
      <c r="AHP189" s="0"/>
      <c r="AHQ189" s="0"/>
      <c r="AHR189" s="0"/>
      <c r="AHS189" s="0"/>
      <c r="AHT189" s="0"/>
      <c r="AHU189" s="0"/>
      <c r="AHV189" s="0"/>
      <c r="AHW189" s="0"/>
      <c r="AHX189" s="0"/>
      <c r="AHY189" s="0"/>
      <c r="AHZ189" s="0"/>
      <c r="AIA189" s="0"/>
      <c r="AIB189" s="0"/>
      <c r="AIC189" s="0"/>
      <c r="AID189" s="0"/>
      <c r="AIE189" s="0"/>
      <c r="AIF189" s="0"/>
      <c r="AIG189" s="0"/>
      <c r="AIH189" s="0"/>
      <c r="AII189" s="0"/>
      <c r="AIJ189" s="0"/>
      <c r="AIK189" s="0"/>
      <c r="AIL189" s="0"/>
      <c r="AIM189" s="0"/>
      <c r="AIN189" s="0"/>
      <c r="AIO189" s="0"/>
      <c r="AIP189" s="0"/>
      <c r="AIQ189" s="0"/>
      <c r="AIR189" s="0"/>
      <c r="AIS189" s="0"/>
      <c r="AIT189" s="0"/>
      <c r="AIU189" s="0"/>
      <c r="AIV189" s="0"/>
      <c r="AIW189" s="0"/>
      <c r="AIX189" s="0"/>
      <c r="AIY189" s="0"/>
      <c r="AIZ189" s="0"/>
      <c r="AJA189" s="0"/>
      <c r="AJB189" s="0"/>
      <c r="AJC189" s="0"/>
      <c r="AJD189" s="0"/>
      <c r="AJE189" s="0"/>
      <c r="AJF189" s="0"/>
      <c r="AJG189" s="0"/>
      <c r="AJH189" s="0"/>
      <c r="AJI189" s="0"/>
      <c r="AJJ189" s="0"/>
      <c r="AJK189" s="0"/>
      <c r="AJL189" s="0"/>
      <c r="AJM189" s="0"/>
      <c r="AJN189" s="0"/>
      <c r="AJO189" s="0"/>
      <c r="AJP189" s="0"/>
      <c r="AJQ189" s="0"/>
      <c r="AJR189" s="0"/>
      <c r="AJS189" s="0"/>
      <c r="AJT189" s="0"/>
      <c r="AJU189" s="0"/>
      <c r="AJV189" s="0"/>
      <c r="AJW189" s="0"/>
      <c r="AJX189" s="0"/>
      <c r="AJY189" s="0"/>
      <c r="AJZ189" s="0"/>
      <c r="AKA189" s="0"/>
      <c r="AKB189" s="0"/>
      <c r="AKC189" s="0"/>
      <c r="AKD189" s="0"/>
      <c r="AKE189" s="0"/>
      <c r="AKF189" s="0"/>
      <c r="AKG189" s="0"/>
      <c r="AKH189" s="0"/>
      <c r="AKI189" s="0"/>
      <c r="AKJ189" s="0"/>
      <c r="AKK189" s="0"/>
      <c r="AKL189" s="0"/>
      <c r="AKM189" s="0"/>
      <c r="AKN189" s="0"/>
      <c r="AKO189" s="0"/>
      <c r="AKP189" s="0"/>
      <c r="AKQ189" s="0"/>
      <c r="AKR189" s="0"/>
      <c r="AKS189" s="0"/>
      <c r="AKT189" s="0"/>
      <c r="AKU189" s="0"/>
      <c r="AKV189" s="0"/>
      <c r="AKW189" s="0"/>
      <c r="AKX189" s="0"/>
      <c r="AKY189" s="0"/>
      <c r="AKZ189" s="0"/>
      <c r="ALA189" s="0"/>
      <c r="ALB189" s="0"/>
      <c r="ALC189" s="0"/>
      <c r="ALD189" s="0"/>
      <c r="ALE189" s="0"/>
      <c r="ALF189" s="0"/>
      <c r="ALG189" s="0"/>
      <c r="ALH189" s="0"/>
      <c r="ALI189" s="0"/>
      <c r="ALJ189" s="0"/>
      <c r="ALK189" s="0"/>
      <c r="ALL189" s="0"/>
      <c r="ALM189" s="0"/>
      <c r="ALN189" s="0"/>
      <c r="ALO189" s="0"/>
      <c r="ALP189" s="0"/>
      <c r="ALQ189" s="0"/>
      <c r="ALR189" s="0"/>
      <c r="ALS189" s="0"/>
      <c r="ALT189" s="0"/>
      <c r="ALU189" s="0"/>
      <c r="ALV189" s="0"/>
      <c r="ALW189" s="0"/>
      <c r="ALX189" s="0"/>
      <c r="ALY189" s="0"/>
      <c r="ALZ189" s="0"/>
      <c r="AMA189" s="0"/>
      <c r="AMB189" s="0"/>
      <c r="AMC189" s="0"/>
      <c r="AMD189" s="0"/>
      <c r="AME189" s="0"/>
      <c r="AMF189" s="0"/>
      <c r="AMG189" s="0"/>
      <c r="AMH189" s="0"/>
      <c r="AMI189" s="0"/>
      <c r="AMJ189" s="0"/>
    </row>
    <row r="190" customFormat="false" ht="12.75" hidden="false" customHeight="true" outlineLevel="0" collapsed="false">
      <c r="A190" s="129"/>
      <c r="B190" s="61" t="s">
        <v>192</v>
      </c>
      <c r="C190" s="61"/>
      <c r="D190" s="91" t="n">
        <f aca="false">F148</f>
        <v>0</v>
      </c>
      <c r="E190" s="148" t="n">
        <f aca="false">IF(D190&gt;500000,0.95,0.8)</f>
        <v>0.8</v>
      </c>
      <c r="F190" s="91" t="n">
        <f aca="false">F189*E190</f>
        <v>0</v>
      </c>
      <c r="G190" s="201"/>
      <c r="H190" s="79"/>
      <c r="I190" s="0"/>
      <c r="J190" s="0"/>
      <c r="K190" s="0"/>
      <c r="L190" s="0"/>
      <c r="M190" s="0"/>
      <c r="N190" s="0"/>
      <c r="O190" s="0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  <c r="IT190" s="0"/>
      <c r="IU190" s="0"/>
      <c r="IV190" s="0"/>
      <c r="IW190" s="0"/>
      <c r="IX190" s="0"/>
      <c r="IY190" s="0"/>
      <c r="IZ190" s="0"/>
      <c r="JA190" s="0"/>
      <c r="JB190" s="0"/>
      <c r="JC190" s="0"/>
      <c r="JD190" s="0"/>
      <c r="JE190" s="0"/>
      <c r="JF190" s="0"/>
      <c r="JG190" s="0"/>
      <c r="JH190" s="0"/>
      <c r="JI190" s="0"/>
      <c r="JJ190" s="0"/>
      <c r="JK190" s="0"/>
      <c r="JL190" s="0"/>
      <c r="JM190" s="0"/>
      <c r="JN190" s="0"/>
      <c r="JO190" s="0"/>
      <c r="JP190" s="0"/>
      <c r="JQ190" s="0"/>
      <c r="JR190" s="0"/>
      <c r="JS190" s="0"/>
      <c r="JT190" s="0"/>
      <c r="JU190" s="0"/>
      <c r="JV190" s="0"/>
      <c r="JW190" s="0"/>
      <c r="JX190" s="0"/>
      <c r="JY190" s="0"/>
      <c r="JZ190" s="0"/>
      <c r="KA190" s="0"/>
      <c r="KB190" s="0"/>
      <c r="KC190" s="0"/>
      <c r="KD190" s="0"/>
      <c r="KE190" s="0"/>
      <c r="KF190" s="0"/>
      <c r="KG190" s="0"/>
      <c r="KH190" s="0"/>
      <c r="KI190" s="0"/>
      <c r="KJ190" s="0"/>
      <c r="KK190" s="0"/>
      <c r="KL190" s="0"/>
      <c r="KM190" s="0"/>
      <c r="KN190" s="0"/>
      <c r="KO190" s="0"/>
      <c r="KP190" s="0"/>
      <c r="KQ190" s="0"/>
      <c r="KR190" s="0"/>
      <c r="KS190" s="0"/>
      <c r="KT190" s="0"/>
      <c r="KU190" s="0"/>
      <c r="KV190" s="0"/>
      <c r="KW190" s="0"/>
      <c r="KX190" s="0"/>
      <c r="KY190" s="0"/>
      <c r="KZ190" s="0"/>
      <c r="LA190" s="0"/>
      <c r="LB190" s="0"/>
      <c r="LC190" s="0"/>
      <c r="LD190" s="0"/>
      <c r="LE190" s="0"/>
      <c r="LF190" s="0"/>
      <c r="LG190" s="0"/>
      <c r="LH190" s="0"/>
      <c r="LI190" s="0"/>
      <c r="LJ190" s="0"/>
      <c r="LK190" s="0"/>
      <c r="LL190" s="0"/>
      <c r="LM190" s="0"/>
      <c r="LN190" s="0"/>
      <c r="LO190" s="0"/>
      <c r="LP190" s="0"/>
      <c r="LQ190" s="0"/>
      <c r="LR190" s="0"/>
      <c r="LS190" s="0"/>
      <c r="LT190" s="0"/>
      <c r="LU190" s="0"/>
      <c r="LV190" s="0"/>
      <c r="LW190" s="0"/>
      <c r="LX190" s="0"/>
      <c r="LY190" s="0"/>
      <c r="LZ190" s="0"/>
      <c r="MA190" s="0"/>
      <c r="MB190" s="0"/>
      <c r="MC190" s="0"/>
      <c r="MD190" s="0"/>
      <c r="ME190" s="0"/>
      <c r="MF190" s="0"/>
      <c r="MG190" s="0"/>
      <c r="MH190" s="0"/>
      <c r="MI190" s="0"/>
      <c r="MJ190" s="0"/>
      <c r="MK190" s="0"/>
      <c r="ML190" s="0"/>
      <c r="MM190" s="0"/>
      <c r="MN190" s="0"/>
      <c r="MO190" s="0"/>
      <c r="MP190" s="0"/>
      <c r="MQ190" s="0"/>
      <c r="MR190" s="0"/>
      <c r="MS190" s="0"/>
      <c r="MT190" s="0"/>
      <c r="MU190" s="0"/>
      <c r="MV190" s="0"/>
      <c r="MW190" s="0"/>
      <c r="MX190" s="0"/>
      <c r="MY190" s="0"/>
      <c r="MZ190" s="0"/>
      <c r="NA190" s="0"/>
      <c r="NB190" s="0"/>
      <c r="NC190" s="0"/>
      <c r="ND190" s="0"/>
      <c r="NE190" s="0"/>
      <c r="NF190" s="0"/>
      <c r="NG190" s="0"/>
      <c r="NH190" s="0"/>
      <c r="NI190" s="0"/>
      <c r="NJ190" s="0"/>
      <c r="NK190" s="0"/>
      <c r="NL190" s="0"/>
      <c r="NM190" s="0"/>
      <c r="NN190" s="0"/>
      <c r="NO190" s="0"/>
      <c r="NP190" s="0"/>
      <c r="NQ190" s="0"/>
      <c r="NR190" s="0"/>
      <c r="NS190" s="0"/>
      <c r="NT190" s="0"/>
      <c r="NU190" s="0"/>
      <c r="NV190" s="0"/>
      <c r="NW190" s="0"/>
      <c r="NX190" s="0"/>
      <c r="NY190" s="0"/>
      <c r="NZ190" s="0"/>
      <c r="OA190" s="0"/>
      <c r="OB190" s="0"/>
      <c r="OC190" s="0"/>
      <c r="OD190" s="0"/>
      <c r="OE190" s="0"/>
      <c r="OF190" s="0"/>
      <c r="OG190" s="0"/>
      <c r="OH190" s="0"/>
      <c r="OI190" s="0"/>
      <c r="OJ190" s="0"/>
      <c r="OK190" s="0"/>
      <c r="OL190" s="0"/>
      <c r="OM190" s="0"/>
      <c r="ON190" s="0"/>
      <c r="OO190" s="0"/>
      <c r="OP190" s="0"/>
      <c r="OQ190" s="0"/>
      <c r="OR190" s="0"/>
      <c r="OS190" s="0"/>
      <c r="OT190" s="0"/>
      <c r="OU190" s="0"/>
      <c r="OV190" s="0"/>
      <c r="OW190" s="0"/>
      <c r="OX190" s="0"/>
      <c r="OY190" s="0"/>
      <c r="OZ190" s="0"/>
      <c r="PA190" s="0"/>
      <c r="PB190" s="0"/>
      <c r="PC190" s="0"/>
      <c r="PD190" s="0"/>
      <c r="PE190" s="0"/>
      <c r="PF190" s="0"/>
      <c r="PG190" s="0"/>
      <c r="PH190" s="0"/>
      <c r="PI190" s="0"/>
      <c r="PJ190" s="0"/>
      <c r="PK190" s="0"/>
      <c r="PL190" s="0"/>
      <c r="PM190" s="0"/>
      <c r="PN190" s="0"/>
      <c r="PO190" s="0"/>
      <c r="PP190" s="0"/>
      <c r="PQ190" s="0"/>
      <c r="PR190" s="0"/>
      <c r="PS190" s="0"/>
      <c r="PT190" s="0"/>
      <c r="PU190" s="0"/>
      <c r="PV190" s="0"/>
      <c r="PW190" s="0"/>
      <c r="PX190" s="0"/>
      <c r="PY190" s="0"/>
      <c r="PZ190" s="0"/>
      <c r="QA190" s="0"/>
      <c r="QB190" s="0"/>
      <c r="QC190" s="0"/>
      <c r="QD190" s="0"/>
      <c r="QE190" s="0"/>
      <c r="QF190" s="0"/>
      <c r="QG190" s="0"/>
      <c r="QH190" s="0"/>
      <c r="QI190" s="0"/>
      <c r="QJ190" s="0"/>
      <c r="QK190" s="0"/>
      <c r="QL190" s="0"/>
      <c r="QM190" s="0"/>
      <c r="QN190" s="0"/>
      <c r="QO190" s="0"/>
      <c r="QP190" s="0"/>
      <c r="QQ190" s="0"/>
      <c r="QR190" s="0"/>
      <c r="QS190" s="0"/>
      <c r="QT190" s="0"/>
      <c r="QU190" s="0"/>
      <c r="QV190" s="0"/>
      <c r="QW190" s="0"/>
      <c r="QX190" s="0"/>
      <c r="QY190" s="0"/>
      <c r="QZ190" s="0"/>
      <c r="RA190" s="0"/>
      <c r="RB190" s="0"/>
      <c r="RC190" s="0"/>
      <c r="RD190" s="0"/>
      <c r="RE190" s="0"/>
      <c r="RF190" s="0"/>
      <c r="RG190" s="0"/>
      <c r="RH190" s="0"/>
      <c r="RI190" s="0"/>
      <c r="RJ190" s="0"/>
      <c r="RK190" s="0"/>
      <c r="RL190" s="0"/>
      <c r="RM190" s="0"/>
      <c r="RN190" s="0"/>
      <c r="RO190" s="0"/>
      <c r="RP190" s="0"/>
      <c r="RQ190" s="0"/>
      <c r="RR190" s="0"/>
      <c r="RS190" s="0"/>
      <c r="RT190" s="0"/>
      <c r="RU190" s="0"/>
      <c r="RV190" s="0"/>
      <c r="RW190" s="0"/>
      <c r="RX190" s="0"/>
      <c r="RY190" s="0"/>
      <c r="RZ190" s="0"/>
      <c r="SA190" s="0"/>
      <c r="SB190" s="0"/>
      <c r="SC190" s="0"/>
      <c r="SD190" s="0"/>
      <c r="SE190" s="0"/>
      <c r="SF190" s="0"/>
      <c r="SG190" s="0"/>
      <c r="SH190" s="0"/>
      <c r="SI190" s="0"/>
      <c r="SJ190" s="0"/>
      <c r="SK190" s="0"/>
      <c r="SL190" s="0"/>
      <c r="SM190" s="0"/>
      <c r="SN190" s="0"/>
      <c r="SO190" s="0"/>
      <c r="SP190" s="0"/>
      <c r="SQ190" s="0"/>
      <c r="SR190" s="0"/>
      <c r="SS190" s="0"/>
      <c r="ST190" s="0"/>
      <c r="SU190" s="0"/>
      <c r="SV190" s="0"/>
      <c r="SW190" s="0"/>
      <c r="SX190" s="0"/>
      <c r="SY190" s="0"/>
      <c r="SZ190" s="0"/>
      <c r="TA190" s="0"/>
      <c r="TB190" s="0"/>
      <c r="TC190" s="0"/>
      <c r="TD190" s="0"/>
      <c r="TE190" s="0"/>
      <c r="TF190" s="0"/>
      <c r="TG190" s="0"/>
      <c r="TH190" s="0"/>
      <c r="TI190" s="0"/>
      <c r="TJ190" s="0"/>
      <c r="TK190" s="0"/>
      <c r="TL190" s="0"/>
      <c r="TM190" s="0"/>
      <c r="TN190" s="0"/>
      <c r="TO190" s="0"/>
      <c r="TP190" s="0"/>
      <c r="TQ190" s="0"/>
      <c r="TR190" s="0"/>
      <c r="TS190" s="0"/>
      <c r="TT190" s="0"/>
      <c r="TU190" s="0"/>
      <c r="TV190" s="0"/>
      <c r="TW190" s="0"/>
      <c r="TX190" s="0"/>
      <c r="TY190" s="0"/>
      <c r="TZ190" s="0"/>
      <c r="UA190" s="0"/>
      <c r="UB190" s="0"/>
      <c r="UC190" s="0"/>
      <c r="UD190" s="0"/>
      <c r="UE190" s="0"/>
      <c r="UF190" s="0"/>
      <c r="UG190" s="0"/>
      <c r="UH190" s="0"/>
      <c r="UI190" s="0"/>
      <c r="UJ190" s="0"/>
      <c r="UK190" s="0"/>
      <c r="UL190" s="0"/>
      <c r="UM190" s="0"/>
      <c r="UN190" s="0"/>
      <c r="UO190" s="0"/>
      <c r="UP190" s="0"/>
      <c r="UQ190" s="0"/>
      <c r="UR190" s="0"/>
      <c r="US190" s="0"/>
      <c r="UT190" s="0"/>
      <c r="UU190" s="0"/>
      <c r="UV190" s="0"/>
      <c r="UW190" s="0"/>
      <c r="UX190" s="0"/>
      <c r="UY190" s="0"/>
      <c r="UZ190" s="0"/>
      <c r="VA190" s="0"/>
      <c r="VB190" s="0"/>
      <c r="VC190" s="0"/>
      <c r="VD190" s="0"/>
      <c r="VE190" s="0"/>
      <c r="VF190" s="0"/>
      <c r="VG190" s="0"/>
      <c r="VH190" s="0"/>
      <c r="VI190" s="0"/>
      <c r="VJ190" s="0"/>
      <c r="VK190" s="0"/>
      <c r="VL190" s="0"/>
      <c r="VM190" s="0"/>
      <c r="VN190" s="0"/>
      <c r="VO190" s="0"/>
      <c r="VP190" s="0"/>
      <c r="VQ190" s="0"/>
      <c r="VR190" s="0"/>
      <c r="VS190" s="0"/>
      <c r="VT190" s="0"/>
      <c r="VU190" s="0"/>
      <c r="VV190" s="0"/>
      <c r="VW190" s="0"/>
      <c r="VX190" s="0"/>
      <c r="VY190" s="0"/>
      <c r="VZ190" s="0"/>
      <c r="WA190" s="0"/>
      <c r="WB190" s="0"/>
      <c r="WC190" s="0"/>
      <c r="WD190" s="0"/>
      <c r="WE190" s="0"/>
      <c r="WF190" s="0"/>
      <c r="WG190" s="0"/>
      <c r="WH190" s="0"/>
      <c r="WI190" s="0"/>
      <c r="WJ190" s="0"/>
      <c r="WK190" s="0"/>
      <c r="WL190" s="0"/>
      <c r="WM190" s="0"/>
      <c r="WN190" s="0"/>
      <c r="WO190" s="0"/>
      <c r="WP190" s="0"/>
      <c r="WQ190" s="0"/>
      <c r="WR190" s="0"/>
      <c r="WS190" s="0"/>
      <c r="WT190" s="0"/>
      <c r="WU190" s="0"/>
      <c r="WV190" s="0"/>
      <c r="WW190" s="0"/>
      <c r="WX190" s="0"/>
      <c r="WY190" s="0"/>
      <c r="WZ190" s="0"/>
      <c r="XA190" s="0"/>
      <c r="XB190" s="0"/>
      <c r="XC190" s="0"/>
      <c r="XD190" s="0"/>
      <c r="XE190" s="0"/>
      <c r="XF190" s="0"/>
      <c r="XG190" s="0"/>
      <c r="XH190" s="0"/>
      <c r="XI190" s="0"/>
      <c r="XJ190" s="0"/>
      <c r="XK190" s="0"/>
      <c r="XL190" s="0"/>
      <c r="XM190" s="0"/>
      <c r="XN190" s="0"/>
      <c r="XO190" s="0"/>
      <c r="XP190" s="0"/>
      <c r="XQ190" s="0"/>
      <c r="XR190" s="0"/>
      <c r="XS190" s="0"/>
      <c r="XT190" s="0"/>
      <c r="XU190" s="0"/>
      <c r="XV190" s="0"/>
      <c r="XW190" s="0"/>
      <c r="XX190" s="0"/>
      <c r="XY190" s="0"/>
      <c r="XZ190" s="0"/>
      <c r="YA190" s="0"/>
      <c r="YB190" s="0"/>
      <c r="YC190" s="0"/>
      <c r="YD190" s="0"/>
      <c r="YE190" s="0"/>
      <c r="YF190" s="0"/>
      <c r="YG190" s="0"/>
      <c r="YH190" s="0"/>
      <c r="YI190" s="0"/>
      <c r="YJ190" s="0"/>
      <c r="YK190" s="0"/>
      <c r="YL190" s="0"/>
      <c r="YM190" s="0"/>
      <c r="YN190" s="0"/>
      <c r="YO190" s="0"/>
      <c r="YP190" s="0"/>
      <c r="YQ190" s="0"/>
      <c r="YR190" s="0"/>
      <c r="YS190" s="0"/>
      <c r="YT190" s="0"/>
      <c r="YU190" s="0"/>
      <c r="YV190" s="0"/>
      <c r="YW190" s="0"/>
      <c r="YX190" s="0"/>
      <c r="YY190" s="0"/>
      <c r="YZ190" s="0"/>
      <c r="ZA190" s="0"/>
      <c r="ZB190" s="0"/>
      <c r="ZC190" s="0"/>
      <c r="ZD190" s="0"/>
      <c r="ZE190" s="0"/>
      <c r="ZF190" s="0"/>
      <c r="ZG190" s="0"/>
      <c r="ZH190" s="0"/>
      <c r="ZI190" s="0"/>
      <c r="ZJ190" s="0"/>
      <c r="ZK190" s="0"/>
      <c r="ZL190" s="0"/>
      <c r="ZM190" s="0"/>
      <c r="ZN190" s="0"/>
      <c r="ZO190" s="0"/>
      <c r="ZP190" s="0"/>
      <c r="ZQ190" s="0"/>
      <c r="ZR190" s="0"/>
      <c r="ZS190" s="0"/>
      <c r="ZT190" s="0"/>
      <c r="ZU190" s="0"/>
      <c r="ZV190" s="0"/>
      <c r="ZW190" s="0"/>
      <c r="ZX190" s="0"/>
      <c r="ZY190" s="0"/>
      <c r="ZZ190" s="0"/>
      <c r="AAA190" s="0"/>
      <c r="AAB190" s="0"/>
      <c r="AAC190" s="0"/>
      <c r="AAD190" s="0"/>
      <c r="AAE190" s="0"/>
      <c r="AAF190" s="0"/>
      <c r="AAG190" s="0"/>
      <c r="AAH190" s="0"/>
      <c r="AAI190" s="0"/>
      <c r="AAJ190" s="0"/>
      <c r="AAK190" s="0"/>
      <c r="AAL190" s="0"/>
      <c r="AAM190" s="0"/>
      <c r="AAN190" s="0"/>
      <c r="AAO190" s="0"/>
      <c r="AAP190" s="0"/>
      <c r="AAQ190" s="0"/>
      <c r="AAR190" s="0"/>
      <c r="AAS190" s="0"/>
      <c r="AAT190" s="0"/>
      <c r="AAU190" s="0"/>
      <c r="AAV190" s="0"/>
      <c r="AAW190" s="0"/>
      <c r="AAX190" s="0"/>
      <c r="AAY190" s="0"/>
      <c r="AAZ190" s="0"/>
      <c r="ABA190" s="0"/>
      <c r="ABB190" s="0"/>
      <c r="ABC190" s="0"/>
      <c r="ABD190" s="0"/>
      <c r="ABE190" s="0"/>
      <c r="ABF190" s="0"/>
      <c r="ABG190" s="0"/>
      <c r="ABH190" s="0"/>
      <c r="ABI190" s="0"/>
      <c r="ABJ190" s="0"/>
      <c r="ABK190" s="0"/>
      <c r="ABL190" s="0"/>
      <c r="ABM190" s="0"/>
      <c r="ABN190" s="0"/>
      <c r="ABO190" s="0"/>
      <c r="ABP190" s="0"/>
      <c r="ABQ190" s="0"/>
      <c r="ABR190" s="0"/>
      <c r="ABS190" s="0"/>
      <c r="ABT190" s="0"/>
      <c r="ABU190" s="0"/>
      <c r="ABV190" s="0"/>
      <c r="ABW190" s="0"/>
      <c r="ABX190" s="0"/>
      <c r="ABY190" s="0"/>
      <c r="ABZ190" s="0"/>
      <c r="ACA190" s="0"/>
      <c r="ACB190" s="0"/>
      <c r="ACC190" s="0"/>
      <c r="ACD190" s="0"/>
      <c r="ACE190" s="0"/>
      <c r="ACF190" s="0"/>
      <c r="ACG190" s="0"/>
      <c r="ACH190" s="0"/>
      <c r="ACI190" s="0"/>
      <c r="ACJ190" s="0"/>
      <c r="ACK190" s="0"/>
      <c r="ACL190" s="0"/>
      <c r="ACM190" s="0"/>
      <c r="ACN190" s="0"/>
      <c r="ACO190" s="0"/>
      <c r="ACP190" s="0"/>
      <c r="ACQ190" s="0"/>
      <c r="ACR190" s="0"/>
      <c r="ACS190" s="0"/>
      <c r="ACT190" s="0"/>
      <c r="ACU190" s="0"/>
      <c r="ACV190" s="0"/>
      <c r="ACW190" s="0"/>
      <c r="ACX190" s="0"/>
      <c r="ACY190" s="0"/>
      <c r="ACZ190" s="0"/>
      <c r="ADA190" s="0"/>
      <c r="ADB190" s="0"/>
      <c r="ADC190" s="0"/>
      <c r="ADD190" s="0"/>
      <c r="ADE190" s="0"/>
      <c r="ADF190" s="0"/>
      <c r="ADG190" s="0"/>
      <c r="ADH190" s="0"/>
      <c r="ADI190" s="0"/>
      <c r="ADJ190" s="0"/>
      <c r="ADK190" s="0"/>
      <c r="ADL190" s="0"/>
      <c r="ADM190" s="0"/>
      <c r="ADN190" s="0"/>
      <c r="ADO190" s="0"/>
      <c r="ADP190" s="0"/>
      <c r="ADQ190" s="0"/>
      <c r="ADR190" s="0"/>
      <c r="ADS190" s="0"/>
      <c r="ADT190" s="0"/>
      <c r="ADU190" s="0"/>
      <c r="ADV190" s="0"/>
      <c r="ADW190" s="0"/>
      <c r="ADX190" s="0"/>
      <c r="ADY190" s="0"/>
      <c r="ADZ190" s="0"/>
      <c r="AEA190" s="0"/>
      <c r="AEB190" s="0"/>
      <c r="AEC190" s="0"/>
      <c r="AED190" s="0"/>
      <c r="AEE190" s="0"/>
      <c r="AEF190" s="0"/>
      <c r="AEG190" s="0"/>
      <c r="AEH190" s="0"/>
      <c r="AEI190" s="0"/>
      <c r="AEJ190" s="0"/>
      <c r="AEK190" s="0"/>
      <c r="AEL190" s="0"/>
      <c r="AEM190" s="0"/>
      <c r="AEN190" s="0"/>
      <c r="AEO190" s="0"/>
      <c r="AEP190" s="0"/>
      <c r="AEQ190" s="0"/>
      <c r="AER190" s="0"/>
      <c r="AES190" s="0"/>
      <c r="AET190" s="0"/>
      <c r="AEU190" s="0"/>
      <c r="AEV190" s="0"/>
      <c r="AEW190" s="0"/>
      <c r="AEX190" s="0"/>
      <c r="AEY190" s="0"/>
      <c r="AEZ190" s="0"/>
      <c r="AFA190" s="0"/>
      <c r="AFB190" s="0"/>
      <c r="AFC190" s="0"/>
      <c r="AFD190" s="0"/>
      <c r="AFE190" s="0"/>
      <c r="AFF190" s="0"/>
      <c r="AFG190" s="0"/>
      <c r="AFH190" s="0"/>
      <c r="AFI190" s="0"/>
      <c r="AFJ190" s="0"/>
      <c r="AFK190" s="0"/>
      <c r="AFL190" s="0"/>
      <c r="AFM190" s="0"/>
      <c r="AFN190" s="0"/>
      <c r="AFO190" s="0"/>
      <c r="AFP190" s="0"/>
      <c r="AFQ190" s="0"/>
      <c r="AFR190" s="0"/>
      <c r="AFS190" s="0"/>
      <c r="AFT190" s="0"/>
      <c r="AFU190" s="0"/>
      <c r="AFV190" s="0"/>
      <c r="AFW190" s="0"/>
      <c r="AFX190" s="0"/>
      <c r="AFY190" s="0"/>
      <c r="AFZ190" s="0"/>
      <c r="AGA190" s="0"/>
      <c r="AGB190" s="0"/>
      <c r="AGC190" s="0"/>
      <c r="AGD190" s="0"/>
      <c r="AGE190" s="0"/>
      <c r="AGF190" s="0"/>
      <c r="AGG190" s="0"/>
      <c r="AGH190" s="0"/>
      <c r="AGI190" s="0"/>
      <c r="AGJ190" s="0"/>
      <c r="AGK190" s="0"/>
      <c r="AGL190" s="0"/>
      <c r="AGM190" s="0"/>
      <c r="AGN190" s="0"/>
      <c r="AGO190" s="0"/>
      <c r="AGP190" s="0"/>
      <c r="AGQ190" s="0"/>
      <c r="AGR190" s="0"/>
      <c r="AGS190" s="0"/>
      <c r="AGT190" s="0"/>
      <c r="AGU190" s="0"/>
      <c r="AGV190" s="0"/>
      <c r="AGW190" s="0"/>
      <c r="AGX190" s="0"/>
      <c r="AGY190" s="0"/>
      <c r="AGZ190" s="0"/>
      <c r="AHA190" s="0"/>
      <c r="AHB190" s="0"/>
      <c r="AHC190" s="0"/>
      <c r="AHD190" s="0"/>
      <c r="AHE190" s="0"/>
      <c r="AHF190" s="0"/>
      <c r="AHG190" s="0"/>
      <c r="AHH190" s="0"/>
      <c r="AHI190" s="0"/>
      <c r="AHJ190" s="0"/>
      <c r="AHK190" s="0"/>
      <c r="AHL190" s="0"/>
      <c r="AHM190" s="0"/>
      <c r="AHN190" s="0"/>
      <c r="AHO190" s="0"/>
      <c r="AHP190" s="0"/>
      <c r="AHQ190" s="0"/>
      <c r="AHR190" s="0"/>
      <c r="AHS190" s="0"/>
      <c r="AHT190" s="0"/>
      <c r="AHU190" s="0"/>
      <c r="AHV190" s="0"/>
      <c r="AHW190" s="0"/>
      <c r="AHX190" s="0"/>
      <c r="AHY190" s="0"/>
      <c r="AHZ190" s="0"/>
      <c r="AIA190" s="0"/>
      <c r="AIB190" s="0"/>
      <c r="AIC190" s="0"/>
      <c r="AID190" s="0"/>
      <c r="AIE190" s="0"/>
      <c r="AIF190" s="0"/>
      <c r="AIG190" s="0"/>
      <c r="AIH190" s="0"/>
      <c r="AII190" s="0"/>
      <c r="AIJ190" s="0"/>
      <c r="AIK190" s="0"/>
      <c r="AIL190" s="0"/>
      <c r="AIM190" s="0"/>
      <c r="AIN190" s="0"/>
      <c r="AIO190" s="0"/>
      <c r="AIP190" s="0"/>
      <c r="AIQ190" s="0"/>
      <c r="AIR190" s="0"/>
      <c r="AIS190" s="0"/>
      <c r="AIT190" s="0"/>
      <c r="AIU190" s="0"/>
      <c r="AIV190" s="0"/>
      <c r="AIW190" s="0"/>
      <c r="AIX190" s="0"/>
      <c r="AIY190" s="0"/>
      <c r="AIZ190" s="0"/>
      <c r="AJA190" s="0"/>
      <c r="AJB190" s="0"/>
      <c r="AJC190" s="0"/>
      <c r="AJD190" s="0"/>
      <c r="AJE190" s="0"/>
      <c r="AJF190" s="0"/>
      <c r="AJG190" s="0"/>
      <c r="AJH190" s="0"/>
      <c r="AJI190" s="0"/>
      <c r="AJJ190" s="0"/>
      <c r="AJK190" s="0"/>
      <c r="AJL190" s="0"/>
      <c r="AJM190" s="0"/>
      <c r="AJN190" s="0"/>
      <c r="AJO190" s="0"/>
      <c r="AJP190" s="0"/>
      <c r="AJQ190" s="0"/>
      <c r="AJR190" s="0"/>
      <c r="AJS190" s="0"/>
      <c r="AJT190" s="0"/>
      <c r="AJU190" s="0"/>
      <c r="AJV190" s="0"/>
      <c r="AJW190" s="0"/>
      <c r="AJX190" s="0"/>
      <c r="AJY190" s="0"/>
      <c r="AJZ190" s="0"/>
      <c r="AKA190" s="0"/>
      <c r="AKB190" s="0"/>
      <c r="AKC190" s="0"/>
      <c r="AKD190" s="0"/>
      <c r="AKE190" s="0"/>
      <c r="AKF190" s="0"/>
      <c r="AKG190" s="0"/>
      <c r="AKH190" s="0"/>
      <c r="AKI190" s="0"/>
      <c r="AKJ190" s="0"/>
      <c r="AKK190" s="0"/>
      <c r="AKL190" s="0"/>
      <c r="AKM190" s="0"/>
      <c r="AKN190" s="0"/>
      <c r="AKO190" s="0"/>
      <c r="AKP190" s="0"/>
      <c r="AKQ190" s="0"/>
      <c r="AKR190" s="0"/>
      <c r="AKS190" s="0"/>
      <c r="AKT190" s="0"/>
      <c r="AKU190" s="0"/>
      <c r="AKV190" s="0"/>
      <c r="AKW190" s="0"/>
      <c r="AKX190" s="0"/>
      <c r="AKY190" s="0"/>
      <c r="AKZ190" s="0"/>
      <c r="ALA190" s="0"/>
      <c r="ALB190" s="0"/>
      <c r="ALC190" s="0"/>
      <c r="ALD190" s="0"/>
      <c r="ALE190" s="0"/>
      <c r="ALF190" s="0"/>
      <c r="ALG190" s="0"/>
      <c r="ALH190" s="0"/>
      <c r="ALI190" s="0"/>
      <c r="ALJ190" s="0"/>
      <c r="ALK190" s="0"/>
      <c r="ALL190" s="0"/>
      <c r="ALM190" s="0"/>
      <c r="ALN190" s="0"/>
      <c r="ALO190" s="0"/>
      <c r="ALP190" s="0"/>
      <c r="ALQ190" s="0"/>
      <c r="ALR190" s="0"/>
      <c r="ALS190" s="0"/>
      <c r="ALT190" s="0"/>
      <c r="ALU190" s="0"/>
      <c r="ALV190" s="0"/>
      <c r="ALW190" s="0"/>
      <c r="ALX190" s="0"/>
      <c r="ALY190" s="0"/>
      <c r="ALZ190" s="0"/>
      <c r="AMA190" s="0"/>
      <c r="AMB190" s="0"/>
      <c r="AMC190" s="0"/>
      <c r="AMD190" s="0"/>
      <c r="AME190" s="0"/>
      <c r="AMF190" s="0"/>
      <c r="AMG190" s="0"/>
      <c r="AMH190" s="0"/>
      <c r="AMI190" s="0"/>
      <c r="AMJ190" s="0"/>
    </row>
    <row r="191" customFormat="false" ht="12.75" hidden="false" customHeight="true" outlineLevel="0" collapsed="false">
      <c r="A191" s="129"/>
      <c r="B191" s="63" t="s">
        <v>187</v>
      </c>
      <c r="C191" s="63"/>
      <c r="D191" s="144"/>
      <c r="E191" s="144"/>
      <c r="F191" s="204" t="n">
        <v>3</v>
      </c>
      <c r="G191" s="201"/>
      <c r="H191" s="79"/>
      <c r="I191" s="0"/>
      <c r="J191" s="0"/>
      <c r="K191" s="0"/>
      <c r="L191" s="0"/>
      <c r="M191" s="0"/>
      <c r="N191" s="0"/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  <c r="IT191" s="0"/>
      <c r="IU191" s="0"/>
      <c r="IV191" s="0"/>
      <c r="IW191" s="0"/>
      <c r="IX191" s="0"/>
      <c r="IY191" s="0"/>
      <c r="IZ191" s="0"/>
      <c r="JA191" s="0"/>
      <c r="JB191" s="0"/>
      <c r="JC191" s="0"/>
      <c r="JD191" s="0"/>
      <c r="JE191" s="0"/>
      <c r="JF191" s="0"/>
      <c r="JG191" s="0"/>
      <c r="JH191" s="0"/>
      <c r="JI191" s="0"/>
      <c r="JJ191" s="0"/>
      <c r="JK191" s="0"/>
      <c r="JL191" s="0"/>
      <c r="JM191" s="0"/>
      <c r="JN191" s="0"/>
      <c r="JO191" s="0"/>
      <c r="JP191" s="0"/>
      <c r="JQ191" s="0"/>
      <c r="JR191" s="0"/>
      <c r="JS191" s="0"/>
      <c r="JT191" s="0"/>
      <c r="JU191" s="0"/>
      <c r="JV191" s="0"/>
      <c r="JW191" s="0"/>
      <c r="JX191" s="0"/>
      <c r="JY191" s="0"/>
      <c r="JZ191" s="0"/>
      <c r="KA191" s="0"/>
      <c r="KB191" s="0"/>
      <c r="KC191" s="0"/>
      <c r="KD191" s="0"/>
      <c r="KE191" s="0"/>
      <c r="KF191" s="0"/>
      <c r="KG191" s="0"/>
      <c r="KH191" s="0"/>
      <c r="KI191" s="0"/>
      <c r="KJ191" s="0"/>
      <c r="KK191" s="0"/>
      <c r="KL191" s="0"/>
      <c r="KM191" s="0"/>
      <c r="KN191" s="0"/>
      <c r="KO191" s="0"/>
      <c r="KP191" s="0"/>
      <c r="KQ191" s="0"/>
      <c r="KR191" s="0"/>
      <c r="KS191" s="0"/>
      <c r="KT191" s="0"/>
      <c r="KU191" s="0"/>
      <c r="KV191" s="0"/>
      <c r="KW191" s="0"/>
      <c r="KX191" s="0"/>
      <c r="KY191" s="0"/>
      <c r="KZ191" s="0"/>
      <c r="LA191" s="0"/>
      <c r="LB191" s="0"/>
      <c r="LC191" s="0"/>
      <c r="LD191" s="0"/>
      <c r="LE191" s="0"/>
      <c r="LF191" s="0"/>
      <c r="LG191" s="0"/>
      <c r="LH191" s="0"/>
      <c r="LI191" s="0"/>
      <c r="LJ191" s="0"/>
      <c r="LK191" s="0"/>
      <c r="LL191" s="0"/>
      <c r="LM191" s="0"/>
      <c r="LN191" s="0"/>
      <c r="LO191" s="0"/>
      <c r="LP191" s="0"/>
      <c r="LQ191" s="0"/>
      <c r="LR191" s="0"/>
      <c r="LS191" s="0"/>
      <c r="LT191" s="0"/>
      <c r="LU191" s="0"/>
      <c r="LV191" s="0"/>
      <c r="LW191" s="0"/>
      <c r="LX191" s="0"/>
      <c r="LY191" s="0"/>
      <c r="LZ191" s="0"/>
      <c r="MA191" s="0"/>
      <c r="MB191" s="0"/>
      <c r="MC191" s="0"/>
      <c r="MD191" s="0"/>
      <c r="ME191" s="0"/>
      <c r="MF191" s="0"/>
      <c r="MG191" s="0"/>
      <c r="MH191" s="0"/>
      <c r="MI191" s="0"/>
      <c r="MJ191" s="0"/>
      <c r="MK191" s="0"/>
      <c r="ML191" s="0"/>
      <c r="MM191" s="0"/>
      <c r="MN191" s="0"/>
      <c r="MO191" s="0"/>
      <c r="MP191" s="0"/>
      <c r="MQ191" s="0"/>
      <c r="MR191" s="0"/>
      <c r="MS191" s="0"/>
      <c r="MT191" s="0"/>
      <c r="MU191" s="0"/>
      <c r="MV191" s="0"/>
      <c r="MW191" s="0"/>
      <c r="MX191" s="0"/>
      <c r="MY191" s="0"/>
      <c r="MZ191" s="0"/>
      <c r="NA191" s="0"/>
      <c r="NB191" s="0"/>
      <c r="NC191" s="0"/>
      <c r="ND191" s="0"/>
      <c r="NE191" s="0"/>
      <c r="NF191" s="0"/>
      <c r="NG191" s="0"/>
      <c r="NH191" s="0"/>
      <c r="NI191" s="0"/>
      <c r="NJ191" s="0"/>
      <c r="NK191" s="0"/>
      <c r="NL191" s="0"/>
      <c r="NM191" s="0"/>
      <c r="NN191" s="0"/>
      <c r="NO191" s="0"/>
      <c r="NP191" s="0"/>
      <c r="NQ191" s="0"/>
      <c r="NR191" s="0"/>
      <c r="NS191" s="0"/>
      <c r="NT191" s="0"/>
      <c r="NU191" s="0"/>
      <c r="NV191" s="0"/>
      <c r="NW191" s="0"/>
      <c r="NX191" s="0"/>
      <c r="NY191" s="0"/>
      <c r="NZ191" s="0"/>
      <c r="OA191" s="0"/>
      <c r="OB191" s="0"/>
      <c r="OC191" s="0"/>
      <c r="OD191" s="0"/>
      <c r="OE191" s="0"/>
      <c r="OF191" s="0"/>
      <c r="OG191" s="0"/>
      <c r="OH191" s="0"/>
      <c r="OI191" s="0"/>
      <c r="OJ191" s="0"/>
      <c r="OK191" s="0"/>
      <c r="OL191" s="0"/>
      <c r="OM191" s="0"/>
      <c r="ON191" s="0"/>
      <c r="OO191" s="0"/>
      <c r="OP191" s="0"/>
      <c r="OQ191" s="0"/>
      <c r="OR191" s="0"/>
      <c r="OS191" s="0"/>
      <c r="OT191" s="0"/>
      <c r="OU191" s="0"/>
      <c r="OV191" s="0"/>
      <c r="OW191" s="0"/>
      <c r="OX191" s="0"/>
      <c r="OY191" s="0"/>
      <c r="OZ191" s="0"/>
      <c r="PA191" s="0"/>
      <c r="PB191" s="0"/>
      <c r="PC191" s="0"/>
      <c r="PD191" s="0"/>
      <c r="PE191" s="0"/>
      <c r="PF191" s="0"/>
      <c r="PG191" s="0"/>
      <c r="PH191" s="0"/>
      <c r="PI191" s="0"/>
      <c r="PJ191" s="0"/>
      <c r="PK191" s="0"/>
      <c r="PL191" s="0"/>
      <c r="PM191" s="0"/>
      <c r="PN191" s="0"/>
      <c r="PO191" s="0"/>
      <c r="PP191" s="0"/>
      <c r="PQ191" s="0"/>
      <c r="PR191" s="0"/>
      <c r="PS191" s="0"/>
      <c r="PT191" s="0"/>
      <c r="PU191" s="0"/>
      <c r="PV191" s="0"/>
      <c r="PW191" s="0"/>
      <c r="PX191" s="0"/>
      <c r="PY191" s="0"/>
      <c r="PZ191" s="0"/>
      <c r="QA191" s="0"/>
      <c r="QB191" s="0"/>
      <c r="QC191" s="0"/>
      <c r="QD191" s="0"/>
      <c r="QE191" s="0"/>
      <c r="QF191" s="0"/>
      <c r="QG191" s="0"/>
      <c r="QH191" s="0"/>
      <c r="QI191" s="0"/>
      <c r="QJ191" s="0"/>
      <c r="QK191" s="0"/>
      <c r="QL191" s="0"/>
      <c r="QM191" s="0"/>
      <c r="QN191" s="0"/>
      <c r="QO191" s="0"/>
      <c r="QP191" s="0"/>
      <c r="QQ191" s="0"/>
      <c r="QR191" s="0"/>
      <c r="QS191" s="0"/>
      <c r="QT191" s="0"/>
      <c r="QU191" s="0"/>
      <c r="QV191" s="0"/>
      <c r="QW191" s="0"/>
      <c r="QX191" s="0"/>
      <c r="QY191" s="0"/>
      <c r="QZ191" s="0"/>
      <c r="RA191" s="0"/>
      <c r="RB191" s="0"/>
      <c r="RC191" s="0"/>
      <c r="RD191" s="0"/>
      <c r="RE191" s="0"/>
      <c r="RF191" s="0"/>
      <c r="RG191" s="0"/>
      <c r="RH191" s="0"/>
      <c r="RI191" s="0"/>
      <c r="RJ191" s="0"/>
      <c r="RK191" s="0"/>
      <c r="RL191" s="0"/>
      <c r="RM191" s="0"/>
      <c r="RN191" s="0"/>
      <c r="RO191" s="0"/>
      <c r="RP191" s="0"/>
      <c r="RQ191" s="0"/>
      <c r="RR191" s="0"/>
      <c r="RS191" s="0"/>
      <c r="RT191" s="0"/>
      <c r="RU191" s="0"/>
      <c r="RV191" s="0"/>
      <c r="RW191" s="0"/>
      <c r="RX191" s="0"/>
      <c r="RY191" s="0"/>
      <c r="RZ191" s="0"/>
      <c r="SA191" s="0"/>
      <c r="SB191" s="0"/>
      <c r="SC191" s="0"/>
      <c r="SD191" s="0"/>
      <c r="SE191" s="0"/>
      <c r="SF191" s="0"/>
      <c r="SG191" s="0"/>
      <c r="SH191" s="0"/>
      <c r="SI191" s="0"/>
      <c r="SJ191" s="0"/>
      <c r="SK191" s="0"/>
      <c r="SL191" s="0"/>
      <c r="SM191" s="0"/>
      <c r="SN191" s="0"/>
      <c r="SO191" s="0"/>
      <c r="SP191" s="0"/>
      <c r="SQ191" s="0"/>
      <c r="SR191" s="0"/>
      <c r="SS191" s="0"/>
      <c r="ST191" s="0"/>
      <c r="SU191" s="0"/>
      <c r="SV191" s="0"/>
      <c r="SW191" s="0"/>
      <c r="SX191" s="0"/>
      <c r="SY191" s="0"/>
      <c r="SZ191" s="0"/>
      <c r="TA191" s="0"/>
      <c r="TB191" s="0"/>
      <c r="TC191" s="0"/>
      <c r="TD191" s="0"/>
      <c r="TE191" s="0"/>
      <c r="TF191" s="0"/>
      <c r="TG191" s="0"/>
      <c r="TH191" s="0"/>
      <c r="TI191" s="0"/>
      <c r="TJ191" s="0"/>
      <c r="TK191" s="0"/>
      <c r="TL191" s="0"/>
      <c r="TM191" s="0"/>
      <c r="TN191" s="0"/>
      <c r="TO191" s="0"/>
      <c r="TP191" s="0"/>
      <c r="TQ191" s="0"/>
      <c r="TR191" s="0"/>
      <c r="TS191" s="0"/>
      <c r="TT191" s="0"/>
      <c r="TU191" s="0"/>
      <c r="TV191" s="0"/>
      <c r="TW191" s="0"/>
      <c r="TX191" s="0"/>
      <c r="TY191" s="0"/>
      <c r="TZ191" s="0"/>
      <c r="UA191" s="0"/>
      <c r="UB191" s="0"/>
      <c r="UC191" s="0"/>
      <c r="UD191" s="0"/>
      <c r="UE191" s="0"/>
      <c r="UF191" s="0"/>
      <c r="UG191" s="0"/>
      <c r="UH191" s="0"/>
      <c r="UI191" s="0"/>
      <c r="UJ191" s="0"/>
      <c r="UK191" s="0"/>
      <c r="UL191" s="0"/>
      <c r="UM191" s="0"/>
      <c r="UN191" s="0"/>
      <c r="UO191" s="0"/>
      <c r="UP191" s="0"/>
      <c r="UQ191" s="0"/>
      <c r="UR191" s="0"/>
      <c r="US191" s="0"/>
      <c r="UT191" s="0"/>
      <c r="UU191" s="0"/>
      <c r="UV191" s="0"/>
      <c r="UW191" s="0"/>
      <c r="UX191" s="0"/>
      <c r="UY191" s="0"/>
      <c r="UZ191" s="0"/>
      <c r="VA191" s="0"/>
      <c r="VB191" s="0"/>
      <c r="VC191" s="0"/>
      <c r="VD191" s="0"/>
      <c r="VE191" s="0"/>
      <c r="VF191" s="0"/>
      <c r="VG191" s="0"/>
      <c r="VH191" s="0"/>
      <c r="VI191" s="0"/>
      <c r="VJ191" s="0"/>
      <c r="VK191" s="0"/>
      <c r="VL191" s="0"/>
      <c r="VM191" s="0"/>
      <c r="VN191" s="0"/>
      <c r="VO191" s="0"/>
      <c r="VP191" s="0"/>
      <c r="VQ191" s="0"/>
      <c r="VR191" s="0"/>
      <c r="VS191" s="0"/>
      <c r="VT191" s="0"/>
      <c r="VU191" s="0"/>
      <c r="VV191" s="0"/>
      <c r="VW191" s="0"/>
      <c r="VX191" s="0"/>
      <c r="VY191" s="0"/>
      <c r="VZ191" s="0"/>
      <c r="WA191" s="0"/>
      <c r="WB191" s="0"/>
      <c r="WC191" s="0"/>
      <c r="WD191" s="0"/>
      <c r="WE191" s="0"/>
      <c r="WF191" s="0"/>
      <c r="WG191" s="0"/>
      <c r="WH191" s="0"/>
      <c r="WI191" s="0"/>
      <c r="WJ191" s="0"/>
      <c r="WK191" s="0"/>
      <c r="WL191" s="0"/>
      <c r="WM191" s="0"/>
      <c r="WN191" s="0"/>
      <c r="WO191" s="0"/>
      <c r="WP191" s="0"/>
      <c r="WQ191" s="0"/>
      <c r="WR191" s="0"/>
      <c r="WS191" s="0"/>
      <c r="WT191" s="0"/>
      <c r="WU191" s="0"/>
      <c r="WV191" s="0"/>
      <c r="WW191" s="0"/>
      <c r="WX191" s="0"/>
      <c r="WY191" s="0"/>
      <c r="WZ191" s="0"/>
      <c r="XA191" s="0"/>
      <c r="XB191" s="0"/>
      <c r="XC191" s="0"/>
      <c r="XD191" s="0"/>
      <c r="XE191" s="0"/>
      <c r="XF191" s="0"/>
      <c r="XG191" s="0"/>
      <c r="XH191" s="0"/>
      <c r="XI191" s="0"/>
      <c r="XJ191" s="0"/>
      <c r="XK191" s="0"/>
      <c r="XL191" s="0"/>
      <c r="XM191" s="0"/>
      <c r="XN191" s="0"/>
      <c r="XO191" s="0"/>
      <c r="XP191" s="0"/>
      <c r="XQ191" s="0"/>
      <c r="XR191" s="0"/>
      <c r="XS191" s="0"/>
      <c r="XT191" s="0"/>
      <c r="XU191" s="0"/>
      <c r="XV191" s="0"/>
      <c r="XW191" s="0"/>
      <c r="XX191" s="0"/>
      <c r="XY191" s="0"/>
      <c r="XZ191" s="0"/>
      <c r="YA191" s="0"/>
      <c r="YB191" s="0"/>
      <c r="YC191" s="0"/>
      <c r="YD191" s="0"/>
      <c r="YE191" s="0"/>
      <c r="YF191" s="0"/>
      <c r="YG191" s="0"/>
      <c r="YH191" s="0"/>
      <c r="YI191" s="0"/>
      <c r="YJ191" s="0"/>
      <c r="YK191" s="0"/>
      <c r="YL191" s="0"/>
      <c r="YM191" s="0"/>
      <c r="YN191" s="0"/>
      <c r="YO191" s="0"/>
      <c r="YP191" s="0"/>
      <c r="YQ191" s="0"/>
      <c r="YR191" s="0"/>
      <c r="YS191" s="0"/>
      <c r="YT191" s="0"/>
      <c r="YU191" s="0"/>
      <c r="YV191" s="0"/>
      <c r="YW191" s="0"/>
      <c r="YX191" s="0"/>
      <c r="YY191" s="0"/>
      <c r="YZ191" s="0"/>
      <c r="ZA191" s="0"/>
      <c r="ZB191" s="0"/>
      <c r="ZC191" s="0"/>
      <c r="ZD191" s="0"/>
      <c r="ZE191" s="0"/>
      <c r="ZF191" s="0"/>
      <c r="ZG191" s="0"/>
      <c r="ZH191" s="0"/>
      <c r="ZI191" s="0"/>
      <c r="ZJ191" s="0"/>
      <c r="ZK191" s="0"/>
      <c r="ZL191" s="0"/>
      <c r="ZM191" s="0"/>
      <c r="ZN191" s="0"/>
      <c r="ZO191" s="0"/>
      <c r="ZP191" s="0"/>
      <c r="ZQ191" s="0"/>
      <c r="ZR191" s="0"/>
      <c r="ZS191" s="0"/>
      <c r="ZT191" s="0"/>
      <c r="ZU191" s="0"/>
      <c r="ZV191" s="0"/>
      <c r="ZW191" s="0"/>
      <c r="ZX191" s="0"/>
      <c r="ZY191" s="0"/>
      <c r="ZZ191" s="0"/>
      <c r="AAA191" s="0"/>
      <c r="AAB191" s="0"/>
      <c r="AAC191" s="0"/>
      <c r="AAD191" s="0"/>
      <c r="AAE191" s="0"/>
      <c r="AAF191" s="0"/>
      <c r="AAG191" s="0"/>
      <c r="AAH191" s="0"/>
      <c r="AAI191" s="0"/>
      <c r="AAJ191" s="0"/>
      <c r="AAK191" s="0"/>
      <c r="AAL191" s="0"/>
      <c r="AAM191" s="0"/>
      <c r="AAN191" s="0"/>
      <c r="AAO191" s="0"/>
      <c r="AAP191" s="0"/>
      <c r="AAQ191" s="0"/>
      <c r="AAR191" s="0"/>
      <c r="AAS191" s="0"/>
      <c r="AAT191" s="0"/>
      <c r="AAU191" s="0"/>
      <c r="AAV191" s="0"/>
      <c r="AAW191" s="0"/>
      <c r="AAX191" s="0"/>
      <c r="AAY191" s="0"/>
      <c r="AAZ191" s="0"/>
      <c r="ABA191" s="0"/>
      <c r="ABB191" s="0"/>
      <c r="ABC191" s="0"/>
      <c r="ABD191" s="0"/>
      <c r="ABE191" s="0"/>
      <c r="ABF191" s="0"/>
      <c r="ABG191" s="0"/>
      <c r="ABH191" s="0"/>
      <c r="ABI191" s="0"/>
      <c r="ABJ191" s="0"/>
      <c r="ABK191" s="0"/>
      <c r="ABL191" s="0"/>
      <c r="ABM191" s="0"/>
      <c r="ABN191" s="0"/>
      <c r="ABO191" s="0"/>
      <c r="ABP191" s="0"/>
      <c r="ABQ191" s="0"/>
      <c r="ABR191" s="0"/>
      <c r="ABS191" s="0"/>
      <c r="ABT191" s="0"/>
      <c r="ABU191" s="0"/>
      <c r="ABV191" s="0"/>
      <c r="ABW191" s="0"/>
      <c r="ABX191" s="0"/>
      <c r="ABY191" s="0"/>
      <c r="ABZ191" s="0"/>
      <c r="ACA191" s="0"/>
      <c r="ACB191" s="0"/>
      <c r="ACC191" s="0"/>
      <c r="ACD191" s="0"/>
      <c r="ACE191" s="0"/>
      <c r="ACF191" s="0"/>
      <c r="ACG191" s="0"/>
      <c r="ACH191" s="0"/>
      <c r="ACI191" s="0"/>
      <c r="ACJ191" s="0"/>
      <c r="ACK191" s="0"/>
      <c r="ACL191" s="0"/>
      <c r="ACM191" s="0"/>
      <c r="ACN191" s="0"/>
      <c r="ACO191" s="0"/>
      <c r="ACP191" s="0"/>
      <c r="ACQ191" s="0"/>
      <c r="ACR191" s="0"/>
      <c r="ACS191" s="0"/>
      <c r="ACT191" s="0"/>
      <c r="ACU191" s="0"/>
      <c r="ACV191" s="0"/>
      <c r="ACW191" s="0"/>
      <c r="ACX191" s="0"/>
      <c r="ACY191" s="0"/>
      <c r="ACZ191" s="0"/>
      <c r="ADA191" s="0"/>
      <c r="ADB191" s="0"/>
      <c r="ADC191" s="0"/>
      <c r="ADD191" s="0"/>
      <c r="ADE191" s="0"/>
      <c r="ADF191" s="0"/>
      <c r="ADG191" s="0"/>
      <c r="ADH191" s="0"/>
      <c r="ADI191" s="0"/>
      <c r="ADJ191" s="0"/>
      <c r="ADK191" s="0"/>
      <c r="ADL191" s="0"/>
      <c r="ADM191" s="0"/>
      <c r="ADN191" s="0"/>
      <c r="ADO191" s="0"/>
      <c r="ADP191" s="0"/>
      <c r="ADQ191" s="0"/>
      <c r="ADR191" s="0"/>
      <c r="ADS191" s="0"/>
      <c r="ADT191" s="0"/>
      <c r="ADU191" s="0"/>
      <c r="ADV191" s="0"/>
      <c r="ADW191" s="0"/>
      <c r="ADX191" s="0"/>
      <c r="ADY191" s="0"/>
      <c r="ADZ191" s="0"/>
      <c r="AEA191" s="0"/>
      <c r="AEB191" s="0"/>
      <c r="AEC191" s="0"/>
      <c r="AED191" s="0"/>
      <c r="AEE191" s="0"/>
      <c r="AEF191" s="0"/>
      <c r="AEG191" s="0"/>
      <c r="AEH191" s="0"/>
      <c r="AEI191" s="0"/>
      <c r="AEJ191" s="0"/>
      <c r="AEK191" s="0"/>
      <c r="AEL191" s="0"/>
      <c r="AEM191" s="0"/>
      <c r="AEN191" s="0"/>
      <c r="AEO191" s="0"/>
      <c r="AEP191" s="0"/>
      <c r="AEQ191" s="0"/>
      <c r="AER191" s="0"/>
      <c r="AES191" s="0"/>
      <c r="AET191" s="0"/>
      <c r="AEU191" s="0"/>
      <c r="AEV191" s="0"/>
      <c r="AEW191" s="0"/>
      <c r="AEX191" s="0"/>
      <c r="AEY191" s="0"/>
      <c r="AEZ191" s="0"/>
      <c r="AFA191" s="0"/>
      <c r="AFB191" s="0"/>
      <c r="AFC191" s="0"/>
      <c r="AFD191" s="0"/>
      <c r="AFE191" s="0"/>
      <c r="AFF191" s="0"/>
      <c r="AFG191" s="0"/>
      <c r="AFH191" s="0"/>
      <c r="AFI191" s="0"/>
      <c r="AFJ191" s="0"/>
      <c r="AFK191" s="0"/>
      <c r="AFL191" s="0"/>
      <c r="AFM191" s="0"/>
      <c r="AFN191" s="0"/>
      <c r="AFO191" s="0"/>
      <c r="AFP191" s="0"/>
      <c r="AFQ191" s="0"/>
      <c r="AFR191" s="0"/>
      <c r="AFS191" s="0"/>
      <c r="AFT191" s="0"/>
      <c r="AFU191" s="0"/>
      <c r="AFV191" s="0"/>
      <c r="AFW191" s="0"/>
      <c r="AFX191" s="0"/>
      <c r="AFY191" s="0"/>
      <c r="AFZ191" s="0"/>
      <c r="AGA191" s="0"/>
      <c r="AGB191" s="0"/>
      <c r="AGC191" s="0"/>
      <c r="AGD191" s="0"/>
      <c r="AGE191" s="0"/>
      <c r="AGF191" s="0"/>
      <c r="AGG191" s="0"/>
      <c r="AGH191" s="0"/>
      <c r="AGI191" s="0"/>
      <c r="AGJ191" s="0"/>
      <c r="AGK191" s="0"/>
      <c r="AGL191" s="0"/>
      <c r="AGM191" s="0"/>
      <c r="AGN191" s="0"/>
      <c r="AGO191" s="0"/>
      <c r="AGP191" s="0"/>
      <c r="AGQ191" s="0"/>
      <c r="AGR191" s="0"/>
      <c r="AGS191" s="0"/>
      <c r="AGT191" s="0"/>
      <c r="AGU191" s="0"/>
      <c r="AGV191" s="0"/>
      <c r="AGW191" s="0"/>
      <c r="AGX191" s="0"/>
      <c r="AGY191" s="0"/>
      <c r="AGZ191" s="0"/>
      <c r="AHA191" s="0"/>
      <c r="AHB191" s="0"/>
      <c r="AHC191" s="0"/>
      <c r="AHD191" s="0"/>
      <c r="AHE191" s="0"/>
      <c r="AHF191" s="0"/>
      <c r="AHG191" s="0"/>
      <c r="AHH191" s="0"/>
      <c r="AHI191" s="0"/>
      <c r="AHJ191" s="0"/>
      <c r="AHK191" s="0"/>
      <c r="AHL191" s="0"/>
      <c r="AHM191" s="0"/>
      <c r="AHN191" s="0"/>
      <c r="AHO191" s="0"/>
      <c r="AHP191" s="0"/>
      <c r="AHQ191" s="0"/>
      <c r="AHR191" s="0"/>
      <c r="AHS191" s="0"/>
      <c r="AHT191" s="0"/>
      <c r="AHU191" s="0"/>
      <c r="AHV191" s="0"/>
      <c r="AHW191" s="0"/>
      <c r="AHX191" s="0"/>
      <c r="AHY191" s="0"/>
      <c r="AHZ191" s="0"/>
      <c r="AIA191" s="0"/>
      <c r="AIB191" s="0"/>
      <c r="AIC191" s="0"/>
      <c r="AID191" s="0"/>
      <c r="AIE191" s="0"/>
      <c r="AIF191" s="0"/>
      <c r="AIG191" s="0"/>
      <c r="AIH191" s="0"/>
      <c r="AII191" s="0"/>
      <c r="AIJ191" s="0"/>
      <c r="AIK191" s="0"/>
      <c r="AIL191" s="0"/>
      <c r="AIM191" s="0"/>
      <c r="AIN191" s="0"/>
      <c r="AIO191" s="0"/>
      <c r="AIP191" s="0"/>
      <c r="AIQ191" s="0"/>
      <c r="AIR191" s="0"/>
      <c r="AIS191" s="0"/>
      <c r="AIT191" s="0"/>
      <c r="AIU191" s="0"/>
      <c r="AIV191" s="0"/>
      <c r="AIW191" s="0"/>
      <c r="AIX191" s="0"/>
      <c r="AIY191" s="0"/>
      <c r="AIZ191" s="0"/>
      <c r="AJA191" s="0"/>
      <c r="AJB191" s="0"/>
      <c r="AJC191" s="0"/>
      <c r="AJD191" s="0"/>
      <c r="AJE191" s="0"/>
      <c r="AJF191" s="0"/>
      <c r="AJG191" s="0"/>
      <c r="AJH191" s="0"/>
      <c r="AJI191" s="0"/>
      <c r="AJJ191" s="0"/>
      <c r="AJK191" s="0"/>
      <c r="AJL191" s="0"/>
      <c r="AJM191" s="0"/>
      <c r="AJN191" s="0"/>
      <c r="AJO191" s="0"/>
      <c r="AJP191" s="0"/>
      <c r="AJQ191" s="0"/>
      <c r="AJR191" s="0"/>
      <c r="AJS191" s="0"/>
      <c r="AJT191" s="0"/>
      <c r="AJU191" s="0"/>
      <c r="AJV191" s="0"/>
      <c r="AJW191" s="0"/>
      <c r="AJX191" s="0"/>
      <c r="AJY191" s="0"/>
      <c r="AJZ191" s="0"/>
      <c r="AKA191" s="0"/>
      <c r="AKB191" s="0"/>
      <c r="AKC191" s="0"/>
      <c r="AKD191" s="0"/>
      <c r="AKE191" s="0"/>
      <c r="AKF191" s="0"/>
      <c r="AKG191" s="0"/>
      <c r="AKH191" s="0"/>
      <c r="AKI191" s="0"/>
      <c r="AKJ191" s="0"/>
      <c r="AKK191" s="0"/>
      <c r="AKL191" s="0"/>
      <c r="AKM191" s="0"/>
      <c r="AKN191" s="0"/>
      <c r="AKO191" s="0"/>
      <c r="AKP191" s="0"/>
      <c r="AKQ191" s="0"/>
      <c r="AKR191" s="0"/>
      <c r="AKS191" s="0"/>
      <c r="AKT191" s="0"/>
      <c r="AKU191" s="0"/>
      <c r="AKV191" s="0"/>
      <c r="AKW191" s="0"/>
      <c r="AKX191" s="0"/>
      <c r="AKY191" s="0"/>
      <c r="AKZ191" s="0"/>
      <c r="ALA191" s="0"/>
      <c r="ALB191" s="0"/>
      <c r="ALC191" s="0"/>
      <c r="ALD191" s="0"/>
      <c r="ALE191" s="0"/>
      <c r="ALF191" s="0"/>
      <c r="ALG191" s="0"/>
      <c r="ALH191" s="0"/>
      <c r="ALI191" s="0"/>
      <c r="ALJ191" s="0"/>
      <c r="ALK191" s="0"/>
      <c r="ALL191" s="0"/>
      <c r="ALM191" s="0"/>
      <c r="ALN191" s="0"/>
      <c r="ALO191" s="0"/>
      <c r="ALP191" s="0"/>
      <c r="ALQ191" s="0"/>
      <c r="ALR191" s="0"/>
      <c r="ALS191" s="0"/>
      <c r="ALT191" s="0"/>
      <c r="ALU191" s="0"/>
      <c r="ALV191" s="0"/>
      <c r="ALW191" s="0"/>
      <c r="ALX191" s="0"/>
      <c r="ALY191" s="0"/>
      <c r="ALZ191" s="0"/>
      <c r="AMA191" s="0"/>
      <c r="AMB191" s="0"/>
      <c r="AMC191" s="0"/>
      <c r="AMD191" s="0"/>
      <c r="AME191" s="0"/>
      <c r="AMF191" s="0"/>
      <c r="AMG191" s="0"/>
      <c r="AMH191" s="0"/>
      <c r="AMI191" s="0"/>
      <c r="AMJ191" s="0"/>
    </row>
    <row r="192" customFormat="false" ht="12.75" hidden="false" customHeight="true" outlineLevel="0" collapsed="false">
      <c r="A192" s="129"/>
      <c r="B192" s="61"/>
      <c r="C192" s="61"/>
      <c r="D192" s="92"/>
      <c r="E192" s="114" t="s">
        <v>193</v>
      </c>
      <c r="F192" s="101" t="n">
        <f aca="false">ROUNDUP(F190/F191,0)</f>
        <v>0</v>
      </c>
      <c r="G192" s="201"/>
      <c r="H192" s="79"/>
      <c r="I192" s="0"/>
      <c r="J192" s="0"/>
      <c r="K192" s="0"/>
      <c r="L192" s="0"/>
      <c r="M192" s="0"/>
      <c r="N192" s="0"/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  <c r="IW192" s="0"/>
      <c r="IX192" s="0"/>
      <c r="IY192" s="0"/>
      <c r="IZ192" s="0"/>
      <c r="JA192" s="0"/>
      <c r="JB192" s="0"/>
      <c r="JC192" s="0"/>
      <c r="JD192" s="0"/>
      <c r="JE192" s="0"/>
      <c r="JF192" s="0"/>
      <c r="JG192" s="0"/>
      <c r="JH192" s="0"/>
      <c r="JI192" s="0"/>
      <c r="JJ192" s="0"/>
      <c r="JK192" s="0"/>
      <c r="JL192" s="0"/>
      <c r="JM192" s="0"/>
      <c r="JN192" s="0"/>
      <c r="JO192" s="0"/>
      <c r="JP192" s="0"/>
      <c r="JQ192" s="0"/>
      <c r="JR192" s="0"/>
      <c r="JS192" s="0"/>
      <c r="JT192" s="0"/>
      <c r="JU192" s="0"/>
      <c r="JV192" s="0"/>
      <c r="JW192" s="0"/>
      <c r="JX192" s="0"/>
      <c r="JY192" s="0"/>
      <c r="JZ192" s="0"/>
      <c r="KA192" s="0"/>
      <c r="KB192" s="0"/>
      <c r="KC192" s="0"/>
      <c r="KD192" s="0"/>
      <c r="KE192" s="0"/>
      <c r="KF192" s="0"/>
      <c r="KG192" s="0"/>
      <c r="KH192" s="0"/>
      <c r="KI192" s="0"/>
      <c r="KJ192" s="0"/>
      <c r="KK192" s="0"/>
      <c r="KL192" s="0"/>
      <c r="KM192" s="0"/>
      <c r="KN192" s="0"/>
      <c r="KO192" s="0"/>
      <c r="KP192" s="0"/>
      <c r="KQ192" s="0"/>
      <c r="KR192" s="0"/>
      <c r="KS192" s="0"/>
      <c r="KT192" s="0"/>
      <c r="KU192" s="0"/>
      <c r="KV192" s="0"/>
      <c r="KW192" s="0"/>
      <c r="KX192" s="0"/>
      <c r="KY192" s="0"/>
      <c r="KZ192" s="0"/>
      <c r="LA192" s="0"/>
      <c r="LB192" s="0"/>
      <c r="LC192" s="0"/>
      <c r="LD192" s="0"/>
      <c r="LE192" s="0"/>
      <c r="LF192" s="0"/>
      <c r="LG192" s="0"/>
      <c r="LH192" s="0"/>
      <c r="LI192" s="0"/>
      <c r="LJ192" s="0"/>
      <c r="LK192" s="0"/>
      <c r="LL192" s="0"/>
      <c r="LM192" s="0"/>
      <c r="LN192" s="0"/>
      <c r="LO192" s="0"/>
      <c r="LP192" s="0"/>
      <c r="LQ192" s="0"/>
      <c r="LR192" s="0"/>
      <c r="LS192" s="0"/>
      <c r="LT192" s="0"/>
      <c r="LU192" s="0"/>
      <c r="LV192" s="0"/>
      <c r="LW192" s="0"/>
      <c r="LX192" s="0"/>
      <c r="LY192" s="0"/>
      <c r="LZ192" s="0"/>
      <c r="MA192" s="0"/>
      <c r="MB192" s="0"/>
      <c r="MC192" s="0"/>
      <c r="MD192" s="0"/>
      <c r="ME192" s="0"/>
      <c r="MF192" s="0"/>
      <c r="MG192" s="0"/>
      <c r="MH192" s="0"/>
      <c r="MI192" s="0"/>
      <c r="MJ192" s="0"/>
      <c r="MK192" s="0"/>
      <c r="ML192" s="0"/>
      <c r="MM192" s="0"/>
      <c r="MN192" s="0"/>
      <c r="MO192" s="0"/>
      <c r="MP192" s="0"/>
      <c r="MQ192" s="0"/>
      <c r="MR192" s="0"/>
      <c r="MS192" s="0"/>
      <c r="MT192" s="0"/>
      <c r="MU192" s="0"/>
      <c r="MV192" s="0"/>
      <c r="MW192" s="0"/>
      <c r="MX192" s="0"/>
      <c r="MY192" s="0"/>
      <c r="MZ192" s="0"/>
      <c r="NA192" s="0"/>
      <c r="NB192" s="0"/>
      <c r="NC192" s="0"/>
      <c r="ND192" s="0"/>
      <c r="NE192" s="0"/>
      <c r="NF192" s="0"/>
      <c r="NG192" s="0"/>
      <c r="NH192" s="0"/>
      <c r="NI192" s="0"/>
      <c r="NJ192" s="0"/>
      <c r="NK192" s="0"/>
      <c r="NL192" s="0"/>
      <c r="NM192" s="0"/>
      <c r="NN192" s="0"/>
      <c r="NO192" s="0"/>
      <c r="NP192" s="0"/>
      <c r="NQ192" s="0"/>
      <c r="NR192" s="0"/>
      <c r="NS192" s="0"/>
      <c r="NT192" s="0"/>
      <c r="NU192" s="0"/>
      <c r="NV192" s="0"/>
      <c r="NW192" s="0"/>
      <c r="NX192" s="0"/>
      <c r="NY192" s="0"/>
      <c r="NZ192" s="0"/>
      <c r="OA192" s="0"/>
      <c r="OB192" s="0"/>
      <c r="OC192" s="0"/>
      <c r="OD192" s="0"/>
      <c r="OE192" s="0"/>
      <c r="OF192" s="0"/>
      <c r="OG192" s="0"/>
      <c r="OH192" s="0"/>
      <c r="OI192" s="0"/>
      <c r="OJ192" s="0"/>
      <c r="OK192" s="0"/>
      <c r="OL192" s="0"/>
      <c r="OM192" s="0"/>
      <c r="ON192" s="0"/>
      <c r="OO192" s="0"/>
      <c r="OP192" s="0"/>
      <c r="OQ192" s="0"/>
      <c r="OR192" s="0"/>
      <c r="OS192" s="0"/>
      <c r="OT192" s="0"/>
      <c r="OU192" s="0"/>
      <c r="OV192" s="0"/>
      <c r="OW192" s="0"/>
      <c r="OX192" s="0"/>
      <c r="OY192" s="0"/>
      <c r="OZ192" s="0"/>
      <c r="PA192" s="0"/>
      <c r="PB192" s="0"/>
      <c r="PC192" s="0"/>
      <c r="PD192" s="0"/>
      <c r="PE192" s="0"/>
      <c r="PF192" s="0"/>
      <c r="PG192" s="0"/>
      <c r="PH192" s="0"/>
      <c r="PI192" s="0"/>
      <c r="PJ192" s="0"/>
      <c r="PK192" s="0"/>
      <c r="PL192" s="0"/>
      <c r="PM192" s="0"/>
      <c r="PN192" s="0"/>
      <c r="PO192" s="0"/>
      <c r="PP192" s="0"/>
      <c r="PQ192" s="0"/>
      <c r="PR192" s="0"/>
      <c r="PS192" s="0"/>
      <c r="PT192" s="0"/>
      <c r="PU192" s="0"/>
      <c r="PV192" s="0"/>
      <c r="PW192" s="0"/>
      <c r="PX192" s="0"/>
      <c r="PY192" s="0"/>
      <c r="PZ192" s="0"/>
      <c r="QA192" s="0"/>
      <c r="QB192" s="0"/>
      <c r="QC192" s="0"/>
      <c r="QD192" s="0"/>
      <c r="QE192" s="0"/>
      <c r="QF192" s="0"/>
      <c r="QG192" s="0"/>
      <c r="QH192" s="0"/>
      <c r="QI192" s="0"/>
      <c r="QJ192" s="0"/>
      <c r="QK192" s="0"/>
      <c r="QL192" s="0"/>
      <c r="QM192" s="0"/>
      <c r="QN192" s="0"/>
      <c r="QO192" s="0"/>
      <c r="QP192" s="0"/>
      <c r="QQ192" s="0"/>
      <c r="QR192" s="0"/>
      <c r="QS192" s="0"/>
      <c r="QT192" s="0"/>
      <c r="QU192" s="0"/>
      <c r="QV192" s="0"/>
      <c r="QW192" s="0"/>
      <c r="QX192" s="0"/>
      <c r="QY192" s="0"/>
      <c r="QZ192" s="0"/>
      <c r="RA192" s="0"/>
      <c r="RB192" s="0"/>
      <c r="RC192" s="0"/>
      <c r="RD192" s="0"/>
      <c r="RE192" s="0"/>
      <c r="RF192" s="0"/>
      <c r="RG192" s="0"/>
      <c r="RH192" s="0"/>
      <c r="RI192" s="0"/>
      <c r="RJ192" s="0"/>
      <c r="RK192" s="0"/>
      <c r="RL192" s="0"/>
      <c r="RM192" s="0"/>
      <c r="RN192" s="0"/>
      <c r="RO192" s="0"/>
      <c r="RP192" s="0"/>
      <c r="RQ192" s="0"/>
      <c r="RR192" s="0"/>
      <c r="RS192" s="0"/>
      <c r="RT192" s="0"/>
      <c r="RU192" s="0"/>
      <c r="RV192" s="0"/>
      <c r="RW192" s="0"/>
      <c r="RX192" s="0"/>
      <c r="RY192" s="0"/>
      <c r="RZ192" s="0"/>
      <c r="SA192" s="0"/>
      <c r="SB192" s="0"/>
      <c r="SC192" s="0"/>
      <c r="SD192" s="0"/>
      <c r="SE192" s="0"/>
      <c r="SF192" s="0"/>
      <c r="SG192" s="0"/>
      <c r="SH192" s="0"/>
      <c r="SI192" s="0"/>
      <c r="SJ192" s="0"/>
      <c r="SK192" s="0"/>
      <c r="SL192" s="0"/>
      <c r="SM192" s="0"/>
      <c r="SN192" s="0"/>
      <c r="SO192" s="0"/>
      <c r="SP192" s="0"/>
      <c r="SQ192" s="0"/>
      <c r="SR192" s="0"/>
      <c r="SS192" s="0"/>
      <c r="ST192" s="0"/>
      <c r="SU192" s="0"/>
      <c r="SV192" s="0"/>
      <c r="SW192" s="0"/>
      <c r="SX192" s="0"/>
      <c r="SY192" s="0"/>
      <c r="SZ192" s="0"/>
      <c r="TA192" s="0"/>
      <c r="TB192" s="0"/>
      <c r="TC192" s="0"/>
      <c r="TD192" s="0"/>
      <c r="TE192" s="0"/>
      <c r="TF192" s="0"/>
      <c r="TG192" s="0"/>
      <c r="TH192" s="0"/>
      <c r="TI192" s="0"/>
      <c r="TJ192" s="0"/>
      <c r="TK192" s="0"/>
      <c r="TL192" s="0"/>
      <c r="TM192" s="0"/>
      <c r="TN192" s="0"/>
      <c r="TO192" s="0"/>
      <c r="TP192" s="0"/>
      <c r="TQ192" s="0"/>
      <c r="TR192" s="0"/>
      <c r="TS192" s="0"/>
      <c r="TT192" s="0"/>
      <c r="TU192" s="0"/>
      <c r="TV192" s="0"/>
      <c r="TW192" s="0"/>
      <c r="TX192" s="0"/>
      <c r="TY192" s="0"/>
      <c r="TZ192" s="0"/>
      <c r="UA192" s="0"/>
      <c r="UB192" s="0"/>
      <c r="UC192" s="0"/>
      <c r="UD192" s="0"/>
      <c r="UE192" s="0"/>
      <c r="UF192" s="0"/>
      <c r="UG192" s="0"/>
      <c r="UH192" s="0"/>
      <c r="UI192" s="0"/>
      <c r="UJ192" s="0"/>
      <c r="UK192" s="0"/>
      <c r="UL192" s="0"/>
      <c r="UM192" s="0"/>
      <c r="UN192" s="0"/>
      <c r="UO192" s="0"/>
      <c r="UP192" s="0"/>
      <c r="UQ192" s="0"/>
      <c r="UR192" s="0"/>
      <c r="US192" s="0"/>
      <c r="UT192" s="0"/>
      <c r="UU192" s="0"/>
      <c r="UV192" s="0"/>
      <c r="UW192" s="0"/>
      <c r="UX192" s="0"/>
      <c r="UY192" s="0"/>
      <c r="UZ192" s="0"/>
      <c r="VA192" s="0"/>
      <c r="VB192" s="0"/>
      <c r="VC192" s="0"/>
      <c r="VD192" s="0"/>
      <c r="VE192" s="0"/>
      <c r="VF192" s="0"/>
      <c r="VG192" s="0"/>
      <c r="VH192" s="0"/>
      <c r="VI192" s="0"/>
      <c r="VJ192" s="0"/>
      <c r="VK192" s="0"/>
      <c r="VL192" s="0"/>
      <c r="VM192" s="0"/>
      <c r="VN192" s="0"/>
      <c r="VO192" s="0"/>
      <c r="VP192" s="0"/>
      <c r="VQ192" s="0"/>
      <c r="VR192" s="0"/>
      <c r="VS192" s="0"/>
      <c r="VT192" s="0"/>
      <c r="VU192" s="0"/>
      <c r="VV192" s="0"/>
      <c r="VW192" s="0"/>
      <c r="VX192" s="0"/>
      <c r="VY192" s="0"/>
      <c r="VZ192" s="0"/>
      <c r="WA192" s="0"/>
      <c r="WB192" s="0"/>
      <c r="WC192" s="0"/>
      <c r="WD192" s="0"/>
      <c r="WE192" s="0"/>
      <c r="WF192" s="0"/>
      <c r="WG192" s="0"/>
      <c r="WH192" s="0"/>
      <c r="WI192" s="0"/>
      <c r="WJ192" s="0"/>
      <c r="WK192" s="0"/>
      <c r="WL192" s="0"/>
      <c r="WM192" s="0"/>
      <c r="WN192" s="0"/>
      <c r="WO192" s="0"/>
      <c r="WP192" s="0"/>
      <c r="WQ192" s="0"/>
      <c r="WR192" s="0"/>
      <c r="WS192" s="0"/>
      <c r="WT192" s="0"/>
      <c r="WU192" s="0"/>
      <c r="WV192" s="0"/>
      <c r="WW192" s="0"/>
      <c r="WX192" s="0"/>
      <c r="WY192" s="0"/>
      <c r="WZ192" s="0"/>
      <c r="XA192" s="0"/>
      <c r="XB192" s="0"/>
      <c r="XC192" s="0"/>
      <c r="XD192" s="0"/>
      <c r="XE192" s="0"/>
      <c r="XF192" s="0"/>
      <c r="XG192" s="0"/>
      <c r="XH192" s="0"/>
      <c r="XI192" s="0"/>
      <c r="XJ192" s="0"/>
      <c r="XK192" s="0"/>
      <c r="XL192" s="0"/>
      <c r="XM192" s="0"/>
      <c r="XN192" s="0"/>
      <c r="XO192" s="0"/>
      <c r="XP192" s="0"/>
      <c r="XQ192" s="0"/>
      <c r="XR192" s="0"/>
      <c r="XS192" s="0"/>
      <c r="XT192" s="0"/>
      <c r="XU192" s="0"/>
      <c r="XV192" s="0"/>
      <c r="XW192" s="0"/>
      <c r="XX192" s="0"/>
      <c r="XY192" s="0"/>
      <c r="XZ192" s="0"/>
      <c r="YA192" s="0"/>
      <c r="YB192" s="0"/>
      <c r="YC192" s="0"/>
      <c r="YD192" s="0"/>
      <c r="YE192" s="0"/>
      <c r="YF192" s="0"/>
      <c r="YG192" s="0"/>
      <c r="YH192" s="0"/>
      <c r="YI192" s="0"/>
      <c r="YJ192" s="0"/>
      <c r="YK192" s="0"/>
      <c r="YL192" s="0"/>
      <c r="YM192" s="0"/>
      <c r="YN192" s="0"/>
      <c r="YO192" s="0"/>
      <c r="YP192" s="0"/>
      <c r="YQ192" s="0"/>
      <c r="YR192" s="0"/>
      <c r="YS192" s="0"/>
      <c r="YT192" s="0"/>
      <c r="YU192" s="0"/>
      <c r="YV192" s="0"/>
      <c r="YW192" s="0"/>
      <c r="YX192" s="0"/>
      <c r="YY192" s="0"/>
      <c r="YZ192" s="0"/>
      <c r="ZA192" s="0"/>
      <c r="ZB192" s="0"/>
      <c r="ZC192" s="0"/>
      <c r="ZD192" s="0"/>
      <c r="ZE192" s="0"/>
      <c r="ZF192" s="0"/>
      <c r="ZG192" s="0"/>
      <c r="ZH192" s="0"/>
      <c r="ZI192" s="0"/>
      <c r="ZJ192" s="0"/>
      <c r="ZK192" s="0"/>
      <c r="ZL192" s="0"/>
      <c r="ZM192" s="0"/>
      <c r="ZN192" s="0"/>
      <c r="ZO192" s="0"/>
      <c r="ZP192" s="0"/>
      <c r="ZQ192" s="0"/>
      <c r="ZR192" s="0"/>
      <c r="ZS192" s="0"/>
      <c r="ZT192" s="0"/>
      <c r="ZU192" s="0"/>
      <c r="ZV192" s="0"/>
      <c r="ZW192" s="0"/>
      <c r="ZX192" s="0"/>
      <c r="ZY192" s="0"/>
      <c r="ZZ192" s="0"/>
      <c r="AAA192" s="0"/>
      <c r="AAB192" s="0"/>
      <c r="AAC192" s="0"/>
      <c r="AAD192" s="0"/>
      <c r="AAE192" s="0"/>
      <c r="AAF192" s="0"/>
      <c r="AAG192" s="0"/>
      <c r="AAH192" s="0"/>
      <c r="AAI192" s="0"/>
      <c r="AAJ192" s="0"/>
      <c r="AAK192" s="0"/>
      <c r="AAL192" s="0"/>
      <c r="AAM192" s="0"/>
      <c r="AAN192" s="0"/>
      <c r="AAO192" s="0"/>
      <c r="AAP192" s="0"/>
      <c r="AAQ192" s="0"/>
      <c r="AAR192" s="0"/>
      <c r="AAS192" s="0"/>
      <c r="AAT192" s="0"/>
      <c r="AAU192" s="0"/>
      <c r="AAV192" s="0"/>
      <c r="AAW192" s="0"/>
      <c r="AAX192" s="0"/>
      <c r="AAY192" s="0"/>
      <c r="AAZ192" s="0"/>
      <c r="ABA192" s="0"/>
      <c r="ABB192" s="0"/>
      <c r="ABC192" s="0"/>
      <c r="ABD192" s="0"/>
      <c r="ABE192" s="0"/>
      <c r="ABF192" s="0"/>
      <c r="ABG192" s="0"/>
      <c r="ABH192" s="0"/>
      <c r="ABI192" s="0"/>
      <c r="ABJ192" s="0"/>
      <c r="ABK192" s="0"/>
      <c r="ABL192" s="0"/>
      <c r="ABM192" s="0"/>
      <c r="ABN192" s="0"/>
      <c r="ABO192" s="0"/>
      <c r="ABP192" s="0"/>
      <c r="ABQ192" s="0"/>
      <c r="ABR192" s="0"/>
      <c r="ABS192" s="0"/>
      <c r="ABT192" s="0"/>
      <c r="ABU192" s="0"/>
      <c r="ABV192" s="0"/>
      <c r="ABW192" s="0"/>
      <c r="ABX192" s="0"/>
      <c r="ABY192" s="0"/>
      <c r="ABZ192" s="0"/>
      <c r="ACA192" s="0"/>
      <c r="ACB192" s="0"/>
      <c r="ACC192" s="0"/>
      <c r="ACD192" s="0"/>
      <c r="ACE192" s="0"/>
      <c r="ACF192" s="0"/>
      <c r="ACG192" s="0"/>
      <c r="ACH192" s="0"/>
      <c r="ACI192" s="0"/>
      <c r="ACJ192" s="0"/>
      <c r="ACK192" s="0"/>
      <c r="ACL192" s="0"/>
      <c r="ACM192" s="0"/>
      <c r="ACN192" s="0"/>
      <c r="ACO192" s="0"/>
      <c r="ACP192" s="0"/>
      <c r="ACQ192" s="0"/>
      <c r="ACR192" s="0"/>
      <c r="ACS192" s="0"/>
      <c r="ACT192" s="0"/>
      <c r="ACU192" s="0"/>
      <c r="ACV192" s="0"/>
      <c r="ACW192" s="0"/>
      <c r="ACX192" s="0"/>
      <c r="ACY192" s="0"/>
      <c r="ACZ192" s="0"/>
      <c r="ADA192" s="0"/>
      <c r="ADB192" s="0"/>
      <c r="ADC192" s="0"/>
      <c r="ADD192" s="0"/>
      <c r="ADE192" s="0"/>
      <c r="ADF192" s="0"/>
      <c r="ADG192" s="0"/>
      <c r="ADH192" s="0"/>
      <c r="ADI192" s="0"/>
      <c r="ADJ192" s="0"/>
      <c r="ADK192" s="0"/>
      <c r="ADL192" s="0"/>
      <c r="ADM192" s="0"/>
      <c r="ADN192" s="0"/>
      <c r="ADO192" s="0"/>
      <c r="ADP192" s="0"/>
      <c r="ADQ192" s="0"/>
      <c r="ADR192" s="0"/>
      <c r="ADS192" s="0"/>
      <c r="ADT192" s="0"/>
      <c r="ADU192" s="0"/>
      <c r="ADV192" s="0"/>
      <c r="ADW192" s="0"/>
      <c r="ADX192" s="0"/>
      <c r="ADY192" s="0"/>
      <c r="ADZ192" s="0"/>
      <c r="AEA192" s="0"/>
      <c r="AEB192" s="0"/>
      <c r="AEC192" s="0"/>
      <c r="AED192" s="0"/>
      <c r="AEE192" s="0"/>
      <c r="AEF192" s="0"/>
      <c r="AEG192" s="0"/>
      <c r="AEH192" s="0"/>
      <c r="AEI192" s="0"/>
      <c r="AEJ192" s="0"/>
      <c r="AEK192" s="0"/>
      <c r="AEL192" s="0"/>
      <c r="AEM192" s="0"/>
      <c r="AEN192" s="0"/>
      <c r="AEO192" s="0"/>
      <c r="AEP192" s="0"/>
      <c r="AEQ192" s="0"/>
      <c r="AER192" s="0"/>
      <c r="AES192" s="0"/>
      <c r="AET192" s="0"/>
      <c r="AEU192" s="0"/>
      <c r="AEV192" s="0"/>
      <c r="AEW192" s="0"/>
      <c r="AEX192" s="0"/>
      <c r="AEY192" s="0"/>
      <c r="AEZ192" s="0"/>
      <c r="AFA192" s="0"/>
      <c r="AFB192" s="0"/>
      <c r="AFC192" s="0"/>
      <c r="AFD192" s="0"/>
      <c r="AFE192" s="0"/>
      <c r="AFF192" s="0"/>
      <c r="AFG192" s="0"/>
      <c r="AFH192" s="0"/>
      <c r="AFI192" s="0"/>
      <c r="AFJ192" s="0"/>
      <c r="AFK192" s="0"/>
      <c r="AFL192" s="0"/>
      <c r="AFM192" s="0"/>
      <c r="AFN192" s="0"/>
      <c r="AFO192" s="0"/>
      <c r="AFP192" s="0"/>
      <c r="AFQ192" s="0"/>
      <c r="AFR192" s="0"/>
      <c r="AFS192" s="0"/>
      <c r="AFT192" s="0"/>
      <c r="AFU192" s="0"/>
      <c r="AFV192" s="0"/>
      <c r="AFW192" s="0"/>
      <c r="AFX192" s="0"/>
      <c r="AFY192" s="0"/>
      <c r="AFZ192" s="0"/>
      <c r="AGA192" s="0"/>
      <c r="AGB192" s="0"/>
      <c r="AGC192" s="0"/>
      <c r="AGD192" s="0"/>
      <c r="AGE192" s="0"/>
      <c r="AGF192" s="0"/>
      <c r="AGG192" s="0"/>
      <c r="AGH192" s="0"/>
      <c r="AGI192" s="0"/>
      <c r="AGJ192" s="0"/>
      <c r="AGK192" s="0"/>
      <c r="AGL192" s="0"/>
      <c r="AGM192" s="0"/>
      <c r="AGN192" s="0"/>
      <c r="AGO192" s="0"/>
      <c r="AGP192" s="0"/>
      <c r="AGQ192" s="0"/>
      <c r="AGR192" s="0"/>
      <c r="AGS192" s="0"/>
      <c r="AGT192" s="0"/>
      <c r="AGU192" s="0"/>
      <c r="AGV192" s="0"/>
      <c r="AGW192" s="0"/>
      <c r="AGX192" s="0"/>
      <c r="AGY192" s="0"/>
      <c r="AGZ192" s="0"/>
      <c r="AHA192" s="0"/>
      <c r="AHB192" s="0"/>
      <c r="AHC192" s="0"/>
      <c r="AHD192" s="0"/>
      <c r="AHE192" s="0"/>
      <c r="AHF192" s="0"/>
      <c r="AHG192" s="0"/>
      <c r="AHH192" s="0"/>
      <c r="AHI192" s="0"/>
      <c r="AHJ192" s="0"/>
      <c r="AHK192" s="0"/>
      <c r="AHL192" s="0"/>
      <c r="AHM192" s="0"/>
      <c r="AHN192" s="0"/>
      <c r="AHO192" s="0"/>
      <c r="AHP192" s="0"/>
      <c r="AHQ192" s="0"/>
      <c r="AHR192" s="0"/>
      <c r="AHS192" s="0"/>
      <c r="AHT192" s="0"/>
      <c r="AHU192" s="0"/>
      <c r="AHV192" s="0"/>
      <c r="AHW192" s="0"/>
      <c r="AHX192" s="0"/>
      <c r="AHY192" s="0"/>
      <c r="AHZ192" s="0"/>
      <c r="AIA192" s="0"/>
      <c r="AIB192" s="0"/>
      <c r="AIC192" s="0"/>
      <c r="AID192" s="0"/>
      <c r="AIE192" s="0"/>
      <c r="AIF192" s="0"/>
      <c r="AIG192" s="0"/>
      <c r="AIH192" s="0"/>
      <c r="AII192" s="0"/>
      <c r="AIJ192" s="0"/>
      <c r="AIK192" s="0"/>
      <c r="AIL192" s="0"/>
      <c r="AIM192" s="0"/>
      <c r="AIN192" s="0"/>
      <c r="AIO192" s="0"/>
      <c r="AIP192" s="0"/>
      <c r="AIQ192" s="0"/>
      <c r="AIR192" s="0"/>
      <c r="AIS192" s="0"/>
      <c r="AIT192" s="0"/>
      <c r="AIU192" s="0"/>
      <c r="AIV192" s="0"/>
      <c r="AIW192" s="0"/>
      <c r="AIX192" s="0"/>
      <c r="AIY192" s="0"/>
      <c r="AIZ192" s="0"/>
      <c r="AJA192" s="0"/>
      <c r="AJB192" s="0"/>
      <c r="AJC192" s="0"/>
      <c r="AJD192" s="0"/>
      <c r="AJE192" s="0"/>
      <c r="AJF192" s="0"/>
      <c r="AJG192" s="0"/>
      <c r="AJH192" s="0"/>
      <c r="AJI192" s="0"/>
      <c r="AJJ192" s="0"/>
      <c r="AJK192" s="0"/>
      <c r="AJL192" s="0"/>
      <c r="AJM192" s="0"/>
      <c r="AJN192" s="0"/>
      <c r="AJO192" s="0"/>
      <c r="AJP192" s="0"/>
      <c r="AJQ192" s="0"/>
      <c r="AJR192" s="0"/>
      <c r="AJS192" s="0"/>
      <c r="AJT192" s="0"/>
      <c r="AJU192" s="0"/>
      <c r="AJV192" s="0"/>
      <c r="AJW192" s="0"/>
      <c r="AJX192" s="0"/>
      <c r="AJY192" s="0"/>
      <c r="AJZ192" s="0"/>
      <c r="AKA192" s="0"/>
      <c r="AKB192" s="0"/>
      <c r="AKC192" s="0"/>
      <c r="AKD192" s="0"/>
      <c r="AKE192" s="0"/>
      <c r="AKF192" s="0"/>
      <c r="AKG192" s="0"/>
      <c r="AKH192" s="0"/>
      <c r="AKI192" s="0"/>
      <c r="AKJ192" s="0"/>
      <c r="AKK192" s="0"/>
      <c r="AKL192" s="0"/>
      <c r="AKM192" s="0"/>
      <c r="AKN192" s="0"/>
      <c r="AKO192" s="0"/>
      <c r="AKP192" s="0"/>
      <c r="AKQ192" s="0"/>
      <c r="AKR192" s="0"/>
      <c r="AKS192" s="0"/>
      <c r="AKT192" s="0"/>
      <c r="AKU192" s="0"/>
      <c r="AKV192" s="0"/>
      <c r="AKW192" s="0"/>
      <c r="AKX192" s="0"/>
      <c r="AKY192" s="0"/>
      <c r="AKZ192" s="0"/>
      <c r="ALA192" s="0"/>
      <c r="ALB192" s="0"/>
      <c r="ALC192" s="0"/>
      <c r="ALD192" s="0"/>
      <c r="ALE192" s="0"/>
      <c r="ALF192" s="0"/>
      <c r="ALG192" s="0"/>
      <c r="ALH192" s="0"/>
      <c r="ALI192" s="0"/>
      <c r="ALJ192" s="0"/>
      <c r="ALK192" s="0"/>
      <c r="ALL192" s="0"/>
      <c r="ALM192" s="0"/>
      <c r="ALN192" s="0"/>
      <c r="ALO192" s="0"/>
      <c r="ALP192" s="0"/>
      <c r="ALQ192" s="0"/>
      <c r="ALR192" s="0"/>
      <c r="ALS192" s="0"/>
      <c r="ALT192" s="0"/>
      <c r="ALU192" s="0"/>
      <c r="ALV192" s="0"/>
      <c r="ALW192" s="0"/>
      <c r="ALX192" s="0"/>
      <c r="ALY192" s="0"/>
      <c r="ALZ192" s="0"/>
      <c r="AMA192" s="0"/>
      <c r="AMB192" s="0"/>
      <c r="AMC192" s="0"/>
      <c r="AMD192" s="0"/>
      <c r="AME192" s="0"/>
      <c r="AMF192" s="0"/>
      <c r="AMG192" s="0"/>
      <c r="AMH192" s="0"/>
      <c r="AMI192" s="0"/>
      <c r="AMJ192" s="0"/>
    </row>
    <row r="193" customFormat="false" ht="12.75" hidden="false" customHeight="true" outlineLevel="0" collapsed="false">
      <c r="A193" s="43"/>
      <c r="B193" s="43"/>
      <c r="C193" s="43"/>
      <c r="D193" s="122"/>
      <c r="E193" s="43"/>
      <c r="F193" s="122"/>
      <c r="G193" s="43"/>
      <c r="H193" s="207"/>
      <c r="I193" s="0"/>
      <c r="J193" s="0"/>
      <c r="K193" s="0"/>
      <c r="L193" s="0"/>
      <c r="M193" s="0"/>
      <c r="N193" s="0"/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  <c r="IT193" s="0"/>
      <c r="IU193" s="0"/>
      <c r="IV193" s="0"/>
      <c r="IW193" s="0"/>
      <c r="IX193" s="0"/>
      <c r="IY193" s="0"/>
      <c r="IZ193" s="0"/>
      <c r="JA193" s="0"/>
      <c r="JB193" s="0"/>
      <c r="JC193" s="0"/>
      <c r="JD193" s="0"/>
      <c r="JE193" s="0"/>
      <c r="JF193" s="0"/>
      <c r="JG193" s="0"/>
      <c r="JH193" s="0"/>
      <c r="JI193" s="0"/>
      <c r="JJ193" s="0"/>
      <c r="JK193" s="0"/>
      <c r="JL193" s="0"/>
      <c r="JM193" s="0"/>
      <c r="JN193" s="0"/>
      <c r="JO193" s="0"/>
      <c r="JP193" s="0"/>
      <c r="JQ193" s="0"/>
      <c r="JR193" s="0"/>
      <c r="JS193" s="0"/>
      <c r="JT193" s="0"/>
      <c r="JU193" s="0"/>
      <c r="JV193" s="0"/>
      <c r="JW193" s="0"/>
      <c r="JX193" s="0"/>
      <c r="JY193" s="0"/>
      <c r="JZ193" s="0"/>
      <c r="KA193" s="0"/>
      <c r="KB193" s="0"/>
      <c r="KC193" s="0"/>
      <c r="KD193" s="0"/>
      <c r="KE193" s="0"/>
      <c r="KF193" s="0"/>
      <c r="KG193" s="0"/>
      <c r="KH193" s="0"/>
      <c r="KI193" s="0"/>
      <c r="KJ193" s="0"/>
      <c r="KK193" s="0"/>
      <c r="KL193" s="0"/>
      <c r="KM193" s="0"/>
      <c r="KN193" s="0"/>
      <c r="KO193" s="0"/>
      <c r="KP193" s="0"/>
      <c r="KQ193" s="0"/>
      <c r="KR193" s="0"/>
      <c r="KS193" s="0"/>
      <c r="KT193" s="0"/>
      <c r="KU193" s="0"/>
      <c r="KV193" s="0"/>
      <c r="KW193" s="0"/>
      <c r="KX193" s="0"/>
      <c r="KY193" s="0"/>
      <c r="KZ193" s="0"/>
      <c r="LA193" s="0"/>
      <c r="LB193" s="0"/>
      <c r="LC193" s="0"/>
      <c r="LD193" s="0"/>
      <c r="LE193" s="0"/>
      <c r="LF193" s="0"/>
      <c r="LG193" s="0"/>
      <c r="LH193" s="0"/>
      <c r="LI193" s="0"/>
      <c r="LJ193" s="0"/>
      <c r="LK193" s="0"/>
      <c r="LL193" s="0"/>
      <c r="LM193" s="0"/>
      <c r="LN193" s="0"/>
      <c r="LO193" s="0"/>
      <c r="LP193" s="0"/>
      <c r="LQ193" s="0"/>
      <c r="LR193" s="0"/>
      <c r="LS193" s="0"/>
      <c r="LT193" s="0"/>
      <c r="LU193" s="0"/>
      <c r="LV193" s="0"/>
      <c r="LW193" s="0"/>
      <c r="LX193" s="0"/>
      <c r="LY193" s="0"/>
      <c r="LZ193" s="0"/>
      <c r="MA193" s="0"/>
      <c r="MB193" s="0"/>
      <c r="MC193" s="0"/>
      <c r="MD193" s="0"/>
      <c r="ME193" s="0"/>
      <c r="MF193" s="0"/>
      <c r="MG193" s="0"/>
      <c r="MH193" s="0"/>
      <c r="MI193" s="0"/>
      <c r="MJ193" s="0"/>
      <c r="MK193" s="0"/>
      <c r="ML193" s="0"/>
      <c r="MM193" s="0"/>
      <c r="MN193" s="0"/>
      <c r="MO193" s="0"/>
      <c r="MP193" s="0"/>
      <c r="MQ193" s="0"/>
      <c r="MR193" s="0"/>
      <c r="MS193" s="0"/>
      <c r="MT193" s="0"/>
      <c r="MU193" s="0"/>
      <c r="MV193" s="0"/>
      <c r="MW193" s="0"/>
      <c r="MX193" s="0"/>
      <c r="MY193" s="0"/>
      <c r="MZ193" s="0"/>
      <c r="NA193" s="0"/>
      <c r="NB193" s="0"/>
      <c r="NC193" s="0"/>
      <c r="ND193" s="0"/>
      <c r="NE193" s="0"/>
      <c r="NF193" s="0"/>
      <c r="NG193" s="0"/>
      <c r="NH193" s="0"/>
      <c r="NI193" s="0"/>
      <c r="NJ193" s="0"/>
      <c r="NK193" s="0"/>
      <c r="NL193" s="0"/>
      <c r="NM193" s="0"/>
      <c r="NN193" s="0"/>
      <c r="NO193" s="0"/>
      <c r="NP193" s="0"/>
      <c r="NQ193" s="0"/>
      <c r="NR193" s="0"/>
      <c r="NS193" s="0"/>
      <c r="NT193" s="0"/>
      <c r="NU193" s="0"/>
      <c r="NV193" s="0"/>
      <c r="NW193" s="0"/>
      <c r="NX193" s="0"/>
      <c r="NY193" s="0"/>
      <c r="NZ193" s="0"/>
      <c r="OA193" s="0"/>
      <c r="OB193" s="0"/>
      <c r="OC193" s="0"/>
      <c r="OD193" s="0"/>
      <c r="OE193" s="0"/>
      <c r="OF193" s="0"/>
      <c r="OG193" s="0"/>
      <c r="OH193" s="0"/>
      <c r="OI193" s="0"/>
      <c r="OJ193" s="0"/>
      <c r="OK193" s="0"/>
      <c r="OL193" s="0"/>
      <c r="OM193" s="0"/>
      <c r="ON193" s="0"/>
      <c r="OO193" s="0"/>
      <c r="OP193" s="0"/>
      <c r="OQ193" s="0"/>
      <c r="OR193" s="0"/>
      <c r="OS193" s="0"/>
      <c r="OT193" s="0"/>
      <c r="OU193" s="0"/>
      <c r="OV193" s="0"/>
      <c r="OW193" s="0"/>
      <c r="OX193" s="0"/>
      <c r="OY193" s="0"/>
      <c r="OZ193" s="0"/>
      <c r="PA193" s="0"/>
      <c r="PB193" s="0"/>
      <c r="PC193" s="0"/>
      <c r="PD193" s="0"/>
      <c r="PE193" s="0"/>
      <c r="PF193" s="0"/>
      <c r="PG193" s="0"/>
      <c r="PH193" s="0"/>
      <c r="PI193" s="0"/>
      <c r="PJ193" s="0"/>
      <c r="PK193" s="0"/>
      <c r="PL193" s="0"/>
      <c r="PM193" s="0"/>
      <c r="PN193" s="0"/>
      <c r="PO193" s="0"/>
      <c r="PP193" s="0"/>
      <c r="PQ193" s="0"/>
      <c r="PR193" s="0"/>
      <c r="PS193" s="0"/>
      <c r="PT193" s="0"/>
      <c r="PU193" s="0"/>
      <c r="PV193" s="0"/>
      <c r="PW193" s="0"/>
      <c r="PX193" s="0"/>
      <c r="PY193" s="0"/>
      <c r="PZ193" s="0"/>
      <c r="QA193" s="0"/>
      <c r="QB193" s="0"/>
      <c r="QC193" s="0"/>
      <c r="QD193" s="0"/>
      <c r="QE193" s="0"/>
      <c r="QF193" s="0"/>
      <c r="QG193" s="0"/>
      <c r="QH193" s="0"/>
      <c r="QI193" s="0"/>
      <c r="QJ193" s="0"/>
      <c r="QK193" s="0"/>
      <c r="QL193" s="0"/>
      <c r="QM193" s="0"/>
      <c r="QN193" s="0"/>
      <c r="QO193" s="0"/>
      <c r="QP193" s="0"/>
      <c r="QQ193" s="0"/>
      <c r="QR193" s="0"/>
      <c r="QS193" s="0"/>
      <c r="QT193" s="0"/>
      <c r="QU193" s="0"/>
      <c r="QV193" s="0"/>
      <c r="QW193" s="0"/>
      <c r="QX193" s="0"/>
      <c r="QY193" s="0"/>
      <c r="QZ193" s="0"/>
      <c r="RA193" s="0"/>
      <c r="RB193" s="0"/>
      <c r="RC193" s="0"/>
      <c r="RD193" s="0"/>
      <c r="RE193" s="0"/>
      <c r="RF193" s="0"/>
      <c r="RG193" s="0"/>
      <c r="RH193" s="0"/>
      <c r="RI193" s="0"/>
      <c r="RJ193" s="0"/>
      <c r="RK193" s="0"/>
      <c r="RL193" s="0"/>
      <c r="RM193" s="0"/>
      <c r="RN193" s="0"/>
      <c r="RO193" s="0"/>
      <c r="RP193" s="0"/>
      <c r="RQ193" s="0"/>
      <c r="RR193" s="0"/>
      <c r="RS193" s="0"/>
      <c r="RT193" s="0"/>
      <c r="RU193" s="0"/>
      <c r="RV193" s="0"/>
      <c r="RW193" s="0"/>
      <c r="RX193" s="0"/>
      <c r="RY193" s="0"/>
      <c r="RZ193" s="0"/>
      <c r="SA193" s="0"/>
      <c r="SB193" s="0"/>
      <c r="SC193" s="0"/>
      <c r="SD193" s="0"/>
      <c r="SE193" s="0"/>
      <c r="SF193" s="0"/>
      <c r="SG193" s="0"/>
      <c r="SH193" s="0"/>
      <c r="SI193" s="0"/>
      <c r="SJ193" s="0"/>
      <c r="SK193" s="0"/>
      <c r="SL193" s="0"/>
      <c r="SM193" s="0"/>
      <c r="SN193" s="0"/>
      <c r="SO193" s="0"/>
      <c r="SP193" s="0"/>
      <c r="SQ193" s="0"/>
      <c r="SR193" s="0"/>
      <c r="SS193" s="0"/>
      <c r="ST193" s="0"/>
      <c r="SU193" s="0"/>
      <c r="SV193" s="0"/>
      <c r="SW193" s="0"/>
      <c r="SX193" s="0"/>
      <c r="SY193" s="0"/>
      <c r="SZ193" s="0"/>
      <c r="TA193" s="0"/>
      <c r="TB193" s="0"/>
      <c r="TC193" s="0"/>
      <c r="TD193" s="0"/>
      <c r="TE193" s="0"/>
      <c r="TF193" s="0"/>
      <c r="TG193" s="0"/>
      <c r="TH193" s="0"/>
      <c r="TI193" s="0"/>
      <c r="TJ193" s="0"/>
      <c r="TK193" s="0"/>
      <c r="TL193" s="0"/>
      <c r="TM193" s="0"/>
      <c r="TN193" s="0"/>
      <c r="TO193" s="0"/>
      <c r="TP193" s="0"/>
      <c r="TQ193" s="0"/>
      <c r="TR193" s="0"/>
      <c r="TS193" s="0"/>
      <c r="TT193" s="0"/>
      <c r="TU193" s="0"/>
      <c r="TV193" s="0"/>
      <c r="TW193" s="0"/>
      <c r="TX193" s="0"/>
      <c r="TY193" s="0"/>
      <c r="TZ193" s="0"/>
      <c r="UA193" s="0"/>
      <c r="UB193" s="0"/>
      <c r="UC193" s="0"/>
      <c r="UD193" s="0"/>
      <c r="UE193" s="0"/>
      <c r="UF193" s="0"/>
      <c r="UG193" s="0"/>
      <c r="UH193" s="0"/>
      <c r="UI193" s="0"/>
      <c r="UJ193" s="0"/>
      <c r="UK193" s="0"/>
      <c r="UL193" s="0"/>
      <c r="UM193" s="0"/>
      <c r="UN193" s="0"/>
      <c r="UO193" s="0"/>
      <c r="UP193" s="0"/>
      <c r="UQ193" s="0"/>
      <c r="UR193" s="0"/>
      <c r="US193" s="0"/>
      <c r="UT193" s="0"/>
      <c r="UU193" s="0"/>
      <c r="UV193" s="0"/>
      <c r="UW193" s="0"/>
      <c r="UX193" s="0"/>
      <c r="UY193" s="0"/>
      <c r="UZ193" s="0"/>
      <c r="VA193" s="0"/>
      <c r="VB193" s="0"/>
      <c r="VC193" s="0"/>
      <c r="VD193" s="0"/>
      <c r="VE193" s="0"/>
      <c r="VF193" s="0"/>
      <c r="VG193" s="0"/>
      <c r="VH193" s="0"/>
      <c r="VI193" s="0"/>
      <c r="VJ193" s="0"/>
      <c r="VK193" s="0"/>
      <c r="VL193" s="0"/>
      <c r="VM193" s="0"/>
      <c r="VN193" s="0"/>
      <c r="VO193" s="0"/>
      <c r="VP193" s="0"/>
      <c r="VQ193" s="0"/>
      <c r="VR193" s="0"/>
      <c r="VS193" s="0"/>
      <c r="VT193" s="0"/>
      <c r="VU193" s="0"/>
      <c r="VV193" s="0"/>
      <c r="VW193" s="0"/>
      <c r="VX193" s="0"/>
      <c r="VY193" s="0"/>
      <c r="VZ193" s="0"/>
      <c r="WA193" s="0"/>
      <c r="WB193" s="0"/>
      <c r="WC193" s="0"/>
      <c r="WD193" s="0"/>
      <c r="WE193" s="0"/>
      <c r="WF193" s="0"/>
      <c r="WG193" s="0"/>
      <c r="WH193" s="0"/>
      <c r="WI193" s="0"/>
      <c r="WJ193" s="0"/>
      <c r="WK193" s="0"/>
      <c r="WL193" s="0"/>
      <c r="WM193" s="0"/>
      <c r="WN193" s="0"/>
      <c r="WO193" s="0"/>
      <c r="WP193" s="0"/>
      <c r="WQ193" s="0"/>
      <c r="WR193" s="0"/>
      <c r="WS193" s="0"/>
      <c r="WT193" s="0"/>
      <c r="WU193" s="0"/>
      <c r="WV193" s="0"/>
      <c r="WW193" s="0"/>
      <c r="WX193" s="0"/>
      <c r="WY193" s="0"/>
      <c r="WZ193" s="0"/>
      <c r="XA193" s="0"/>
      <c r="XB193" s="0"/>
      <c r="XC193" s="0"/>
      <c r="XD193" s="0"/>
      <c r="XE193" s="0"/>
      <c r="XF193" s="0"/>
      <c r="XG193" s="0"/>
      <c r="XH193" s="0"/>
      <c r="XI193" s="0"/>
      <c r="XJ193" s="0"/>
      <c r="XK193" s="0"/>
      <c r="XL193" s="0"/>
      <c r="XM193" s="0"/>
      <c r="XN193" s="0"/>
      <c r="XO193" s="0"/>
      <c r="XP193" s="0"/>
      <c r="XQ193" s="0"/>
      <c r="XR193" s="0"/>
      <c r="XS193" s="0"/>
      <c r="XT193" s="0"/>
      <c r="XU193" s="0"/>
      <c r="XV193" s="0"/>
      <c r="XW193" s="0"/>
      <c r="XX193" s="0"/>
      <c r="XY193" s="0"/>
      <c r="XZ193" s="0"/>
      <c r="YA193" s="0"/>
      <c r="YB193" s="0"/>
      <c r="YC193" s="0"/>
      <c r="YD193" s="0"/>
      <c r="YE193" s="0"/>
      <c r="YF193" s="0"/>
      <c r="YG193" s="0"/>
      <c r="YH193" s="0"/>
      <c r="YI193" s="0"/>
      <c r="YJ193" s="0"/>
      <c r="YK193" s="0"/>
      <c r="YL193" s="0"/>
      <c r="YM193" s="0"/>
      <c r="YN193" s="0"/>
      <c r="YO193" s="0"/>
      <c r="YP193" s="0"/>
      <c r="YQ193" s="0"/>
      <c r="YR193" s="0"/>
      <c r="YS193" s="0"/>
      <c r="YT193" s="0"/>
      <c r="YU193" s="0"/>
      <c r="YV193" s="0"/>
      <c r="YW193" s="0"/>
      <c r="YX193" s="0"/>
      <c r="YY193" s="0"/>
      <c r="YZ193" s="0"/>
      <c r="ZA193" s="0"/>
      <c r="ZB193" s="0"/>
      <c r="ZC193" s="0"/>
      <c r="ZD193" s="0"/>
      <c r="ZE193" s="0"/>
      <c r="ZF193" s="0"/>
      <c r="ZG193" s="0"/>
      <c r="ZH193" s="0"/>
      <c r="ZI193" s="0"/>
      <c r="ZJ193" s="0"/>
      <c r="ZK193" s="0"/>
      <c r="ZL193" s="0"/>
      <c r="ZM193" s="0"/>
      <c r="ZN193" s="0"/>
      <c r="ZO193" s="0"/>
      <c r="ZP193" s="0"/>
      <c r="ZQ193" s="0"/>
      <c r="ZR193" s="0"/>
      <c r="ZS193" s="0"/>
      <c r="ZT193" s="0"/>
      <c r="ZU193" s="0"/>
      <c r="ZV193" s="0"/>
      <c r="ZW193" s="0"/>
      <c r="ZX193" s="0"/>
      <c r="ZY193" s="0"/>
      <c r="ZZ193" s="0"/>
      <c r="AAA193" s="0"/>
      <c r="AAB193" s="0"/>
      <c r="AAC193" s="0"/>
      <c r="AAD193" s="0"/>
      <c r="AAE193" s="0"/>
      <c r="AAF193" s="0"/>
      <c r="AAG193" s="0"/>
      <c r="AAH193" s="0"/>
      <c r="AAI193" s="0"/>
      <c r="AAJ193" s="0"/>
      <c r="AAK193" s="0"/>
      <c r="AAL193" s="0"/>
      <c r="AAM193" s="0"/>
      <c r="AAN193" s="0"/>
      <c r="AAO193" s="0"/>
      <c r="AAP193" s="0"/>
      <c r="AAQ193" s="0"/>
      <c r="AAR193" s="0"/>
      <c r="AAS193" s="0"/>
      <c r="AAT193" s="0"/>
      <c r="AAU193" s="0"/>
      <c r="AAV193" s="0"/>
      <c r="AAW193" s="0"/>
      <c r="AAX193" s="0"/>
      <c r="AAY193" s="0"/>
      <c r="AAZ193" s="0"/>
      <c r="ABA193" s="0"/>
      <c r="ABB193" s="0"/>
      <c r="ABC193" s="0"/>
      <c r="ABD193" s="0"/>
      <c r="ABE193" s="0"/>
      <c r="ABF193" s="0"/>
      <c r="ABG193" s="0"/>
      <c r="ABH193" s="0"/>
      <c r="ABI193" s="0"/>
      <c r="ABJ193" s="0"/>
      <c r="ABK193" s="0"/>
      <c r="ABL193" s="0"/>
      <c r="ABM193" s="0"/>
      <c r="ABN193" s="0"/>
      <c r="ABO193" s="0"/>
      <c r="ABP193" s="0"/>
      <c r="ABQ193" s="0"/>
      <c r="ABR193" s="0"/>
      <c r="ABS193" s="0"/>
      <c r="ABT193" s="0"/>
      <c r="ABU193" s="0"/>
      <c r="ABV193" s="0"/>
      <c r="ABW193" s="0"/>
      <c r="ABX193" s="0"/>
      <c r="ABY193" s="0"/>
      <c r="ABZ193" s="0"/>
      <c r="ACA193" s="0"/>
      <c r="ACB193" s="0"/>
      <c r="ACC193" s="0"/>
      <c r="ACD193" s="0"/>
      <c r="ACE193" s="0"/>
      <c r="ACF193" s="0"/>
      <c r="ACG193" s="0"/>
      <c r="ACH193" s="0"/>
      <c r="ACI193" s="0"/>
      <c r="ACJ193" s="0"/>
      <c r="ACK193" s="0"/>
      <c r="ACL193" s="0"/>
      <c r="ACM193" s="0"/>
      <c r="ACN193" s="0"/>
      <c r="ACO193" s="0"/>
      <c r="ACP193" s="0"/>
      <c r="ACQ193" s="0"/>
      <c r="ACR193" s="0"/>
      <c r="ACS193" s="0"/>
      <c r="ACT193" s="0"/>
      <c r="ACU193" s="0"/>
      <c r="ACV193" s="0"/>
      <c r="ACW193" s="0"/>
      <c r="ACX193" s="0"/>
      <c r="ACY193" s="0"/>
      <c r="ACZ193" s="0"/>
      <c r="ADA193" s="0"/>
      <c r="ADB193" s="0"/>
      <c r="ADC193" s="0"/>
      <c r="ADD193" s="0"/>
      <c r="ADE193" s="0"/>
      <c r="ADF193" s="0"/>
      <c r="ADG193" s="0"/>
      <c r="ADH193" s="0"/>
      <c r="ADI193" s="0"/>
      <c r="ADJ193" s="0"/>
      <c r="ADK193" s="0"/>
      <c r="ADL193" s="0"/>
      <c r="ADM193" s="0"/>
      <c r="ADN193" s="0"/>
      <c r="ADO193" s="0"/>
      <c r="ADP193" s="0"/>
      <c r="ADQ193" s="0"/>
      <c r="ADR193" s="0"/>
      <c r="ADS193" s="0"/>
      <c r="ADT193" s="0"/>
      <c r="ADU193" s="0"/>
      <c r="ADV193" s="0"/>
      <c r="ADW193" s="0"/>
      <c r="ADX193" s="0"/>
      <c r="ADY193" s="0"/>
      <c r="ADZ193" s="0"/>
      <c r="AEA193" s="0"/>
      <c r="AEB193" s="0"/>
      <c r="AEC193" s="0"/>
      <c r="AED193" s="0"/>
      <c r="AEE193" s="0"/>
      <c r="AEF193" s="0"/>
      <c r="AEG193" s="0"/>
      <c r="AEH193" s="0"/>
      <c r="AEI193" s="0"/>
      <c r="AEJ193" s="0"/>
      <c r="AEK193" s="0"/>
      <c r="AEL193" s="0"/>
      <c r="AEM193" s="0"/>
      <c r="AEN193" s="0"/>
      <c r="AEO193" s="0"/>
      <c r="AEP193" s="0"/>
      <c r="AEQ193" s="0"/>
      <c r="AER193" s="0"/>
      <c r="AES193" s="0"/>
      <c r="AET193" s="0"/>
      <c r="AEU193" s="0"/>
      <c r="AEV193" s="0"/>
      <c r="AEW193" s="0"/>
      <c r="AEX193" s="0"/>
      <c r="AEY193" s="0"/>
      <c r="AEZ193" s="0"/>
      <c r="AFA193" s="0"/>
      <c r="AFB193" s="0"/>
      <c r="AFC193" s="0"/>
      <c r="AFD193" s="0"/>
      <c r="AFE193" s="0"/>
      <c r="AFF193" s="0"/>
      <c r="AFG193" s="0"/>
      <c r="AFH193" s="0"/>
      <c r="AFI193" s="0"/>
      <c r="AFJ193" s="0"/>
      <c r="AFK193" s="0"/>
      <c r="AFL193" s="0"/>
      <c r="AFM193" s="0"/>
      <c r="AFN193" s="0"/>
      <c r="AFO193" s="0"/>
      <c r="AFP193" s="0"/>
      <c r="AFQ193" s="0"/>
      <c r="AFR193" s="0"/>
      <c r="AFS193" s="0"/>
      <c r="AFT193" s="0"/>
      <c r="AFU193" s="0"/>
      <c r="AFV193" s="0"/>
      <c r="AFW193" s="0"/>
      <c r="AFX193" s="0"/>
      <c r="AFY193" s="0"/>
      <c r="AFZ193" s="0"/>
      <c r="AGA193" s="0"/>
      <c r="AGB193" s="0"/>
      <c r="AGC193" s="0"/>
      <c r="AGD193" s="0"/>
      <c r="AGE193" s="0"/>
      <c r="AGF193" s="0"/>
      <c r="AGG193" s="0"/>
      <c r="AGH193" s="0"/>
      <c r="AGI193" s="0"/>
      <c r="AGJ193" s="0"/>
      <c r="AGK193" s="0"/>
      <c r="AGL193" s="0"/>
      <c r="AGM193" s="0"/>
      <c r="AGN193" s="0"/>
      <c r="AGO193" s="0"/>
      <c r="AGP193" s="0"/>
      <c r="AGQ193" s="0"/>
      <c r="AGR193" s="0"/>
      <c r="AGS193" s="0"/>
      <c r="AGT193" s="0"/>
      <c r="AGU193" s="0"/>
      <c r="AGV193" s="0"/>
      <c r="AGW193" s="0"/>
      <c r="AGX193" s="0"/>
      <c r="AGY193" s="0"/>
      <c r="AGZ193" s="0"/>
      <c r="AHA193" s="0"/>
      <c r="AHB193" s="0"/>
      <c r="AHC193" s="0"/>
      <c r="AHD193" s="0"/>
      <c r="AHE193" s="0"/>
      <c r="AHF193" s="0"/>
      <c r="AHG193" s="0"/>
      <c r="AHH193" s="0"/>
      <c r="AHI193" s="0"/>
      <c r="AHJ193" s="0"/>
      <c r="AHK193" s="0"/>
      <c r="AHL193" s="0"/>
      <c r="AHM193" s="0"/>
      <c r="AHN193" s="0"/>
      <c r="AHO193" s="0"/>
      <c r="AHP193" s="0"/>
      <c r="AHQ193" s="0"/>
      <c r="AHR193" s="0"/>
      <c r="AHS193" s="0"/>
      <c r="AHT193" s="0"/>
      <c r="AHU193" s="0"/>
      <c r="AHV193" s="0"/>
      <c r="AHW193" s="0"/>
      <c r="AHX193" s="0"/>
      <c r="AHY193" s="0"/>
      <c r="AHZ193" s="0"/>
      <c r="AIA193" s="0"/>
      <c r="AIB193" s="0"/>
      <c r="AIC193" s="0"/>
      <c r="AID193" s="0"/>
      <c r="AIE193" s="0"/>
      <c r="AIF193" s="0"/>
      <c r="AIG193" s="0"/>
      <c r="AIH193" s="0"/>
      <c r="AII193" s="0"/>
      <c r="AIJ193" s="0"/>
      <c r="AIK193" s="0"/>
      <c r="AIL193" s="0"/>
      <c r="AIM193" s="0"/>
      <c r="AIN193" s="0"/>
      <c r="AIO193" s="0"/>
      <c r="AIP193" s="0"/>
      <c r="AIQ193" s="0"/>
      <c r="AIR193" s="0"/>
      <c r="AIS193" s="0"/>
      <c r="AIT193" s="0"/>
      <c r="AIU193" s="0"/>
      <c r="AIV193" s="0"/>
      <c r="AIW193" s="0"/>
      <c r="AIX193" s="0"/>
      <c r="AIY193" s="0"/>
      <c r="AIZ193" s="0"/>
      <c r="AJA193" s="0"/>
      <c r="AJB193" s="0"/>
      <c r="AJC193" s="0"/>
      <c r="AJD193" s="0"/>
      <c r="AJE193" s="0"/>
      <c r="AJF193" s="0"/>
      <c r="AJG193" s="0"/>
      <c r="AJH193" s="0"/>
      <c r="AJI193" s="0"/>
      <c r="AJJ193" s="0"/>
      <c r="AJK193" s="0"/>
      <c r="AJL193" s="0"/>
      <c r="AJM193" s="0"/>
      <c r="AJN193" s="0"/>
      <c r="AJO193" s="0"/>
      <c r="AJP193" s="0"/>
      <c r="AJQ193" s="0"/>
      <c r="AJR193" s="0"/>
      <c r="AJS193" s="0"/>
      <c r="AJT193" s="0"/>
      <c r="AJU193" s="0"/>
      <c r="AJV193" s="0"/>
      <c r="AJW193" s="0"/>
      <c r="AJX193" s="0"/>
      <c r="AJY193" s="0"/>
      <c r="AJZ193" s="0"/>
      <c r="AKA193" s="0"/>
      <c r="AKB193" s="0"/>
      <c r="AKC193" s="0"/>
      <c r="AKD193" s="0"/>
      <c r="AKE193" s="0"/>
      <c r="AKF193" s="0"/>
      <c r="AKG193" s="0"/>
      <c r="AKH193" s="0"/>
      <c r="AKI193" s="0"/>
      <c r="AKJ193" s="0"/>
      <c r="AKK193" s="0"/>
      <c r="AKL193" s="0"/>
      <c r="AKM193" s="0"/>
      <c r="AKN193" s="0"/>
      <c r="AKO193" s="0"/>
      <c r="AKP193" s="0"/>
      <c r="AKQ193" s="0"/>
      <c r="AKR193" s="0"/>
      <c r="AKS193" s="0"/>
      <c r="AKT193" s="0"/>
      <c r="AKU193" s="0"/>
      <c r="AKV193" s="0"/>
      <c r="AKW193" s="0"/>
      <c r="AKX193" s="0"/>
      <c r="AKY193" s="0"/>
      <c r="AKZ193" s="0"/>
      <c r="ALA193" s="0"/>
      <c r="ALB193" s="0"/>
      <c r="ALC193" s="0"/>
      <c r="ALD193" s="0"/>
      <c r="ALE193" s="0"/>
      <c r="ALF193" s="0"/>
      <c r="ALG193" s="0"/>
      <c r="ALH193" s="0"/>
      <c r="ALI193" s="0"/>
      <c r="ALJ193" s="0"/>
      <c r="ALK193" s="0"/>
      <c r="ALL193" s="0"/>
      <c r="ALM193" s="0"/>
      <c r="ALN193" s="0"/>
      <c r="ALO193" s="0"/>
      <c r="ALP193" s="0"/>
      <c r="ALQ193" s="0"/>
      <c r="ALR193" s="0"/>
      <c r="ALS193" s="0"/>
      <c r="ALT193" s="0"/>
      <c r="ALU193" s="0"/>
      <c r="ALV193" s="0"/>
      <c r="ALW193" s="0"/>
      <c r="ALX193" s="0"/>
      <c r="ALY193" s="0"/>
      <c r="ALZ193" s="0"/>
      <c r="AMA193" s="0"/>
      <c r="AMB193" s="0"/>
      <c r="AMC193" s="0"/>
      <c r="AMD193" s="0"/>
      <c r="AME193" s="0"/>
      <c r="AMF193" s="0"/>
      <c r="AMG193" s="0"/>
      <c r="AMH193" s="0"/>
      <c r="AMI193" s="0"/>
      <c r="AMJ193" s="0"/>
    </row>
    <row r="194" customFormat="false" ht="12.75" hidden="false" customHeight="true" outlineLevel="0" collapsed="false">
      <c r="A194" s="197" t="s">
        <v>194</v>
      </c>
      <c r="B194" s="197"/>
      <c r="C194" s="197"/>
      <c r="D194" s="197"/>
      <c r="E194" s="197"/>
      <c r="F194" s="197"/>
      <c r="G194" s="197"/>
      <c r="H194" s="197"/>
      <c r="I194" s="0"/>
      <c r="J194" s="0"/>
      <c r="K194" s="0"/>
      <c r="L194" s="0"/>
      <c r="M194" s="0"/>
      <c r="N194" s="0"/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  <c r="IT194" s="0"/>
      <c r="IU194" s="0"/>
      <c r="IV194" s="0"/>
      <c r="IW194" s="0"/>
      <c r="IX194" s="0"/>
      <c r="IY194" s="0"/>
      <c r="IZ194" s="0"/>
      <c r="JA194" s="0"/>
      <c r="JB194" s="0"/>
      <c r="JC194" s="0"/>
      <c r="JD194" s="0"/>
      <c r="JE194" s="0"/>
      <c r="JF194" s="0"/>
      <c r="JG194" s="0"/>
      <c r="JH194" s="0"/>
      <c r="JI194" s="0"/>
      <c r="JJ194" s="0"/>
      <c r="JK194" s="0"/>
      <c r="JL194" s="0"/>
      <c r="JM194" s="0"/>
      <c r="JN194" s="0"/>
      <c r="JO194" s="0"/>
      <c r="JP194" s="0"/>
      <c r="JQ194" s="0"/>
      <c r="JR194" s="0"/>
      <c r="JS194" s="0"/>
      <c r="JT194" s="0"/>
      <c r="JU194" s="0"/>
      <c r="JV194" s="0"/>
      <c r="JW194" s="0"/>
      <c r="JX194" s="0"/>
      <c r="JY194" s="0"/>
      <c r="JZ194" s="0"/>
      <c r="KA194" s="0"/>
      <c r="KB194" s="0"/>
      <c r="KC194" s="0"/>
      <c r="KD194" s="0"/>
      <c r="KE194" s="0"/>
      <c r="KF194" s="0"/>
      <c r="KG194" s="0"/>
      <c r="KH194" s="0"/>
      <c r="KI194" s="0"/>
      <c r="KJ194" s="0"/>
      <c r="KK194" s="0"/>
      <c r="KL194" s="0"/>
      <c r="KM194" s="0"/>
      <c r="KN194" s="0"/>
      <c r="KO194" s="0"/>
      <c r="KP194" s="0"/>
      <c r="KQ194" s="0"/>
      <c r="KR194" s="0"/>
      <c r="KS194" s="0"/>
      <c r="KT194" s="0"/>
      <c r="KU194" s="0"/>
      <c r="KV194" s="0"/>
      <c r="KW194" s="0"/>
      <c r="KX194" s="0"/>
      <c r="KY194" s="0"/>
      <c r="KZ194" s="0"/>
      <c r="LA194" s="0"/>
      <c r="LB194" s="0"/>
      <c r="LC194" s="0"/>
      <c r="LD194" s="0"/>
      <c r="LE194" s="0"/>
      <c r="LF194" s="0"/>
      <c r="LG194" s="0"/>
      <c r="LH194" s="0"/>
      <c r="LI194" s="0"/>
      <c r="LJ194" s="0"/>
      <c r="LK194" s="0"/>
      <c r="LL194" s="0"/>
      <c r="LM194" s="0"/>
      <c r="LN194" s="0"/>
      <c r="LO194" s="0"/>
      <c r="LP194" s="0"/>
      <c r="LQ194" s="0"/>
      <c r="LR194" s="0"/>
      <c r="LS194" s="0"/>
      <c r="LT194" s="0"/>
      <c r="LU194" s="0"/>
      <c r="LV194" s="0"/>
      <c r="LW194" s="0"/>
      <c r="LX194" s="0"/>
      <c r="LY194" s="0"/>
      <c r="LZ194" s="0"/>
      <c r="MA194" s="0"/>
      <c r="MB194" s="0"/>
      <c r="MC194" s="0"/>
      <c r="MD194" s="0"/>
      <c r="ME194" s="0"/>
      <c r="MF194" s="0"/>
      <c r="MG194" s="0"/>
      <c r="MH194" s="0"/>
      <c r="MI194" s="0"/>
      <c r="MJ194" s="0"/>
      <c r="MK194" s="0"/>
      <c r="ML194" s="0"/>
      <c r="MM194" s="0"/>
      <c r="MN194" s="0"/>
      <c r="MO194" s="0"/>
      <c r="MP194" s="0"/>
      <c r="MQ194" s="0"/>
      <c r="MR194" s="0"/>
      <c r="MS194" s="0"/>
      <c r="MT194" s="0"/>
      <c r="MU194" s="0"/>
      <c r="MV194" s="0"/>
      <c r="MW194" s="0"/>
      <c r="MX194" s="0"/>
      <c r="MY194" s="0"/>
      <c r="MZ194" s="0"/>
      <c r="NA194" s="0"/>
      <c r="NB194" s="0"/>
      <c r="NC194" s="0"/>
      <c r="ND194" s="0"/>
      <c r="NE194" s="0"/>
      <c r="NF194" s="0"/>
      <c r="NG194" s="0"/>
      <c r="NH194" s="0"/>
      <c r="NI194" s="0"/>
      <c r="NJ194" s="0"/>
      <c r="NK194" s="0"/>
      <c r="NL194" s="0"/>
      <c r="NM194" s="0"/>
      <c r="NN194" s="0"/>
      <c r="NO194" s="0"/>
      <c r="NP194" s="0"/>
      <c r="NQ194" s="0"/>
      <c r="NR194" s="0"/>
      <c r="NS194" s="0"/>
      <c r="NT194" s="0"/>
      <c r="NU194" s="0"/>
      <c r="NV194" s="0"/>
      <c r="NW194" s="0"/>
      <c r="NX194" s="0"/>
      <c r="NY194" s="0"/>
      <c r="NZ194" s="0"/>
      <c r="OA194" s="0"/>
      <c r="OB194" s="0"/>
      <c r="OC194" s="0"/>
      <c r="OD194" s="0"/>
      <c r="OE194" s="0"/>
      <c r="OF194" s="0"/>
      <c r="OG194" s="0"/>
      <c r="OH194" s="0"/>
      <c r="OI194" s="0"/>
      <c r="OJ194" s="0"/>
      <c r="OK194" s="0"/>
      <c r="OL194" s="0"/>
      <c r="OM194" s="0"/>
      <c r="ON194" s="0"/>
      <c r="OO194" s="0"/>
      <c r="OP194" s="0"/>
      <c r="OQ194" s="0"/>
      <c r="OR194" s="0"/>
      <c r="OS194" s="0"/>
      <c r="OT194" s="0"/>
      <c r="OU194" s="0"/>
      <c r="OV194" s="0"/>
      <c r="OW194" s="0"/>
      <c r="OX194" s="0"/>
      <c r="OY194" s="0"/>
      <c r="OZ194" s="0"/>
      <c r="PA194" s="0"/>
      <c r="PB194" s="0"/>
      <c r="PC194" s="0"/>
      <c r="PD194" s="0"/>
      <c r="PE194" s="0"/>
      <c r="PF194" s="0"/>
      <c r="PG194" s="0"/>
      <c r="PH194" s="0"/>
      <c r="PI194" s="0"/>
      <c r="PJ194" s="0"/>
      <c r="PK194" s="0"/>
      <c r="PL194" s="0"/>
      <c r="PM194" s="0"/>
      <c r="PN194" s="0"/>
      <c r="PO194" s="0"/>
      <c r="PP194" s="0"/>
      <c r="PQ194" s="0"/>
      <c r="PR194" s="0"/>
      <c r="PS194" s="0"/>
      <c r="PT194" s="0"/>
      <c r="PU194" s="0"/>
      <c r="PV194" s="0"/>
      <c r="PW194" s="0"/>
      <c r="PX194" s="0"/>
      <c r="PY194" s="0"/>
      <c r="PZ194" s="0"/>
      <c r="QA194" s="0"/>
      <c r="QB194" s="0"/>
      <c r="QC194" s="0"/>
      <c r="QD194" s="0"/>
      <c r="QE194" s="0"/>
      <c r="QF194" s="0"/>
      <c r="QG194" s="0"/>
      <c r="QH194" s="0"/>
      <c r="QI194" s="0"/>
      <c r="QJ194" s="0"/>
      <c r="QK194" s="0"/>
      <c r="QL194" s="0"/>
      <c r="QM194" s="0"/>
      <c r="QN194" s="0"/>
      <c r="QO194" s="0"/>
      <c r="QP194" s="0"/>
      <c r="QQ194" s="0"/>
      <c r="QR194" s="0"/>
      <c r="QS194" s="0"/>
      <c r="QT194" s="0"/>
      <c r="QU194" s="0"/>
      <c r="QV194" s="0"/>
      <c r="QW194" s="0"/>
      <c r="QX194" s="0"/>
      <c r="QY194" s="0"/>
      <c r="QZ194" s="0"/>
      <c r="RA194" s="0"/>
      <c r="RB194" s="0"/>
      <c r="RC194" s="0"/>
      <c r="RD194" s="0"/>
      <c r="RE194" s="0"/>
      <c r="RF194" s="0"/>
      <c r="RG194" s="0"/>
      <c r="RH194" s="0"/>
      <c r="RI194" s="0"/>
      <c r="RJ194" s="0"/>
      <c r="RK194" s="0"/>
      <c r="RL194" s="0"/>
      <c r="RM194" s="0"/>
      <c r="RN194" s="0"/>
      <c r="RO194" s="0"/>
      <c r="RP194" s="0"/>
      <c r="RQ194" s="0"/>
      <c r="RR194" s="0"/>
      <c r="RS194" s="0"/>
      <c r="RT194" s="0"/>
      <c r="RU194" s="0"/>
      <c r="RV194" s="0"/>
      <c r="RW194" s="0"/>
      <c r="RX194" s="0"/>
      <c r="RY194" s="0"/>
      <c r="RZ194" s="0"/>
      <c r="SA194" s="0"/>
      <c r="SB194" s="0"/>
      <c r="SC194" s="0"/>
      <c r="SD194" s="0"/>
      <c r="SE194" s="0"/>
      <c r="SF194" s="0"/>
      <c r="SG194" s="0"/>
      <c r="SH194" s="0"/>
      <c r="SI194" s="0"/>
      <c r="SJ194" s="0"/>
      <c r="SK194" s="0"/>
      <c r="SL194" s="0"/>
      <c r="SM194" s="0"/>
      <c r="SN194" s="0"/>
      <c r="SO194" s="0"/>
      <c r="SP194" s="0"/>
      <c r="SQ194" s="0"/>
      <c r="SR194" s="0"/>
      <c r="SS194" s="0"/>
      <c r="ST194" s="0"/>
      <c r="SU194" s="0"/>
      <c r="SV194" s="0"/>
      <c r="SW194" s="0"/>
      <c r="SX194" s="0"/>
      <c r="SY194" s="0"/>
      <c r="SZ194" s="0"/>
      <c r="TA194" s="0"/>
      <c r="TB194" s="0"/>
      <c r="TC194" s="0"/>
      <c r="TD194" s="0"/>
      <c r="TE194" s="0"/>
      <c r="TF194" s="0"/>
      <c r="TG194" s="0"/>
      <c r="TH194" s="0"/>
      <c r="TI194" s="0"/>
      <c r="TJ194" s="0"/>
      <c r="TK194" s="0"/>
      <c r="TL194" s="0"/>
      <c r="TM194" s="0"/>
      <c r="TN194" s="0"/>
      <c r="TO194" s="0"/>
      <c r="TP194" s="0"/>
      <c r="TQ194" s="0"/>
      <c r="TR194" s="0"/>
      <c r="TS194" s="0"/>
      <c r="TT194" s="0"/>
      <c r="TU194" s="0"/>
      <c r="TV194" s="0"/>
      <c r="TW194" s="0"/>
      <c r="TX194" s="0"/>
      <c r="TY194" s="0"/>
      <c r="TZ194" s="0"/>
      <c r="UA194" s="0"/>
      <c r="UB194" s="0"/>
      <c r="UC194" s="0"/>
      <c r="UD194" s="0"/>
      <c r="UE194" s="0"/>
      <c r="UF194" s="0"/>
      <c r="UG194" s="0"/>
      <c r="UH194" s="0"/>
      <c r="UI194" s="0"/>
      <c r="UJ194" s="0"/>
      <c r="UK194" s="0"/>
      <c r="UL194" s="0"/>
      <c r="UM194" s="0"/>
      <c r="UN194" s="0"/>
      <c r="UO194" s="0"/>
      <c r="UP194" s="0"/>
      <c r="UQ194" s="0"/>
      <c r="UR194" s="0"/>
      <c r="US194" s="0"/>
      <c r="UT194" s="0"/>
      <c r="UU194" s="0"/>
      <c r="UV194" s="0"/>
      <c r="UW194" s="0"/>
      <c r="UX194" s="0"/>
      <c r="UY194" s="0"/>
      <c r="UZ194" s="0"/>
      <c r="VA194" s="0"/>
      <c r="VB194" s="0"/>
      <c r="VC194" s="0"/>
      <c r="VD194" s="0"/>
      <c r="VE194" s="0"/>
      <c r="VF194" s="0"/>
      <c r="VG194" s="0"/>
      <c r="VH194" s="0"/>
      <c r="VI194" s="0"/>
      <c r="VJ194" s="0"/>
      <c r="VK194" s="0"/>
      <c r="VL194" s="0"/>
      <c r="VM194" s="0"/>
      <c r="VN194" s="0"/>
      <c r="VO194" s="0"/>
      <c r="VP194" s="0"/>
      <c r="VQ194" s="0"/>
      <c r="VR194" s="0"/>
      <c r="VS194" s="0"/>
      <c r="VT194" s="0"/>
      <c r="VU194" s="0"/>
      <c r="VV194" s="0"/>
      <c r="VW194" s="0"/>
      <c r="VX194" s="0"/>
      <c r="VY194" s="0"/>
      <c r="VZ194" s="0"/>
      <c r="WA194" s="0"/>
      <c r="WB194" s="0"/>
      <c r="WC194" s="0"/>
      <c r="WD194" s="0"/>
      <c r="WE194" s="0"/>
      <c r="WF194" s="0"/>
      <c r="WG194" s="0"/>
      <c r="WH194" s="0"/>
      <c r="WI194" s="0"/>
      <c r="WJ194" s="0"/>
      <c r="WK194" s="0"/>
      <c r="WL194" s="0"/>
      <c r="WM194" s="0"/>
      <c r="WN194" s="0"/>
      <c r="WO194" s="0"/>
      <c r="WP194" s="0"/>
      <c r="WQ194" s="0"/>
      <c r="WR194" s="0"/>
      <c r="WS194" s="0"/>
      <c r="WT194" s="0"/>
      <c r="WU194" s="0"/>
      <c r="WV194" s="0"/>
      <c r="WW194" s="0"/>
      <c r="WX194" s="0"/>
      <c r="WY194" s="0"/>
      <c r="WZ194" s="0"/>
      <c r="XA194" s="0"/>
      <c r="XB194" s="0"/>
      <c r="XC194" s="0"/>
      <c r="XD194" s="0"/>
      <c r="XE194" s="0"/>
      <c r="XF194" s="0"/>
      <c r="XG194" s="0"/>
      <c r="XH194" s="0"/>
      <c r="XI194" s="0"/>
      <c r="XJ194" s="0"/>
      <c r="XK194" s="0"/>
      <c r="XL194" s="0"/>
      <c r="XM194" s="0"/>
      <c r="XN194" s="0"/>
      <c r="XO194" s="0"/>
      <c r="XP194" s="0"/>
      <c r="XQ194" s="0"/>
      <c r="XR194" s="0"/>
      <c r="XS194" s="0"/>
      <c r="XT194" s="0"/>
      <c r="XU194" s="0"/>
      <c r="XV194" s="0"/>
      <c r="XW194" s="0"/>
      <c r="XX194" s="0"/>
      <c r="XY194" s="0"/>
      <c r="XZ194" s="0"/>
      <c r="YA194" s="0"/>
      <c r="YB194" s="0"/>
      <c r="YC194" s="0"/>
      <c r="YD194" s="0"/>
      <c r="YE194" s="0"/>
      <c r="YF194" s="0"/>
      <c r="YG194" s="0"/>
      <c r="YH194" s="0"/>
      <c r="YI194" s="0"/>
      <c r="YJ194" s="0"/>
      <c r="YK194" s="0"/>
      <c r="YL194" s="0"/>
      <c r="YM194" s="0"/>
      <c r="YN194" s="0"/>
      <c r="YO194" s="0"/>
      <c r="YP194" s="0"/>
      <c r="YQ194" s="0"/>
      <c r="YR194" s="0"/>
      <c r="YS194" s="0"/>
      <c r="YT194" s="0"/>
      <c r="YU194" s="0"/>
      <c r="YV194" s="0"/>
      <c r="YW194" s="0"/>
      <c r="YX194" s="0"/>
      <c r="YY194" s="0"/>
      <c r="YZ194" s="0"/>
      <c r="ZA194" s="0"/>
      <c r="ZB194" s="0"/>
      <c r="ZC194" s="0"/>
      <c r="ZD194" s="0"/>
      <c r="ZE194" s="0"/>
      <c r="ZF194" s="0"/>
      <c r="ZG194" s="0"/>
      <c r="ZH194" s="0"/>
      <c r="ZI194" s="0"/>
      <c r="ZJ194" s="0"/>
      <c r="ZK194" s="0"/>
      <c r="ZL194" s="0"/>
      <c r="ZM194" s="0"/>
      <c r="ZN194" s="0"/>
      <c r="ZO194" s="0"/>
      <c r="ZP194" s="0"/>
      <c r="ZQ194" s="0"/>
      <c r="ZR194" s="0"/>
      <c r="ZS194" s="0"/>
      <c r="ZT194" s="0"/>
      <c r="ZU194" s="0"/>
      <c r="ZV194" s="0"/>
      <c r="ZW194" s="0"/>
      <c r="ZX194" s="0"/>
      <c r="ZY194" s="0"/>
      <c r="ZZ194" s="0"/>
      <c r="AAA194" s="0"/>
      <c r="AAB194" s="0"/>
      <c r="AAC194" s="0"/>
      <c r="AAD194" s="0"/>
      <c r="AAE194" s="0"/>
      <c r="AAF194" s="0"/>
      <c r="AAG194" s="0"/>
      <c r="AAH194" s="0"/>
      <c r="AAI194" s="0"/>
      <c r="AAJ194" s="0"/>
      <c r="AAK194" s="0"/>
      <c r="AAL194" s="0"/>
      <c r="AAM194" s="0"/>
      <c r="AAN194" s="0"/>
      <c r="AAO194" s="0"/>
      <c r="AAP194" s="0"/>
      <c r="AAQ194" s="0"/>
      <c r="AAR194" s="0"/>
      <c r="AAS194" s="0"/>
      <c r="AAT194" s="0"/>
      <c r="AAU194" s="0"/>
      <c r="AAV194" s="0"/>
      <c r="AAW194" s="0"/>
      <c r="AAX194" s="0"/>
      <c r="AAY194" s="0"/>
      <c r="AAZ194" s="0"/>
      <c r="ABA194" s="0"/>
      <c r="ABB194" s="0"/>
      <c r="ABC194" s="0"/>
      <c r="ABD194" s="0"/>
      <c r="ABE194" s="0"/>
      <c r="ABF194" s="0"/>
      <c r="ABG194" s="0"/>
      <c r="ABH194" s="0"/>
      <c r="ABI194" s="0"/>
      <c r="ABJ194" s="0"/>
      <c r="ABK194" s="0"/>
      <c r="ABL194" s="0"/>
      <c r="ABM194" s="0"/>
      <c r="ABN194" s="0"/>
      <c r="ABO194" s="0"/>
      <c r="ABP194" s="0"/>
      <c r="ABQ194" s="0"/>
      <c r="ABR194" s="0"/>
      <c r="ABS194" s="0"/>
      <c r="ABT194" s="0"/>
      <c r="ABU194" s="0"/>
      <c r="ABV194" s="0"/>
      <c r="ABW194" s="0"/>
      <c r="ABX194" s="0"/>
      <c r="ABY194" s="0"/>
      <c r="ABZ194" s="0"/>
      <c r="ACA194" s="0"/>
      <c r="ACB194" s="0"/>
      <c r="ACC194" s="0"/>
      <c r="ACD194" s="0"/>
      <c r="ACE194" s="0"/>
      <c r="ACF194" s="0"/>
      <c r="ACG194" s="0"/>
      <c r="ACH194" s="0"/>
      <c r="ACI194" s="0"/>
      <c r="ACJ194" s="0"/>
      <c r="ACK194" s="0"/>
      <c r="ACL194" s="0"/>
      <c r="ACM194" s="0"/>
      <c r="ACN194" s="0"/>
      <c r="ACO194" s="0"/>
      <c r="ACP194" s="0"/>
      <c r="ACQ194" s="0"/>
      <c r="ACR194" s="0"/>
      <c r="ACS194" s="0"/>
      <c r="ACT194" s="0"/>
      <c r="ACU194" s="0"/>
      <c r="ACV194" s="0"/>
      <c r="ACW194" s="0"/>
      <c r="ACX194" s="0"/>
      <c r="ACY194" s="0"/>
      <c r="ACZ194" s="0"/>
      <c r="ADA194" s="0"/>
      <c r="ADB194" s="0"/>
      <c r="ADC194" s="0"/>
      <c r="ADD194" s="0"/>
      <c r="ADE194" s="0"/>
      <c r="ADF194" s="0"/>
      <c r="ADG194" s="0"/>
      <c r="ADH194" s="0"/>
      <c r="ADI194" s="0"/>
      <c r="ADJ194" s="0"/>
      <c r="ADK194" s="0"/>
      <c r="ADL194" s="0"/>
      <c r="ADM194" s="0"/>
      <c r="ADN194" s="0"/>
      <c r="ADO194" s="0"/>
      <c r="ADP194" s="0"/>
      <c r="ADQ194" s="0"/>
      <c r="ADR194" s="0"/>
      <c r="ADS194" s="0"/>
      <c r="ADT194" s="0"/>
      <c r="ADU194" s="0"/>
      <c r="ADV194" s="0"/>
      <c r="ADW194" s="0"/>
      <c r="ADX194" s="0"/>
      <c r="ADY194" s="0"/>
      <c r="ADZ194" s="0"/>
      <c r="AEA194" s="0"/>
      <c r="AEB194" s="0"/>
      <c r="AEC194" s="0"/>
      <c r="AED194" s="0"/>
      <c r="AEE194" s="0"/>
      <c r="AEF194" s="0"/>
      <c r="AEG194" s="0"/>
      <c r="AEH194" s="0"/>
      <c r="AEI194" s="0"/>
      <c r="AEJ194" s="0"/>
      <c r="AEK194" s="0"/>
      <c r="AEL194" s="0"/>
      <c r="AEM194" s="0"/>
      <c r="AEN194" s="0"/>
      <c r="AEO194" s="0"/>
      <c r="AEP194" s="0"/>
      <c r="AEQ194" s="0"/>
      <c r="AER194" s="0"/>
      <c r="AES194" s="0"/>
      <c r="AET194" s="0"/>
      <c r="AEU194" s="0"/>
      <c r="AEV194" s="0"/>
      <c r="AEW194" s="0"/>
      <c r="AEX194" s="0"/>
      <c r="AEY194" s="0"/>
      <c r="AEZ194" s="0"/>
      <c r="AFA194" s="0"/>
      <c r="AFB194" s="0"/>
      <c r="AFC194" s="0"/>
      <c r="AFD194" s="0"/>
      <c r="AFE194" s="0"/>
      <c r="AFF194" s="0"/>
      <c r="AFG194" s="0"/>
      <c r="AFH194" s="0"/>
      <c r="AFI194" s="0"/>
      <c r="AFJ194" s="0"/>
      <c r="AFK194" s="0"/>
      <c r="AFL194" s="0"/>
      <c r="AFM194" s="0"/>
      <c r="AFN194" s="0"/>
      <c r="AFO194" s="0"/>
      <c r="AFP194" s="0"/>
      <c r="AFQ194" s="0"/>
      <c r="AFR194" s="0"/>
      <c r="AFS194" s="0"/>
      <c r="AFT194" s="0"/>
      <c r="AFU194" s="0"/>
      <c r="AFV194" s="0"/>
      <c r="AFW194" s="0"/>
      <c r="AFX194" s="0"/>
      <c r="AFY194" s="0"/>
      <c r="AFZ194" s="0"/>
      <c r="AGA194" s="0"/>
      <c r="AGB194" s="0"/>
      <c r="AGC194" s="0"/>
      <c r="AGD194" s="0"/>
      <c r="AGE194" s="0"/>
      <c r="AGF194" s="0"/>
      <c r="AGG194" s="0"/>
      <c r="AGH194" s="0"/>
      <c r="AGI194" s="0"/>
      <c r="AGJ194" s="0"/>
      <c r="AGK194" s="0"/>
      <c r="AGL194" s="0"/>
      <c r="AGM194" s="0"/>
      <c r="AGN194" s="0"/>
      <c r="AGO194" s="0"/>
      <c r="AGP194" s="0"/>
      <c r="AGQ194" s="0"/>
      <c r="AGR194" s="0"/>
      <c r="AGS194" s="0"/>
      <c r="AGT194" s="0"/>
      <c r="AGU194" s="0"/>
      <c r="AGV194" s="0"/>
      <c r="AGW194" s="0"/>
      <c r="AGX194" s="0"/>
      <c r="AGY194" s="0"/>
      <c r="AGZ194" s="0"/>
      <c r="AHA194" s="0"/>
      <c r="AHB194" s="0"/>
      <c r="AHC194" s="0"/>
      <c r="AHD194" s="0"/>
      <c r="AHE194" s="0"/>
      <c r="AHF194" s="0"/>
      <c r="AHG194" s="0"/>
      <c r="AHH194" s="0"/>
      <c r="AHI194" s="0"/>
      <c r="AHJ194" s="0"/>
      <c r="AHK194" s="0"/>
      <c r="AHL194" s="0"/>
      <c r="AHM194" s="0"/>
      <c r="AHN194" s="0"/>
      <c r="AHO194" s="0"/>
      <c r="AHP194" s="0"/>
      <c r="AHQ194" s="0"/>
      <c r="AHR194" s="0"/>
      <c r="AHS194" s="0"/>
      <c r="AHT194" s="0"/>
      <c r="AHU194" s="0"/>
      <c r="AHV194" s="0"/>
      <c r="AHW194" s="0"/>
      <c r="AHX194" s="0"/>
      <c r="AHY194" s="0"/>
      <c r="AHZ194" s="0"/>
      <c r="AIA194" s="0"/>
      <c r="AIB194" s="0"/>
      <c r="AIC194" s="0"/>
      <c r="AID194" s="0"/>
      <c r="AIE194" s="0"/>
      <c r="AIF194" s="0"/>
      <c r="AIG194" s="0"/>
      <c r="AIH194" s="0"/>
      <c r="AII194" s="0"/>
      <c r="AIJ194" s="0"/>
      <c r="AIK194" s="0"/>
      <c r="AIL194" s="0"/>
      <c r="AIM194" s="0"/>
      <c r="AIN194" s="0"/>
      <c r="AIO194" s="0"/>
      <c r="AIP194" s="0"/>
      <c r="AIQ194" s="0"/>
      <c r="AIR194" s="0"/>
      <c r="AIS194" s="0"/>
      <c r="AIT194" s="0"/>
      <c r="AIU194" s="0"/>
      <c r="AIV194" s="0"/>
      <c r="AIW194" s="0"/>
      <c r="AIX194" s="0"/>
      <c r="AIY194" s="0"/>
      <c r="AIZ194" s="0"/>
      <c r="AJA194" s="0"/>
      <c r="AJB194" s="0"/>
      <c r="AJC194" s="0"/>
      <c r="AJD194" s="0"/>
      <c r="AJE194" s="0"/>
      <c r="AJF194" s="0"/>
      <c r="AJG194" s="0"/>
      <c r="AJH194" s="0"/>
      <c r="AJI194" s="0"/>
      <c r="AJJ194" s="0"/>
      <c r="AJK194" s="0"/>
      <c r="AJL194" s="0"/>
      <c r="AJM194" s="0"/>
      <c r="AJN194" s="0"/>
      <c r="AJO194" s="0"/>
      <c r="AJP194" s="0"/>
      <c r="AJQ194" s="0"/>
      <c r="AJR194" s="0"/>
      <c r="AJS194" s="0"/>
      <c r="AJT194" s="0"/>
      <c r="AJU194" s="0"/>
      <c r="AJV194" s="0"/>
      <c r="AJW194" s="0"/>
      <c r="AJX194" s="0"/>
      <c r="AJY194" s="0"/>
      <c r="AJZ194" s="0"/>
      <c r="AKA194" s="0"/>
      <c r="AKB194" s="0"/>
      <c r="AKC194" s="0"/>
      <c r="AKD194" s="0"/>
      <c r="AKE194" s="0"/>
      <c r="AKF194" s="0"/>
      <c r="AKG194" s="0"/>
      <c r="AKH194" s="0"/>
      <c r="AKI194" s="0"/>
      <c r="AKJ194" s="0"/>
      <c r="AKK194" s="0"/>
      <c r="AKL194" s="0"/>
      <c r="AKM194" s="0"/>
      <c r="AKN194" s="0"/>
      <c r="AKO194" s="0"/>
      <c r="AKP194" s="0"/>
      <c r="AKQ194" s="0"/>
      <c r="AKR194" s="0"/>
      <c r="AKS194" s="0"/>
      <c r="AKT194" s="0"/>
      <c r="AKU194" s="0"/>
      <c r="AKV194" s="0"/>
      <c r="AKW194" s="0"/>
      <c r="AKX194" s="0"/>
      <c r="AKY194" s="0"/>
      <c r="AKZ194" s="0"/>
      <c r="ALA194" s="0"/>
      <c r="ALB194" s="0"/>
      <c r="ALC194" s="0"/>
      <c r="ALD194" s="0"/>
      <c r="ALE194" s="0"/>
      <c r="ALF194" s="0"/>
      <c r="ALG194" s="0"/>
      <c r="ALH194" s="0"/>
      <c r="ALI194" s="0"/>
      <c r="ALJ194" s="0"/>
      <c r="ALK194" s="0"/>
      <c r="ALL194" s="0"/>
      <c r="ALM194" s="0"/>
      <c r="ALN194" s="0"/>
      <c r="ALO194" s="0"/>
      <c r="ALP194" s="0"/>
      <c r="ALQ194" s="0"/>
      <c r="ALR194" s="0"/>
      <c r="ALS194" s="0"/>
      <c r="ALT194" s="0"/>
      <c r="ALU194" s="0"/>
      <c r="ALV194" s="0"/>
      <c r="ALW194" s="0"/>
      <c r="ALX194" s="0"/>
      <c r="ALY194" s="0"/>
      <c r="ALZ194" s="0"/>
      <c r="AMA194" s="0"/>
      <c r="AMB194" s="0"/>
      <c r="AMC194" s="0"/>
      <c r="AMD194" s="0"/>
      <c r="AME194" s="0"/>
      <c r="AMF194" s="0"/>
      <c r="AMG194" s="0"/>
      <c r="AMH194" s="0"/>
      <c r="AMI194" s="0"/>
      <c r="AMJ194" s="0"/>
    </row>
    <row r="195" s="208" customFormat="true" ht="12.75" hidden="false" customHeight="true" outlineLevel="0" collapsed="false">
      <c r="A195" s="205"/>
      <c r="B195" s="206"/>
      <c r="C195" s="206"/>
      <c r="D195" s="206"/>
      <c r="E195" s="206"/>
      <c r="F195" s="206"/>
      <c r="G195" s="206"/>
      <c r="H195" s="206"/>
    </row>
    <row r="196" customFormat="false" ht="12.75" hidden="false" customHeight="true" outlineLevel="0" collapsed="false">
      <c r="A196" s="43"/>
      <c r="B196" s="43" t="s">
        <v>195</v>
      </c>
      <c r="C196" s="43"/>
      <c r="D196" s="122"/>
      <c r="E196" s="209" t="n">
        <f aca="false">IF(F53&gt;0,F53,0)</f>
        <v>0</v>
      </c>
      <c r="F196" s="122"/>
      <c r="G196" s="43"/>
      <c r="H196" s="207"/>
      <c r="I196" s="0"/>
      <c r="J196" s="0"/>
      <c r="K196" s="0"/>
      <c r="L196" s="0"/>
      <c r="M196" s="0"/>
      <c r="N196" s="0"/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  <c r="IW196" s="0"/>
      <c r="IX196" s="0"/>
      <c r="IY196" s="0"/>
      <c r="IZ196" s="0"/>
      <c r="JA196" s="0"/>
      <c r="JB196" s="0"/>
      <c r="JC196" s="0"/>
      <c r="JD196" s="0"/>
      <c r="JE196" s="0"/>
      <c r="JF196" s="0"/>
      <c r="JG196" s="0"/>
      <c r="JH196" s="0"/>
      <c r="JI196" s="0"/>
      <c r="JJ196" s="0"/>
      <c r="JK196" s="0"/>
      <c r="JL196" s="0"/>
      <c r="JM196" s="0"/>
      <c r="JN196" s="0"/>
      <c r="JO196" s="0"/>
      <c r="JP196" s="0"/>
      <c r="JQ196" s="0"/>
      <c r="JR196" s="0"/>
      <c r="JS196" s="0"/>
      <c r="JT196" s="0"/>
      <c r="JU196" s="0"/>
      <c r="JV196" s="0"/>
      <c r="JW196" s="0"/>
      <c r="JX196" s="0"/>
      <c r="JY196" s="0"/>
      <c r="JZ196" s="0"/>
      <c r="KA196" s="0"/>
      <c r="KB196" s="0"/>
      <c r="KC196" s="0"/>
      <c r="KD196" s="0"/>
      <c r="KE196" s="0"/>
      <c r="KF196" s="0"/>
      <c r="KG196" s="0"/>
      <c r="KH196" s="0"/>
      <c r="KI196" s="0"/>
      <c r="KJ196" s="0"/>
      <c r="KK196" s="0"/>
      <c r="KL196" s="0"/>
      <c r="KM196" s="0"/>
      <c r="KN196" s="0"/>
      <c r="KO196" s="0"/>
      <c r="KP196" s="0"/>
      <c r="KQ196" s="0"/>
      <c r="KR196" s="0"/>
      <c r="KS196" s="0"/>
      <c r="KT196" s="0"/>
      <c r="KU196" s="0"/>
      <c r="KV196" s="0"/>
      <c r="KW196" s="0"/>
      <c r="KX196" s="0"/>
      <c r="KY196" s="0"/>
      <c r="KZ196" s="0"/>
      <c r="LA196" s="0"/>
      <c r="LB196" s="0"/>
      <c r="LC196" s="0"/>
      <c r="LD196" s="0"/>
      <c r="LE196" s="0"/>
      <c r="LF196" s="0"/>
      <c r="LG196" s="0"/>
      <c r="LH196" s="0"/>
      <c r="LI196" s="0"/>
      <c r="LJ196" s="0"/>
      <c r="LK196" s="0"/>
      <c r="LL196" s="0"/>
      <c r="LM196" s="0"/>
      <c r="LN196" s="0"/>
      <c r="LO196" s="0"/>
      <c r="LP196" s="0"/>
      <c r="LQ196" s="0"/>
      <c r="LR196" s="0"/>
      <c r="LS196" s="0"/>
      <c r="LT196" s="0"/>
      <c r="LU196" s="0"/>
      <c r="LV196" s="0"/>
      <c r="LW196" s="0"/>
      <c r="LX196" s="0"/>
      <c r="LY196" s="0"/>
      <c r="LZ196" s="0"/>
      <c r="MA196" s="0"/>
      <c r="MB196" s="0"/>
      <c r="MC196" s="0"/>
      <c r="MD196" s="0"/>
      <c r="ME196" s="0"/>
      <c r="MF196" s="0"/>
      <c r="MG196" s="0"/>
      <c r="MH196" s="0"/>
      <c r="MI196" s="0"/>
      <c r="MJ196" s="0"/>
      <c r="MK196" s="0"/>
      <c r="ML196" s="0"/>
      <c r="MM196" s="0"/>
      <c r="MN196" s="0"/>
      <c r="MO196" s="0"/>
      <c r="MP196" s="0"/>
      <c r="MQ196" s="0"/>
      <c r="MR196" s="0"/>
      <c r="MS196" s="0"/>
      <c r="MT196" s="0"/>
      <c r="MU196" s="0"/>
      <c r="MV196" s="0"/>
      <c r="MW196" s="0"/>
      <c r="MX196" s="0"/>
      <c r="MY196" s="0"/>
      <c r="MZ196" s="0"/>
      <c r="NA196" s="0"/>
      <c r="NB196" s="0"/>
      <c r="NC196" s="0"/>
      <c r="ND196" s="0"/>
      <c r="NE196" s="0"/>
      <c r="NF196" s="0"/>
      <c r="NG196" s="0"/>
      <c r="NH196" s="0"/>
      <c r="NI196" s="0"/>
      <c r="NJ196" s="0"/>
      <c r="NK196" s="0"/>
      <c r="NL196" s="0"/>
      <c r="NM196" s="0"/>
      <c r="NN196" s="0"/>
      <c r="NO196" s="0"/>
      <c r="NP196" s="0"/>
      <c r="NQ196" s="0"/>
      <c r="NR196" s="0"/>
      <c r="NS196" s="0"/>
      <c r="NT196" s="0"/>
      <c r="NU196" s="0"/>
      <c r="NV196" s="0"/>
      <c r="NW196" s="0"/>
      <c r="NX196" s="0"/>
      <c r="NY196" s="0"/>
      <c r="NZ196" s="0"/>
      <c r="OA196" s="0"/>
      <c r="OB196" s="0"/>
      <c r="OC196" s="0"/>
      <c r="OD196" s="0"/>
      <c r="OE196" s="0"/>
      <c r="OF196" s="0"/>
      <c r="OG196" s="0"/>
      <c r="OH196" s="0"/>
      <c r="OI196" s="0"/>
      <c r="OJ196" s="0"/>
      <c r="OK196" s="0"/>
      <c r="OL196" s="0"/>
      <c r="OM196" s="0"/>
      <c r="ON196" s="0"/>
      <c r="OO196" s="0"/>
      <c r="OP196" s="0"/>
      <c r="OQ196" s="0"/>
      <c r="OR196" s="0"/>
      <c r="OS196" s="0"/>
      <c r="OT196" s="0"/>
      <c r="OU196" s="0"/>
      <c r="OV196" s="0"/>
      <c r="OW196" s="0"/>
      <c r="OX196" s="0"/>
      <c r="OY196" s="0"/>
      <c r="OZ196" s="0"/>
      <c r="PA196" s="0"/>
      <c r="PB196" s="0"/>
      <c r="PC196" s="0"/>
      <c r="PD196" s="0"/>
      <c r="PE196" s="0"/>
      <c r="PF196" s="0"/>
      <c r="PG196" s="0"/>
      <c r="PH196" s="0"/>
      <c r="PI196" s="0"/>
      <c r="PJ196" s="0"/>
      <c r="PK196" s="0"/>
      <c r="PL196" s="0"/>
      <c r="PM196" s="0"/>
      <c r="PN196" s="0"/>
      <c r="PO196" s="0"/>
      <c r="PP196" s="0"/>
      <c r="PQ196" s="0"/>
      <c r="PR196" s="0"/>
      <c r="PS196" s="0"/>
      <c r="PT196" s="0"/>
      <c r="PU196" s="0"/>
      <c r="PV196" s="0"/>
      <c r="PW196" s="0"/>
      <c r="PX196" s="0"/>
      <c r="PY196" s="0"/>
      <c r="PZ196" s="0"/>
      <c r="QA196" s="0"/>
      <c r="QB196" s="0"/>
      <c r="QC196" s="0"/>
      <c r="QD196" s="0"/>
      <c r="QE196" s="0"/>
      <c r="QF196" s="0"/>
      <c r="QG196" s="0"/>
      <c r="QH196" s="0"/>
      <c r="QI196" s="0"/>
      <c r="QJ196" s="0"/>
      <c r="QK196" s="0"/>
      <c r="QL196" s="0"/>
      <c r="QM196" s="0"/>
      <c r="QN196" s="0"/>
      <c r="QO196" s="0"/>
      <c r="QP196" s="0"/>
      <c r="QQ196" s="0"/>
      <c r="QR196" s="0"/>
      <c r="QS196" s="0"/>
      <c r="QT196" s="0"/>
      <c r="QU196" s="0"/>
      <c r="QV196" s="0"/>
      <c r="QW196" s="0"/>
      <c r="QX196" s="0"/>
      <c r="QY196" s="0"/>
      <c r="QZ196" s="0"/>
      <c r="RA196" s="0"/>
      <c r="RB196" s="0"/>
      <c r="RC196" s="0"/>
      <c r="RD196" s="0"/>
      <c r="RE196" s="0"/>
      <c r="RF196" s="0"/>
      <c r="RG196" s="0"/>
      <c r="RH196" s="0"/>
      <c r="RI196" s="0"/>
      <c r="RJ196" s="0"/>
      <c r="RK196" s="0"/>
      <c r="RL196" s="0"/>
      <c r="RM196" s="0"/>
      <c r="RN196" s="0"/>
      <c r="RO196" s="0"/>
      <c r="RP196" s="0"/>
      <c r="RQ196" s="0"/>
      <c r="RR196" s="0"/>
      <c r="RS196" s="0"/>
      <c r="RT196" s="0"/>
      <c r="RU196" s="0"/>
      <c r="RV196" s="0"/>
      <c r="RW196" s="0"/>
      <c r="RX196" s="0"/>
      <c r="RY196" s="0"/>
      <c r="RZ196" s="0"/>
      <c r="SA196" s="0"/>
      <c r="SB196" s="0"/>
      <c r="SC196" s="0"/>
      <c r="SD196" s="0"/>
      <c r="SE196" s="0"/>
      <c r="SF196" s="0"/>
      <c r="SG196" s="0"/>
      <c r="SH196" s="0"/>
      <c r="SI196" s="0"/>
      <c r="SJ196" s="0"/>
      <c r="SK196" s="0"/>
      <c r="SL196" s="0"/>
      <c r="SM196" s="0"/>
      <c r="SN196" s="0"/>
      <c r="SO196" s="0"/>
      <c r="SP196" s="0"/>
      <c r="SQ196" s="0"/>
      <c r="SR196" s="0"/>
      <c r="SS196" s="0"/>
      <c r="ST196" s="0"/>
      <c r="SU196" s="0"/>
      <c r="SV196" s="0"/>
      <c r="SW196" s="0"/>
      <c r="SX196" s="0"/>
      <c r="SY196" s="0"/>
      <c r="SZ196" s="0"/>
      <c r="TA196" s="0"/>
      <c r="TB196" s="0"/>
      <c r="TC196" s="0"/>
      <c r="TD196" s="0"/>
      <c r="TE196" s="0"/>
      <c r="TF196" s="0"/>
      <c r="TG196" s="0"/>
      <c r="TH196" s="0"/>
      <c r="TI196" s="0"/>
      <c r="TJ196" s="0"/>
      <c r="TK196" s="0"/>
      <c r="TL196" s="0"/>
      <c r="TM196" s="0"/>
      <c r="TN196" s="0"/>
      <c r="TO196" s="0"/>
      <c r="TP196" s="0"/>
      <c r="TQ196" s="0"/>
      <c r="TR196" s="0"/>
      <c r="TS196" s="0"/>
      <c r="TT196" s="0"/>
      <c r="TU196" s="0"/>
      <c r="TV196" s="0"/>
      <c r="TW196" s="0"/>
      <c r="TX196" s="0"/>
      <c r="TY196" s="0"/>
      <c r="TZ196" s="0"/>
      <c r="UA196" s="0"/>
      <c r="UB196" s="0"/>
      <c r="UC196" s="0"/>
      <c r="UD196" s="0"/>
      <c r="UE196" s="0"/>
      <c r="UF196" s="0"/>
      <c r="UG196" s="0"/>
      <c r="UH196" s="0"/>
      <c r="UI196" s="0"/>
      <c r="UJ196" s="0"/>
      <c r="UK196" s="0"/>
      <c r="UL196" s="0"/>
      <c r="UM196" s="0"/>
      <c r="UN196" s="0"/>
      <c r="UO196" s="0"/>
      <c r="UP196" s="0"/>
      <c r="UQ196" s="0"/>
      <c r="UR196" s="0"/>
      <c r="US196" s="0"/>
      <c r="UT196" s="0"/>
      <c r="UU196" s="0"/>
      <c r="UV196" s="0"/>
      <c r="UW196" s="0"/>
      <c r="UX196" s="0"/>
      <c r="UY196" s="0"/>
      <c r="UZ196" s="0"/>
      <c r="VA196" s="0"/>
      <c r="VB196" s="0"/>
      <c r="VC196" s="0"/>
      <c r="VD196" s="0"/>
      <c r="VE196" s="0"/>
      <c r="VF196" s="0"/>
      <c r="VG196" s="0"/>
      <c r="VH196" s="0"/>
      <c r="VI196" s="0"/>
      <c r="VJ196" s="0"/>
      <c r="VK196" s="0"/>
      <c r="VL196" s="0"/>
      <c r="VM196" s="0"/>
      <c r="VN196" s="0"/>
      <c r="VO196" s="0"/>
      <c r="VP196" s="0"/>
      <c r="VQ196" s="0"/>
      <c r="VR196" s="0"/>
      <c r="VS196" s="0"/>
      <c r="VT196" s="0"/>
      <c r="VU196" s="0"/>
      <c r="VV196" s="0"/>
      <c r="VW196" s="0"/>
      <c r="VX196" s="0"/>
      <c r="VY196" s="0"/>
      <c r="VZ196" s="0"/>
      <c r="WA196" s="0"/>
      <c r="WB196" s="0"/>
      <c r="WC196" s="0"/>
      <c r="WD196" s="0"/>
      <c r="WE196" s="0"/>
      <c r="WF196" s="0"/>
      <c r="WG196" s="0"/>
      <c r="WH196" s="0"/>
      <c r="WI196" s="0"/>
      <c r="WJ196" s="0"/>
      <c r="WK196" s="0"/>
      <c r="WL196" s="0"/>
      <c r="WM196" s="0"/>
      <c r="WN196" s="0"/>
      <c r="WO196" s="0"/>
      <c r="WP196" s="0"/>
      <c r="WQ196" s="0"/>
      <c r="WR196" s="0"/>
      <c r="WS196" s="0"/>
      <c r="WT196" s="0"/>
      <c r="WU196" s="0"/>
      <c r="WV196" s="0"/>
      <c r="WW196" s="0"/>
      <c r="WX196" s="0"/>
      <c r="WY196" s="0"/>
      <c r="WZ196" s="0"/>
      <c r="XA196" s="0"/>
      <c r="XB196" s="0"/>
      <c r="XC196" s="0"/>
      <c r="XD196" s="0"/>
      <c r="XE196" s="0"/>
      <c r="XF196" s="0"/>
      <c r="XG196" s="0"/>
      <c r="XH196" s="0"/>
      <c r="XI196" s="0"/>
      <c r="XJ196" s="0"/>
      <c r="XK196" s="0"/>
      <c r="XL196" s="0"/>
      <c r="XM196" s="0"/>
      <c r="XN196" s="0"/>
      <c r="XO196" s="0"/>
      <c r="XP196" s="0"/>
      <c r="XQ196" s="0"/>
      <c r="XR196" s="0"/>
      <c r="XS196" s="0"/>
      <c r="XT196" s="0"/>
      <c r="XU196" s="0"/>
      <c r="XV196" s="0"/>
      <c r="XW196" s="0"/>
      <c r="XX196" s="0"/>
      <c r="XY196" s="0"/>
      <c r="XZ196" s="0"/>
      <c r="YA196" s="0"/>
      <c r="YB196" s="0"/>
      <c r="YC196" s="0"/>
      <c r="YD196" s="0"/>
      <c r="YE196" s="0"/>
      <c r="YF196" s="0"/>
      <c r="YG196" s="0"/>
      <c r="YH196" s="0"/>
      <c r="YI196" s="0"/>
      <c r="YJ196" s="0"/>
      <c r="YK196" s="0"/>
      <c r="YL196" s="0"/>
      <c r="YM196" s="0"/>
      <c r="YN196" s="0"/>
      <c r="YO196" s="0"/>
      <c r="YP196" s="0"/>
      <c r="YQ196" s="0"/>
      <c r="YR196" s="0"/>
      <c r="YS196" s="0"/>
      <c r="YT196" s="0"/>
      <c r="YU196" s="0"/>
      <c r="YV196" s="0"/>
      <c r="YW196" s="0"/>
      <c r="YX196" s="0"/>
      <c r="YY196" s="0"/>
      <c r="YZ196" s="0"/>
      <c r="ZA196" s="0"/>
      <c r="ZB196" s="0"/>
      <c r="ZC196" s="0"/>
      <c r="ZD196" s="0"/>
      <c r="ZE196" s="0"/>
      <c r="ZF196" s="0"/>
      <c r="ZG196" s="0"/>
      <c r="ZH196" s="0"/>
      <c r="ZI196" s="0"/>
      <c r="ZJ196" s="0"/>
      <c r="ZK196" s="0"/>
      <c r="ZL196" s="0"/>
      <c r="ZM196" s="0"/>
      <c r="ZN196" s="0"/>
      <c r="ZO196" s="0"/>
      <c r="ZP196" s="0"/>
      <c r="ZQ196" s="0"/>
      <c r="ZR196" s="0"/>
      <c r="ZS196" s="0"/>
      <c r="ZT196" s="0"/>
      <c r="ZU196" s="0"/>
      <c r="ZV196" s="0"/>
      <c r="ZW196" s="0"/>
      <c r="ZX196" s="0"/>
      <c r="ZY196" s="0"/>
      <c r="ZZ196" s="0"/>
      <c r="AAA196" s="0"/>
      <c r="AAB196" s="0"/>
      <c r="AAC196" s="0"/>
      <c r="AAD196" s="0"/>
      <c r="AAE196" s="0"/>
      <c r="AAF196" s="0"/>
      <c r="AAG196" s="0"/>
      <c r="AAH196" s="0"/>
      <c r="AAI196" s="0"/>
      <c r="AAJ196" s="0"/>
      <c r="AAK196" s="0"/>
      <c r="AAL196" s="0"/>
      <c r="AAM196" s="0"/>
      <c r="AAN196" s="0"/>
      <c r="AAO196" s="0"/>
      <c r="AAP196" s="0"/>
      <c r="AAQ196" s="0"/>
      <c r="AAR196" s="0"/>
      <c r="AAS196" s="0"/>
      <c r="AAT196" s="0"/>
      <c r="AAU196" s="0"/>
      <c r="AAV196" s="0"/>
      <c r="AAW196" s="0"/>
      <c r="AAX196" s="0"/>
      <c r="AAY196" s="0"/>
      <c r="AAZ196" s="0"/>
      <c r="ABA196" s="0"/>
      <c r="ABB196" s="0"/>
      <c r="ABC196" s="0"/>
      <c r="ABD196" s="0"/>
      <c r="ABE196" s="0"/>
      <c r="ABF196" s="0"/>
      <c r="ABG196" s="0"/>
      <c r="ABH196" s="0"/>
      <c r="ABI196" s="0"/>
      <c r="ABJ196" s="0"/>
      <c r="ABK196" s="0"/>
      <c r="ABL196" s="0"/>
      <c r="ABM196" s="0"/>
      <c r="ABN196" s="0"/>
      <c r="ABO196" s="0"/>
      <c r="ABP196" s="0"/>
      <c r="ABQ196" s="0"/>
      <c r="ABR196" s="0"/>
      <c r="ABS196" s="0"/>
      <c r="ABT196" s="0"/>
      <c r="ABU196" s="0"/>
      <c r="ABV196" s="0"/>
      <c r="ABW196" s="0"/>
      <c r="ABX196" s="0"/>
      <c r="ABY196" s="0"/>
      <c r="ABZ196" s="0"/>
      <c r="ACA196" s="0"/>
      <c r="ACB196" s="0"/>
      <c r="ACC196" s="0"/>
      <c r="ACD196" s="0"/>
      <c r="ACE196" s="0"/>
      <c r="ACF196" s="0"/>
      <c r="ACG196" s="0"/>
      <c r="ACH196" s="0"/>
      <c r="ACI196" s="0"/>
      <c r="ACJ196" s="0"/>
      <c r="ACK196" s="0"/>
      <c r="ACL196" s="0"/>
      <c r="ACM196" s="0"/>
      <c r="ACN196" s="0"/>
      <c r="ACO196" s="0"/>
      <c r="ACP196" s="0"/>
      <c r="ACQ196" s="0"/>
      <c r="ACR196" s="0"/>
      <c r="ACS196" s="0"/>
      <c r="ACT196" s="0"/>
      <c r="ACU196" s="0"/>
      <c r="ACV196" s="0"/>
      <c r="ACW196" s="0"/>
      <c r="ACX196" s="0"/>
      <c r="ACY196" s="0"/>
      <c r="ACZ196" s="0"/>
      <c r="ADA196" s="0"/>
      <c r="ADB196" s="0"/>
      <c r="ADC196" s="0"/>
      <c r="ADD196" s="0"/>
      <c r="ADE196" s="0"/>
      <c r="ADF196" s="0"/>
      <c r="ADG196" s="0"/>
      <c r="ADH196" s="0"/>
      <c r="ADI196" s="0"/>
      <c r="ADJ196" s="0"/>
      <c r="ADK196" s="0"/>
      <c r="ADL196" s="0"/>
      <c r="ADM196" s="0"/>
      <c r="ADN196" s="0"/>
      <c r="ADO196" s="0"/>
      <c r="ADP196" s="0"/>
      <c r="ADQ196" s="0"/>
      <c r="ADR196" s="0"/>
      <c r="ADS196" s="0"/>
      <c r="ADT196" s="0"/>
      <c r="ADU196" s="0"/>
      <c r="ADV196" s="0"/>
      <c r="ADW196" s="0"/>
      <c r="ADX196" s="0"/>
      <c r="ADY196" s="0"/>
      <c r="ADZ196" s="0"/>
      <c r="AEA196" s="0"/>
      <c r="AEB196" s="0"/>
      <c r="AEC196" s="0"/>
      <c r="AED196" s="0"/>
      <c r="AEE196" s="0"/>
      <c r="AEF196" s="0"/>
      <c r="AEG196" s="0"/>
      <c r="AEH196" s="0"/>
      <c r="AEI196" s="0"/>
      <c r="AEJ196" s="0"/>
      <c r="AEK196" s="0"/>
      <c r="AEL196" s="0"/>
      <c r="AEM196" s="0"/>
      <c r="AEN196" s="0"/>
      <c r="AEO196" s="0"/>
      <c r="AEP196" s="0"/>
      <c r="AEQ196" s="0"/>
      <c r="AER196" s="0"/>
      <c r="AES196" s="0"/>
      <c r="AET196" s="0"/>
      <c r="AEU196" s="0"/>
      <c r="AEV196" s="0"/>
      <c r="AEW196" s="0"/>
      <c r="AEX196" s="0"/>
      <c r="AEY196" s="0"/>
      <c r="AEZ196" s="0"/>
      <c r="AFA196" s="0"/>
      <c r="AFB196" s="0"/>
      <c r="AFC196" s="0"/>
      <c r="AFD196" s="0"/>
      <c r="AFE196" s="0"/>
      <c r="AFF196" s="0"/>
      <c r="AFG196" s="0"/>
      <c r="AFH196" s="0"/>
      <c r="AFI196" s="0"/>
      <c r="AFJ196" s="0"/>
      <c r="AFK196" s="0"/>
      <c r="AFL196" s="0"/>
      <c r="AFM196" s="0"/>
      <c r="AFN196" s="0"/>
      <c r="AFO196" s="0"/>
      <c r="AFP196" s="0"/>
      <c r="AFQ196" s="0"/>
      <c r="AFR196" s="0"/>
      <c r="AFS196" s="0"/>
      <c r="AFT196" s="0"/>
      <c r="AFU196" s="0"/>
      <c r="AFV196" s="0"/>
      <c r="AFW196" s="0"/>
      <c r="AFX196" s="0"/>
      <c r="AFY196" s="0"/>
      <c r="AFZ196" s="0"/>
      <c r="AGA196" s="0"/>
      <c r="AGB196" s="0"/>
      <c r="AGC196" s="0"/>
      <c r="AGD196" s="0"/>
      <c r="AGE196" s="0"/>
      <c r="AGF196" s="0"/>
      <c r="AGG196" s="0"/>
      <c r="AGH196" s="0"/>
      <c r="AGI196" s="0"/>
      <c r="AGJ196" s="0"/>
      <c r="AGK196" s="0"/>
      <c r="AGL196" s="0"/>
      <c r="AGM196" s="0"/>
      <c r="AGN196" s="0"/>
      <c r="AGO196" s="0"/>
      <c r="AGP196" s="0"/>
      <c r="AGQ196" s="0"/>
      <c r="AGR196" s="0"/>
      <c r="AGS196" s="0"/>
      <c r="AGT196" s="0"/>
      <c r="AGU196" s="0"/>
      <c r="AGV196" s="0"/>
      <c r="AGW196" s="0"/>
      <c r="AGX196" s="0"/>
      <c r="AGY196" s="0"/>
      <c r="AGZ196" s="0"/>
      <c r="AHA196" s="0"/>
      <c r="AHB196" s="0"/>
      <c r="AHC196" s="0"/>
      <c r="AHD196" s="0"/>
      <c r="AHE196" s="0"/>
      <c r="AHF196" s="0"/>
      <c r="AHG196" s="0"/>
      <c r="AHH196" s="0"/>
      <c r="AHI196" s="0"/>
      <c r="AHJ196" s="0"/>
      <c r="AHK196" s="0"/>
      <c r="AHL196" s="0"/>
      <c r="AHM196" s="0"/>
      <c r="AHN196" s="0"/>
      <c r="AHO196" s="0"/>
      <c r="AHP196" s="0"/>
      <c r="AHQ196" s="0"/>
      <c r="AHR196" s="0"/>
      <c r="AHS196" s="0"/>
      <c r="AHT196" s="0"/>
      <c r="AHU196" s="0"/>
      <c r="AHV196" s="0"/>
      <c r="AHW196" s="0"/>
      <c r="AHX196" s="0"/>
      <c r="AHY196" s="0"/>
      <c r="AHZ196" s="0"/>
      <c r="AIA196" s="0"/>
      <c r="AIB196" s="0"/>
      <c r="AIC196" s="0"/>
      <c r="AID196" s="0"/>
      <c r="AIE196" s="0"/>
      <c r="AIF196" s="0"/>
      <c r="AIG196" s="0"/>
      <c r="AIH196" s="0"/>
      <c r="AII196" s="0"/>
      <c r="AIJ196" s="0"/>
      <c r="AIK196" s="0"/>
      <c r="AIL196" s="0"/>
      <c r="AIM196" s="0"/>
      <c r="AIN196" s="0"/>
      <c r="AIO196" s="0"/>
      <c r="AIP196" s="0"/>
      <c r="AIQ196" s="0"/>
      <c r="AIR196" s="0"/>
      <c r="AIS196" s="0"/>
      <c r="AIT196" s="0"/>
      <c r="AIU196" s="0"/>
      <c r="AIV196" s="0"/>
      <c r="AIW196" s="0"/>
      <c r="AIX196" s="0"/>
      <c r="AIY196" s="0"/>
      <c r="AIZ196" s="0"/>
      <c r="AJA196" s="0"/>
      <c r="AJB196" s="0"/>
      <c r="AJC196" s="0"/>
      <c r="AJD196" s="0"/>
      <c r="AJE196" s="0"/>
      <c r="AJF196" s="0"/>
      <c r="AJG196" s="0"/>
      <c r="AJH196" s="0"/>
      <c r="AJI196" s="0"/>
      <c r="AJJ196" s="0"/>
      <c r="AJK196" s="0"/>
      <c r="AJL196" s="0"/>
      <c r="AJM196" s="0"/>
      <c r="AJN196" s="0"/>
      <c r="AJO196" s="0"/>
      <c r="AJP196" s="0"/>
      <c r="AJQ196" s="0"/>
      <c r="AJR196" s="0"/>
      <c r="AJS196" s="0"/>
      <c r="AJT196" s="0"/>
      <c r="AJU196" s="0"/>
      <c r="AJV196" s="0"/>
      <c r="AJW196" s="0"/>
      <c r="AJX196" s="0"/>
      <c r="AJY196" s="0"/>
      <c r="AJZ196" s="0"/>
      <c r="AKA196" s="0"/>
      <c r="AKB196" s="0"/>
      <c r="AKC196" s="0"/>
      <c r="AKD196" s="0"/>
      <c r="AKE196" s="0"/>
      <c r="AKF196" s="0"/>
      <c r="AKG196" s="0"/>
      <c r="AKH196" s="0"/>
      <c r="AKI196" s="0"/>
      <c r="AKJ196" s="0"/>
      <c r="AKK196" s="0"/>
      <c r="AKL196" s="0"/>
      <c r="AKM196" s="0"/>
      <c r="AKN196" s="0"/>
      <c r="AKO196" s="0"/>
      <c r="AKP196" s="0"/>
      <c r="AKQ196" s="0"/>
      <c r="AKR196" s="0"/>
      <c r="AKS196" s="0"/>
      <c r="AKT196" s="0"/>
      <c r="AKU196" s="0"/>
      <c r="AKV196" s="0"/>
      <c r="AKW196" s="0"/>
      <c r="AKX196" s="0"/>
      <c r="AKY196" s="0"/>
      <c r="AKZ196" s="0"/>
      <c r="ALA196" s="0"/>
      <c r="ALB196" s="0"/>
      <c r="ALC196" s="0"/>
      <c r="ALD196" s="0"/>
      <c r="ALE196" s="0"/>
      <c r="ALF196" s="0"/>
      <c r="ALG196" s="0"/>
      <c r="ALH196" s="0"/>
      <c r="ALI196" s="0"/>
      <c r="ALJ196" s="0"/>
      <c r="ALK196" s="0"/>
      <c r="ALL196" s="0"/>
      <c r="ALM196" s="0"/>
      <c r="ALN196" s="0"/>
      <c r="ALO196" s="0"/>
      <c r="ALP196" s="0"/>
      <c r="ALQ196" s="0"/>
      <c r="ALR196" s="0"/>
      <c r="ALS196" s="0"/>
      <c r="ALT196" s="0"/>
      <c r="ALU196" s="0"/>
      <c r="ALV196" s="0"/>
      <c r="ALW196" s="0"/>
      <c r="ALX196" s="0"/>
      <c r="ALY196" s="0"/>
      <c r="ALZ196" s="0"/>
      <c r="AMA196" s="0"/>
      <c r="AMB196" s="0"/>
      <c r="AMC196" s="0"/>
      <c r="AMD196" s="0"/>
      <c r="AME196" s="0"/>
      <c r="AMF196" s="0"/>
      <c r="AMG196" s="0"/>
      <c r="AMH196" s="0"/>
      <c r="AMI196" s="0"/>
      <c r="AMJ196" s="0"/>
    </row>
    <row r="197" customFormat="false" ht="12.75" hidden="false" customHeight="true" outlineLevel="0" collapsed="false">
      <c r="A197" s="43"/>
      <c r="B197" s="43"/>
      <c r="C197" s="43"/>
      <c r="D197" s="122"/>
      <c r="E197" s="43"/>
      <c r="F197" s="210"/>
      <c r="G197" s="43"/>
      <c r="H197" s="207"/>
      <c r="I197" s="0"/>
      <c r="J197" s="0"/>
      <c r="K197" s="0"/>
      <c r="L197" s="0"/>
      <c r="M197" s="0"/>
      <c r="N197" s="0"/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  <c r="IW197" s="0"/>
      <c r="IX197" s="0"/>
      <c r="IY197" s="0"/>
      <c r="IZ197" s="0"/>
      <c r="JA197" s="0"/>
      <c r="JB197" s="0"/>
      <c r="JC197" s="0"/>
      <c r="JD197" s="0"/>
      <c r="JE197" s="0"/>
      <c r="JF197" s="0"/>
      <c r="JG197" s="0"/>
      <c r="JH197" s="0"/>
      <c r="JI197" s="0"/>
      <c r="JJ197" s="0"/>
      <c r="JK197" s="0"/>
      <c r="JL197" s="0"/>
      <c r="JM197" s="0"/>
      <c r="JN197" s="0"/>
      <c r="JO197" s="0"/>
      <c r="JP197" s="0"/>
      <c r="JQ197" s="0"/>
      <c r="JR197" s="0"/>
      <c r="JS197" s="0"/>
      <c r="JT197" s="0"/>
      <c r="JU197" s="0"/>
      <c r="JV197" s="0"/>
      <c r="JW197" s="0"/>
      <c r="JX197" s="0"/>
      <c r="JY197" s="0"/>
      <c r="JZ197" s="0"/>
      <c r="KA197" s="0"/>
      <c r="KB197" s="0"/>
      <c r="KC197" s="0"/>
      <c r="KD197" s="0"/>
      <c r="KE197" s="0"/>
      <c r="KF197" s="0"/>
      <c r="KG197" s="0"/>
      <c r="KH197" s="0"/>
      <c r="KI197" s="0"/>
      <c r="KJ197" s="0"/>
      <c r="KK197" s="0"/>
      <c r="KL197" s="0"/>
      <c r="KM197" s="0"/>
      <c r="KN197" s="0"/>
      <c r="KO197" s="0"/>
      <c r="KP197" s="0"/>
      <c r="KQ197" s="0"/>
      <c r="KR197" s="0"/>
      <c r="KS197" s="0"/>
      <c r="KT197" s="0"/>
      <c r="KU197" s="0"/>
      <c r="KV197" s="0"/>
      <c r="KW197" s="0"/>
      <c r="KX197" s="0"/>
      <c r="KY197" s="0"/>
      <c r="KZ197" s="0"/>
      <c r="LA197" s="0"/>
      <c r="LB197" s="0"/>
      <c r="LC197" s="0"/>
      <c r="LD197" s="0"/>
      <c r="LE197" s="0"/>
      <c r="LF197" s="0"/>
      <c r="LG197" s="0"/>
      <c r="LH197" s="0"/>
      <c r="LI197" s="0"/>
      <c r="LJ197" s="0"/>
      <c r="LK197" s="0"/>
      <c r="LL197" s="0"/>
      <c r="LM197" s="0"/>
      <c r="LN197" s="0"/>
      <c r="LO197" s="0"/>
      <c r="LP197" s="0"/>
      <c r="LQ197" s="0"/>
      <c r="LR197" s="0"/>
      <c r="LS197" s="0"/>
      <c r="LT197" s="0"/>
      <c r="LU197" s="0"/>
      <c r="LV197" s="0"/>
      <c r="LW197" s="0"/>
      <c r="LX197" s="0"/>
      <c r="LY197" s="0"/>
      <c r="LZ197" s="0"/>
      <c r="MA197" s="0"/>
      <c r="MB197" s="0"/>
      <c r="MC197" s="0"/>
      <c r="MD197" s="0"/>
      <c r="ME197" s="0"/>
      <c r="MF197" s="0"/>
      <c r="MG197" s="0"/>
      <c r="MH197" s="0"/>
      <c r="MI197" s="0"/>
      <c r="MJ197" s="0"/>
      <c r="MK197" s="0"/>
      <c r="ML197" s="0"/>
      <c r="MM197" s="0"/>
      <c r="MN197" s="0"/>
      <c r="MO197" s="0"/>
      <c r="MP197" s="0"/>
      <c r="MQ197" s="0"/>
      <c r="MR197" s="0"/>
      <c r="MS197" s="0"/>
      <c r="MT197" s="0"/>
      <c r="MU197" s="0"/>
      <c r="MV197" s="0"/>
      <c r="MW197" s="0"/>
      <c r="MX197" s="0"/>
      <c r="MY197" s="0"/>
      <c r="MZ197" s="0"/>
      <c r="NA197" s="0"/>
      <c r="NB197" s="0"/>
      <c r="NC197" s="0"/>
      <c r="ND197" s="0"/>
      <c r="NE197" s="0"/>
      <c r="NF197" s="0"/>
      <c r="NG197" s="0"/>
      <c r="NH197" s="0"/>
      <c r="NI197" s="0"/>
      <c r="NJ197" s="0"/>
      <c r="NK197" s="0"/>
      <c r="NL197" s="0"/>
      <c r="NM197" s="0"/>
      <c r="NN197" s="0"/>
      <c r="NO197" s="0"/>
      <c r="NP197" s="0"/>
      <c r="NQ197" s="0"/>
      <c r="NR197" s="0"/>
      <c r="NS197" s="0"/>
      <c r="NT197" s="0"/>
      <c r="NU197" s="0"/>
      <c r="NV197" s="0"/>
      <c r="NW197" s="0"/>
      <c r="NX197" s="0"/>
      <c r="NY197" s="0"/>
      <c r="NZ197" s="0"/>
      <c r="OA197" s="0"/>
      <c r="OB197" s="0"/>
      <c r="OC197" s="0"/>
      <c r="OD197" s="0"/>
      <c r="OE197" s="0"/>
      <c r="OF197" s="0"/>
      <c r="OG197" s="0"/>
      <c r="OH197" s="0"/>
      <c r="OI197" s="0"/>
      <c r="OJ197" s="0"/>
      <c r="OK197" s="0"/>
      <c r="OL197" s="0"/>
      <c r="OM197" s="0"/>
      <c r="ON197" s="0"/>
      <c r="OO197" s="0"/>
      <c r="OP197" s="0"/>
      <c r="OQ197" s="0"/>
      <c r="OR197" s="0"/>
      <c r="OS197" s="0"/>
      <c r="OT197" s="0"/>
      <c r="OU197" s="0"/>
      <c r="OV197" s="0"/>
      <c r="OW197" s="0"/>
      <c r="OX197" s="0"/>
      <c r="OY197" s="0"/>
      <c r="OZ197" s="0"/>
      <c r="PA197" s="0"/>
      <c r="PB197" s="0"/>
      <c r="PC197" s="0"/>
      <c r="PD197" s="0"/>
      <c r="PE197" s="0"/>
      <c r="PF197" s="0"/>
      <c r="PG197" s="0"/>
      <c r="PH197" s="0"/>
      <c r="PI197" s="0"/>
      <c r="PJ197" s="0"/>
      <c r="PK197" s="0"/>
      <c r="PL197" s="0"/>
      <c r="PM197" s="0"/>
      <c r="PN197" s="0"/>
      <c r="PO197" s="0"/>
      <c r="PP197" s="0"/>
      <c r="PQ197" s="0"/>
      <c r="PR197" s="0"/>
      <c r="PS197" s="0"/>
      <c r="PT197" s="0"/>
      <c r="PU197" s="0"/>
      <c r="PV197" s="0"/>
      <c r="PW197" s="0"/>
      <c r="PX197" s="0"/>
      <c r="PY197" s="0"/>
      <c r="PZ197" s="0"/>
      <c r="QA197" s="0"/>
      <c r="QB197" s="0"/>
      <c r="QC197" s="0"/>
      <c r="QD197" s="0"/>
      <c r="QE197" s="0"/>
      <c r="QF197" s="0"/>
      <c r="QG197" s="0"/>
      <c r="QH197" s="0"/>
      <c r="QI197" s="0"/>
      <c r="QJ197" s="0"/>
      <c r="QK197" s="0"/>
      <c r="QL197" s="0"/>
      <c r="QM197" s="0"/>
      <c r="QN197" s="0"/>
      <c r="QO197" s="0"/>
      <c r="QP197" s="0"/>
      <c r="QQ197" s="0"/>
      <c r="QR197" s="0"/>
      <c r="QS197" s="0"/>
      <c r="QT197" s="0"/>
      <c r="QU197" s="0"/>
      <c r="QV197" s="0"/>
      <c r="QW197" s="0"/>
      <c r="QX197" s="0"/>
      <c r="QY197" s="0"/>
      <c r="QZ197" s="0"/>
      <c r="RA197" s="0"/>
      <c r="RB197" s="0"/>
      <c r="RC197" s="0"/>
      <c r="RD197" s="0"/>
      <c r="RE197" s="0"/>
      <c r="RF197" s="0"/>
      <c r="RG197" s="0"/>
      <c r="RH197" s="0"/>
      <c r="RI197" s="0"/>
      <c r="RJ197" s="0"/>
      <c r="RK197" s="0"/>
      <c r="RL197" s="0"/>
      <c r="RM197" s="0"/>
      <c r="RN197" s="0"/>
      <c r="RO197" s="0"/>
      <c r="RP197" s="0"/>
      <c r="RQ197" s="0"/>
      <c r="RR197" s="0"/>
      <c r="RS197" s="0"/>
      <c r="RT197" s="0"/>
      <c r="RU197" s="0"/>
      <c r="RV197" s="0"/>
      <c r="RW197" s="0"/>
      <c r="RX197" s="0"/>
      <c r="RY197" s="0"/>
      <c r="RZ197" s="0"/>
      <c r="SA197" s="0"/>
      <c r="SB197" s="0"/>
      <c r="SC197" s="0"/>
      <c r="SD197" s="0"/>
      <c r="SE197" s="0"/>
      <c r="SF197" s="0"/>
      <c r="SG197" s="0"/>
      <c r="SH197" s="0"/>
      <c r="SI197" s="0"/>
      <c r="SJ197" s="0"/>
      <c r="SK197" s="0"/>
      <c r="SL197" s="0"/>
      <c r="SM197" s="0"/>
      <c r="SN197" s="0"/>
      <c r="SO197" s="0"/>
      <c r="SP197" s="0"/>
      <c r="SQ197" s="0"/>
      <c r="SR197" s="0"/>
      <c r="SS197" s="0"/>
      <c r="ST197" s="0"/>
      <c r="SU197" s="0"/>
      <c r="SV197" s="0"/>
      <c r="SW197" s="0"/>
      <c r="SX197" s="0"/>
      <c r="SY197" s="0"/>
      <c r="SZ197" s="0"/>
      <c r="TA197" s="0"/>
      <c r="TB197" s="0"/>
      <c r="TC197" s="0"/>
      <c r="TD197" s="0"/>
      <c r="TE197" s="0"/>
      <c r="TF197" s="0"/>
      <c r="TG197" s="0"/>
      <c r="TH197" s="0"/>
      <c r="TI197" s="0"/>
      <c r="TJ197" s="0"/>
      <c r="TK197" s="0"/>
      <c r="TL197" s="0"/>
      <c r="TM197" s="0"/>
      <c r="TN197" s="0"/>
      <c r="TO197" s="0"/>
      <c r="TP197" s="0"/>
      <c r="TQ197" s="0"/>
      <c r="TR197" s="0"/>
      <c r="TS197" s="0"/>
      <c r="TT197" s="0"/>
      <c r="TU197" s="0"/>
      <c r="TV197" s="0"/>
      <c r="TW197" s="0"/>
      <c r="TX197" s="0"/>
      <c r="TY197" s="0"/>
      <c r="TZ197" s="0"/>
      <c r="UA197" s="0"/>
      <c r="UB197" s="0"/>
      <c r="UC197" s="0"/>
      <c r="UD197" s="0"/>
      <c r="UE197" s="0"/>
      <c r="UF197" s="0"/>
      <c r="UG197" s="0"/>
      <c r="UH197" s="0"/>
      <c r="UI197" s="0"/>
      <c r="UJ197" s="0"/>
      <c r="UK197" s="0"/>
      <c r="UL197" s="0"/>
      <c r="UM197" s="0"/>
      <c r="UN197" s="0"/>
      <c r="UO197" s="0"/>
      <c r="UP197" s="0"/>
      <c r="UQ197" s="0"/>
      <c r="UR197" s="0"/>
      <c r="US197" s="0"/>
      <c r="UT197" s="0"/>
      <c r="UU197" s="0"/>
      <c r="UV197" s="0"/>
      <c r="UW197" s="0"/>
      <c r="UX197" s="0"/>
      <c r="UY197" s="0"/>
      <c r="UZ197" s="0"/>
      <c r="VA197" s="0"/>
      <c r="VB197" s="0"/>
      <c r="VC197" s="0"/>
      <c r="VD197" s="0"/>
      <c r="VE197" s="0"/>
      <c r="VF197" s="0"/>
      <c r="VG197" s="0"/>
      <c r="VH197" s="0"/>
      <c r="VI197" s="0"/>
      <c r="VJ197" s="0"/>
      <c r="VK197" s="0"/>
      <c r="VL197" s="0"/>
      <c r="VM197" s="0"/>
      <c r="VN197" s="0"/>
      <c r="VO197" s="0"/>
      <c r="VP197" s="0"/>
      <c r="VQ197" s="0"/>
      <c r="VR197" s="0"/>
      <c r="VS197" s="0"/>
      <c r="VT197" s="0"/>
      <c r="VU197" s="0"/>
      <c r="VV197" s="0"/>
      <c r="VW197" s="0"/>
      <c r="VX197" s="0"/>
      <c r="VY197" s="0"/>
      <c r="VZ197" s="0"/>
      <c r="WA197" s="0"/>
      <c r="WB197" s="0"/>
      <c r="WC197" s="0"/>
      <c r="WD197" s="0"/>
      <c r="WE197" s="0"/>
      <c r="WF197" s="0"/>
      <c r="WG197" s="0"/>
      <c r="WH197" s="0"/>
      <c r="WI197" s="0"/>
      <c r="WJ197" s="0"/>
      <c r="WK197" s="0"/>
      <c r="WL197" s="0"/>
      <c r="WM197" s="0"/>
      <c r="WN197" s="0"/>
      <c r="WO197" s="0"/>
      <c r="WP197" s="0"/>
      <c r="WQ197" s="0"/>
      <c r="WR197" s="0"/>
      <c r="WS197" s="0"/>
      <c r="WT197" s="0"/>
      <c r="WU197" s="0"/>
      <c r="WV197" s="0"/>
      <c r="WW197" s="0"/>
      <c r="WX197" s="0"/>
      <c r="WY197" s="0"/>
      <c r="WZ197" s="0"/>
      <c r="XA197" s="0"/>
      <c r="XB197" s="0"/>
      <c r="XC197" s="0"/>
      <c r="XD197" s="0"/>
      <c r="XE197" s="0"/>
      <c r="XF197" s="0"/>
      <c r="XG197" s="0"/>
      <c r="XH197" s="0"/>
      <c r="XI197" s="0"/>
      <c r="XJ197" s="0"/>
      <c r="XK197" s="0"/>
      <c r="XL197" s="0"/>
      <c r="XM197" s="0"/>
      <c r="XN197" s="0"/>
      <c r="XO197" s="0"/>
      <c r="XP197" s="0"/>
      <c r="XQ197" s="0"/>
      <c r="XR197" s="0"/>
      <c r="XS197" s="0"/>
      <c r="XT197" s="0"/>
      <c r="XU197" s="0"/>
      <c r="XV197" s="0"/>
      <c r="XW197" s="0"/>
      <c r="XX197" s="0"/>
      <c r="XY197" s="0"/>
      <c r="XZ197" s="0"/>
      <c r="YA197" s="0"/>
      <c r="YB197" s="0"/>
      <c r="YC197" s="0"/>
      <c r="YD197" s="0"/>
      <c r="YE197" s="0"/>
      <c r="YF197" s="0"/>
      <c r="YG197" s="0"/>
      <c r="YH197" s="0"/>
      <c r="YI197" s="0"/>
      <c r="YJ197" s="0"/>
      <c r="YK197" s="0"/>
      <c r="YL197" s="0"/>
      <c r="YM197" s="0"/>
      <c r="YN197" s="0"/>
      <c r="YO197" s="0"/>
      <c r="YP197" s="0"/>
      <c r="YQ197" s="0"/>
      <c r="YR197" s="0"/>
      <c r="YS197" s="0"/>
      <c r="YT197" s="0"/>
      <c r="YU197" s="0"/>
      <c r="YV197" s="0"/>
      <c r="YW197" s="0"/>
      <c r="YX197" s="0"/>
      <c r="YY197" s="0"/>
      <c r="YZ197" s="0"/>
      <c r="ZA197" s="0"/>
      <c r="ZB197" s="0"/>
      <c r="ZC197" s="0"/>
      <c r="ZD197" s="0"/>
      <c r="ZE197" s="0"/>
      <c r="ZF197" s="0"/>
      <c r="ZG197" s="0"/>
      <c r="ZH197" s="0"/>
      <c r="ZI197" s="0"/>
      <c r="ZJ197" s="0"/>
      <c r="ZK197" s="0"/>
      <c r="ZL197" s="0"/>
      <c r="ZM197" s="0"/>
      <c r="ZN197" s="0"/>
      <c r="ZO197" s="0"/>
      <c r="ZP197" s="0"/>
      <c r="ZQ197" s="0"/>
      <c r="ZR197" s="0"/>
      <c r="ZS197" s="0"/>
      <c r="ZT197" s="0"/>
      <c r="ZU197" s="0"/>
      <c r="ZV197" s="0"/>
      <c r="ZW197" s="0"/>
      <c r="ZX197" s="0"/>
      <c r="ZY197" s="0"/>
      <c r="ZZ197" s="0"/>
      <c r="AAA197" s="0"/>
      <c r="AAB197" s="0"/>
      <c r="AAC197" s="0"/>
      <c r="AAD197" s="0"/>
      <c r="AAE197" s="0"/>
      <c r="AAF197" s="0"/>
      <c r="AAG197" s="0"/>
      <c r="AAH197" s="0"/>
      <c r="AAI197" s="0"/>
      <c r="AAJ197" s="0"/>
      <c r="AAK197" s="0"/>
      <c r="AAL197" s="0"/>
      <c r="AAM197" s="0"/>
      <c r="AAN197" s="0"/>
      <c r="AAO197" s="0"/>
      <c r="AAP197" s="0"/>
      <c r="AAQ197" s="0"/>
      <c r="AAR197" s="0"/>
      <c r="AAS197" s="0"/>
      <c r="AAT197" s="0"/>
      <c r="AAU197" s="0"/>
      <c r="AAV197" s="0"/>
      <c r="AAW197" s="0"/>
      <c r="AAX197" s="0"/>
      <c r="AAY197" s="0"/>
      <c r="AAZ197" s="0"/>
      <c r="ABA197" s="0"/>
      <c r="ABB197" s="0"/>
      <c r="ABC197" s="0"/>
      <c r="ABD197" s="0"/>
      <c r="ABE197" s="0"/>
      <c r="ABF197" s="0"/>
      <c r="ABG197" s="0"/>
      <c r="ABH197" s="0"/>
      <c r="ABI197" s="0"/>
      <c r="ABJ197" s="0"/>
      <c r="ABK197" s="0"/>
      <c r="ABL197" s="0"/>
      <c r="ABM197" s="0"/>
      <c r="ABN197" s="0"/>
      <c r="ABO197" s="0"/>
      <c r="ABP197" s="0"/>
      <c r="ABQ197" s="0"/>
      <c r="ABR197" s="0"/>
      <c r="ABS197" s="0"/>
      <c r="ABT197" s="0"/>
      <c r="ABU197" s="0"/>
      <c r="ABV197" s="0"/>
      <c r="ABW197" s="0"/>
      <c r="ABX197" s="0"/>
      <c r="ABY197" s="0"/>
      <c r="ABZ197" s="0"/>
      <c r="ACA197" s="0"/>
      <c r="ACB197" s="0"/>
      <c r="ACC197" s="0"/>
      <c r="ACD197" s="0"/>
      <c r="ACE197" s="0"/>
      <c r="ACF197" s="0"/>
      <c r="ACG197" s="0"/>
      <c r="ACH197" s="0"/>
      <c r="ACI197" s="0"/>
      <c r="ACJ197" s="0"/>
      <c r="ACK197" s="0"/>
      <c r="ACL197" s="0"/>
      <c r="ACM197" s="0"/>
      <c r="ACN197" s="0"/>
      <c r="ACO197" s="0"/>
      <c r="ACP197" s="0"/>
      <c r="ACQ197" s="0"/>
      <c r="ACR197" s="0"/>
      <c r="ACS197" s="0"/>
      <c r="ACT197" s="0"/>
      <c r="ACU197" s="0"/>
      <c r="ACV197" s="0"/>
      <c r="ACW197" s="0"/>
      <c r="ACX197" s="0"/>
      <c r="ACY197" s="0"/>
      <c r="ACZ197" s="0"/>
      <c r="ADA197" s="0"/>
      <c r="ADB197" s="0"/>
      <c r="ADC197" s="0"/>
      <c r="ADD197" s="0"/>
      <c r="ADE197" s="0"/>
      <c r="ADF197" s="0"/>
      <c r="ADG197" s="0"/>
      <c r="ADH197" s="0"/>
      <c r="ADI197" s="0"/>
      <c r="ADJ197" s="0"/>
      <c r="ADK197" s="0"/>
      <c r="ADL197" s="0"/>
      <c r="ADM197" s="0"/>
      <c r="ADN197" s="0"/>
      <c r="ADO197" s="0"/>
      <c r="ADP197" s="0"/>
      <c r="ADQ197" s="0"/>
      <c r="ADR197" s="0"/>
      <c r="ADS197" s="0"/>
      <c r="ADT197" s="0"/>
      <c r="ADU197" s="0"/>
      <c r="ADV197" s="0"/>
      <c r="ADW197" s="0"/>
      <c r="ADX197" s="0"/>
      <c r="ADY197" s="0"/>
      <c r="ADZ197" s="0"/>
      <c r="AEA197" s="0"/>
      <c r="AEB197" s="0"/>
      <c r="AEC197" s="0"/>
      <c r="AED197" s="0"/>
      <c r="AEE197" s="0"/>
      <c r="AEF197" s="0"/>
      <c r="AEG197" s="0"/>
      <c r="AEH197" s="0"/>
      <c r="AEI197" s="0"/>
      <c r="AEJ197" s="0"/>
      <c r="AEK197" s="0"/>
      <c r="AEL197" s="0"/>
      <c r="AEM197" s="0"/>
      <c r="AEN197" s="0"/>
      <c r="AEO197" s="0"/>
      <c r="AEP197" s="0"/>
      <c r="AEQ197" s="0"/>
      <c r="AER197" s="0"/>
      <c r="AES197" s="0"/>
      <c r="AET197" s="0"/>
      <c r="AEU197" s="0"/>
      <c r="AEV197" s="0"/>
      <c r="AEW197" s="0"/>
      <c r="AEX197" s="0"/>
      <c r="AEY197" s="0"/>
      <c r="AEZ197" s="0"/>
      <c r="AFA197" s="0"/>
      <c r="AFB197" s="0"/>
      <c r="AFC197" s="0"/>
      <c r="AFD197" s="0"/>
      <c r="AFE197" s="0"/>
      <c r="AFF197" s="0"/>
      <c r="AFG197" s="0"/>
      <c r="AFH197" s="0"/>
      <c r="AFI197" s="0"/>
      <c r="AFJ197" s="0"/>
      <c r="AFK197" s="0"/>
      <c r="AFL197" s="0"/>
      <c r="AFM197" s="0"/>
      <c r="AFN197" s="0"/>
      <c r="AFO197" s="0"/>
      <c r="AFP197" s="0"/>
      <c r="AFQ197" s="0"/>
      <c r="AFR197" s="0"/>
      <c r="AFS197" s="0"/>
      <c r="AFT197" s="0"/>
      <c r="AFU197" s="0"/>
      <c r="AFV197" s="0"/>
      <c r="AFW197" s="0"/>
      <c r="AFX197" s="0"/>
      <c r="AFY197" s="0"/>
      <c r="AFZ197" s="0"/>
      <c r="AGA197" s="0"/>
      <c r="AGB197" s="0"/>
      <c r="AGC197" s="0"/>
      <c r="AGD197" s="0"/>
      <c r="AGE197" s="0"/>
      <c r="AGF197" s="0"/>
      <c r="AGG197" s="0"/>
      <c r="AGH197" s="0"/>
      <c r="AGI197" s="0"/>
      <c r="AGJ197" s="0"/>
      <c r="AGK197" s="0"/>
      <c r="AGL197" s="0"/>
      <c r="AGM197" s="0"/>
      <c r="AGN197" s="0"/>
      <c r="AGO197" s="0"/>
      <c r="AGP197" s="0"/>
      <c r="AGQ197" s="0"/>
      <c r="AGR197" s="0"/>
      <c r="AGS197" s="0"/>
      <c r="AGT197" s="0"/>
      <c r="AGU197" s="0"/>
      <c r="AGV197" s="0"/>
      <c r="AGW197" s="0"/>
      <c r="AGX197" s="0"/>
      <c r="AGY197" s="0"/>
      <c r="AGZ197" s="0"/>
      <c r="AHA197" s="0"/>
      <c r="AHB197" s="0"/>
      <c r="AHC197" s="0"/>
      <c r="AHD197" s="0"/>
      <c r="AHE197" s="0"/>
      <c r="AHF197" s="0"/>
      <c r="AHG197" s="0"/>
      <c r="AHH197" s="0"/>
      <c r="AHI197" s="0"/>
      <c r="AHJ197" s="0"/>
      <c r="AHK197" s="0"/>
      <c r="AHL197" s="0"/>
      <c r="AHM197" s="0"/>
      <c r="AHN197" s="0"/>
      <c r="AHO197" s="0"/>
      <c r="AHP197" s="0"/>
      <c r="AHQ197" s="0"/>
      <c r="AHR197" s="0"/>
      <c r="AHS197" s="0"/>
      <c r="AHT197" s="0"/>
      <c r="AHU197" s="0"/>
      <c r="AHV197" s="0"/>
      <c r="AHW197" s="0"/>
      <c r="AHX197" s="0"/>
      <c r="AHY197" s="0"/>
      <c r="AHZ197" s="0"/>
      <c r="AIA197" s="0"/>
      <c r="AIB197" s="0"/>
      <c r="AIC197" s="0"/>
      <c r="AID197" s="0"/>
      <c r="AIE197" s="0"/>
      <c r="AIF197" s="0"/>
      <c r="AIG197" s="0"/>
      <c r="AIH197" s="0"/>
      <c r="AII197" s="0"/>
      <c r="AIJ197" s="0"/>
      <c r="AIK197" s="0"/>
      <c r="AIL197" s="0"/>
      <c r="AIM197" s="0"/>
      <c r="AIN197" s="0"/>
      <c r="AIO197" s="0"/>
      <c r="AIP197" s="0"/>
      <c r="AIQ197" s="0"/>
      <c r="AIR197" s="0"/>
      <c r="AIS197" s="0"/>
      <c r="AIT197" s="0"/>
      <c r="AIU197" s="0"/>
      <c r="AIV197" s="0"/>
      <c r="AIW197" s="0"/>
      <c r="AIX197" s="0"/>
      <c r="AIY197" s="0"/>
      <c r="AIZ197" s="0"/>
      <c r="AJA197" s="0"/>
      <c r="AJB197" s="0"/>
      <c r="AJC197" s="0"/>
      <c r="AJD197" s="0"/>
      <c r="AJE197" s="0"/>
      <c r="AJF197" s="0"/>
      <c r="AJG197" s="0"/>
      <c r="AJH197" s="0"/>
      <c r="AJI197" s="0"/>
      <c r="AJJ197" s="0"/>
      <c r="AJK197" s="0"/>
      <c r="AJL197" s="0"/>
      <c r="AJM197" s="0"/>
      <c r="AJN197" s="0"/>
      <c r="AJO197" s="0"/>
      <c r="AJP197" s="0"/>
      <c r="AJQ197" s="0"/>
      <c r="AJR197" s="0"/>
      <c r="AJS197" s="0"/>
      <c r="AJT197" s="0"/>
      <c r="AJU197" s="0"/>
      <c r="AJV197" s="0"/>
      <c r="AJW197" s="0"/>
      <c r="AJX197" s="0"/>
      <c r="AJY197" s="0"/>
      <c r="AJZ197" s="0"/>
      <c r="AKA197" s="0"/>
      <c r="AKB197" s="0"/>
      <c r="AKC197" s="0"/>
      <c r="AKD197" s="0"/>
      <c r="AKE197" s="0"/>
      <c r="AKF197" s="0"/>
      <c r="AKG197" s="0"/>
      <c r="AKH197" s="0"/>
      <c r="AKI197" s="0"/>
      <c r="AKJ197" s="0"/>
      <c r="AKK197" s="0"/>
      <c r="AKL197" s="0"/>
      <c r="AKM197" s="0"/>
      <c r="AKN197" s="0"/>
      <c r="AKO197" s="0"/>
      <c r="AKP197" s="0"/>
      <c r="AKQ197" s="0"/>
      <c r="AKR197" s="0"/>
      <c r="AKS197" s="0"/>
      <c r="AKT197" s="0"/>
      <c r="AKU197" s="0"/>
      <c r="AKV197" s="0"/>
      <c r="AKW197" s="0"/>
      <c r="AKX197" s="0"/>
      <c r="AKY197" s="0"/>
      <c r="AKZ197" s="0"/>
      <c r="ALA197" s="0"/>
      <c r="ALB197" s="0"/>
      <c r="ALC197" s="0"/>
      <c r="ALD197" s="0"/>
      <c r="ALE197" s="0"/>
      <c r="ALF197" s="0"/>
      <c r="ALG197" s="0"/>
      <c r="ALH197" s="0"/>
      <c r="ALI197" s="0"/>
      <c r="ALJ197" s="0"/>
      <c r="ALK197" s="0"/>
      <c r="ALL197" s="0"/>
      <c r="ALM197" s="0"/>
      <c r="ALN197" s="0"/>
      <c r="ALO197" s="0"/>
      <c r="ALP197" s="0"/>
      <c r="ALQ197" s="0"/>
      <c r="ALR197" s="0"/>
      <c r="ALS197" s="0"/>
      <c r="ALT197" s="0"/>
      <c r="ALU197" s="0"/>
      <c r="ALV197" s="0"/>
      <c r="ALW197" s="0"/>
      <c r="ALX197" s="0"/>
      <c r="ALY197" s="0"/>
      <c r="ALZ197" s="0"/>
      <c r="AMA197" s="0"/>
      <c r="AMB197" s="0"/>
      <c r="AMC197" s="0"/>
      <c r="AMD197" s="0"/>
      <c r="AME197" s="0"/>
      <c r="AMF197" s="0"/>
      <c r="AMG197" s="0"/>
      <c r="AMH197" s="0"/>
      <c r="AMI197" s="0"/>
      <c r="AMJ197" s="0"/>
    </row>
    <row r="198" customFormat="false" ht="12.75" hidden="false" customHeight="true" outlineLevel="0" collapsed="false">
      <c r="A198" s="43"/>
      <c r="B198" s="43"/>
      <c r="C198" s="43"/>
      <c r="D198" s="43"/>
      <c r="E198" s="211" t="s">
        <v>115</v>
      </c>
      <c r="F198" s="212" t="s">
        <v>39</v>
      </c>
      <c r="G198" s="43"/>
      <c r="H198" s="207"/>
      <c r="I198" s="0"/>
      <c r="J198" s="0"/>
      <c r="K198" s="0"/>
      <c r="L198" s="0"/>
      <c r="M198" s="0"/>
      <c r="N198" s="0"/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  <c r="IW198" s="0"/>
      <c r="IX198" s="0"/>
      <c r="IY198" s="0"/>
      <c r="IZ198" s="0"/>
      <c r="JA198" s="0"/>
      <c r="JB198" s="0"/>
      <c r="JC198" s="0"/>
      <c r="JD198" s="0"/>
      <c r="JE198" s="0"/>
      <c r="JF198" s="0"/>
      <c r="JG198" s="0"/>
      <c r="JH198" s="0"/>
      <c r="JI198" s="0"/>
      <c r="JJ198" s="0"/>
      <c r="JK198" s="0"/>
      <c r="JL198" s="0"/>
      <c r="JM198" s="0"/>
      <c r="JN198" s="0"/>
      <c r="JO198" s="0"/>
      <c r="JP198" s="0"/>
      <c r="JQ198" s="0"/>
      <c r="JR198" s="0"/>
      <c r="JS198" s="0"/>
      <c r="JT198" s="0"/>
      <c r="JU198" s="0"/>
      <c r="JV198" s="0"/>
      <c r="JW198" s="0"/>
      <c r="JX198" s="0"/>
      <c r="JY198" s="0"/>
      <c r="JZ198" s="0"/>
      <c r="KA198" s="0"/>
      <c r="KB198" s="0"/>
      <c r="KC198" s="0"/>
      <c r="KD198" s="0"/>
      <c r="KE198" s="0"/>
      <c r="KF198" s="0"/>
      <c r="KG198" s="0"/>
      <c r="KH198" s="0"/>
      <c r="KI198" s="0"/>
      <c r="KJ198" s="0"/>
      <c r="KK198" s="0"/>
      <c r="KL198" s="0"/>
      <c r="KM198" s="0"/>
      <c r="KN198" s="0"/>
      <c r="KO198" s="0"/>
      <c r="KP198" s="0"/>
      <c r="KQ198" s="0"/>
      <c r="KR198" s="0"/>
      <c r="KS198" s="0"/>
      <c r="KT198" s="0"/>
      <c r="KU198" s="0"/>
      <c r="KV198" s="0"/>
      <c r="KW198" s="0"/>
      <c r="KX198" s="0"/>
      <c r="KY198" s="0"/>
      <c r="KZ198" s="0"/>
      <c r="LA198" s="0"/>
      <c r="LB198" s="0"/>
      <c r="LC198" s="0"/>
      <c r="LD198" s="0"/>
      <c r="LE198" s="0"/>
      <c r="LF198" s="0"/>
      <c r="LG198" s="0"/>
      <c r="LH198" s="0"/>
      <c r="LI198" s="0"/>
      <c r="LJ198" s="0"/>
      <c r="LK198" s="0"/>
      <c r="LL198" s="0"/>
      <c r="LM198" s="0"/>
      <c r="LN198" s="0"/>
      <c r="LO198" s="0"/>
      <c r="LP198" s="0"/>
      <c r="LQ198" s="0"/>
      <c r="LR198" s="0"/>
      <c r="LS198" s="0"/>
      <c r="LT198" s="0"/>
      <c r="LU198" s="0"/>
      <c r="LV198" s="0"/>
      <c r="LW198" s="0"/>
      <c r="LX198" s="0"/>
      <c r="LY198" s="0"/>
      <c r="LZ198" s="0"/>
      <c r="MA198" s="0"/>
      <c r="MB198" s="0"/>
      <c r="MC198" s="0"/>
      <c r="MD198" s="0"/>
      <c r="ME198" s="0"/>
      <c r="MF198" s="0"/>
      <c r="MG198" s="0"/>
      <c r="MH198" s="0"/>
      <c r="MI198" s="0"/>
      <c r="MJ198" s="0"/>
      <c r="MK198" s="0"/>
      <c r="ML198" s="0"/>
      <c r="MM198" s="0"/>
      <c r="MN198" s="0"/>
      <c r="MO198" s="0"/>
      <c r="MP198" s="0"/>
      <c r="MQ198" s="0"/>
      <c r="MR198" s="0"/>
      <c r="MS198" s="0"/>
      <c r="MT198" s="0"/>
      <c r="MU198" s="0"/>
      <c r="MV198" s="0"/>
      <c r="MW198" s="0"/>
      <c r="MX198" s="0"/>
      <c r="MY198" s="0"/>
      <c r="MZ198" s="0"/>
      <c r="NA198" s="0"/>
      <c r="NB198" s="0"/>
      <c r="NC198" s="0"/>
      <c r="ND198" s="0"/>
      <c r="NE198" s="0"/>
      <c r="NF198" s="0"/>
      <c r="NG198" s="0"/>
      <c r="NH198" s="0"/>
      <c r="NI198" s="0"/>
      <c r="NJ198" s="0"/>
      <c r="NK198" s="0"/>
      <c r="NL198" s="0"/>
      <c r="NM198" s="0"/>
      <c r="NN198" s="0"/>
      <c r="NO198" s="0"/>
      <c r="NP198" s="0"/>
      <c r="NQ198" s="0"/>
      <c r="NR198" s="0"/>
      <c r="NS198" s="0"/>
      <c r="NT198" s="0"/>
      <c r="NU198" s="0"/>
      <c r="NV198" s="0"/>
      <c r="NW198" s="0"/>
      <c r="NX198" s="0"/>
      <c r="NY198" s="0"/>
      <c r="NZ198" s="0"/>
      <c r="OA198" s="0"/>
      <c r="OB198" s="0"/>
      <c r="OC198" s="0"/>
      <c r="OD198" s="0"/>
      <c r="OE198" s="0"/>
      <c r="OF198" s="0"/>
      <c r="OG198" s="0"/>
      <c r="OH198" s="0"/>
      <c r="OI198" s="0"/>
      <c r="OJ198" s="0"/>
      <c r="OK198" s="0"/>
      <c r="OL198" s="0"/>
      <c r="OM198" s="0"/>
      <c r="ON198" s="0"/>
      <c r="OO198" s="0"/>
      <c r="OP198" s="0"/>
      <c r="OQ198" s="0"/>
      <c r="OR198" s="0"/>
      <c r="OS198" s="0"/>
      <c r="OT198" s="0"/>
      <c r="OU198" s="0"/>
      <c r="OV198" s="0"/>
      <c r="OW198" s="0"/>
      <c r="OX198" s="0"/>
      <c r="OY198" s="0"/>
      <c r="OZ198" s="0"/>
      <c r="PA198" s="0"/>
      <c r="PB198" s="0"/>
      <c r="PC198" s="0"/>
      <c r="PD198" s="0"/>
      <c r="PE198" s="0"/>
      <c r="PF198" s="0"/>
      <c r="PG198" s="0"/>
      <c r="PH198" s="0"/>
      <c r="PI198" s="0"/>
      <c r="PJ198" s="0"/>
      <c r="PK198" s="0"/>
      <c r="PL198" s="0"/>
      <c r="PM198" s="0"/>
      <c r="PN198" s="0"/>
      <c r="PO198" s="0"/>
      <c r="PP198" s="0"/>
      <c r="PQ198" s="0"/>
      <c r="PR198" s="0"/>
      <c r="PS198" s="0"/>
      <c r="PT198" s="0"/>
      <c r="PU198" s="0"/>
      <c r="PV198" s="0"/>
      <c r="PW198" s="0"/>
      <c r="PX198" s="0"/>
      <c r="PY198" s="0"/>
      <c r="PZ198" s="0"/>
      <c r="QA198" s="0"/>
      <c r="QB198" s="0"/>
      <c r="QC198" s="0"/>
      <c r="QD198" s="0"/>
      <c r="QE198" s="0"/>
      <c r="QF198" s="0"/>
      <c r="QG198" s="0"/>
      <c r="QH198" s="0"/>
      <c r="QI198" s="0"/>
      <c r="QJ198" s="0"/>
      <c r="QK198" s="0"/>
      <c r="QL198" s="0"/>
      <c r="QM198" s="0"/>
      <c r="QN198" s="0"/>
      <c r="QO198" s="0"/>
      <c r="QP198" s="0"/>
      <c r="QQ198" s="0"/>
      <c r="QR198" s="0"/>
      <c r="QS198" s="0"/>
      <c r="QT198" s="0"/>
      <c r="QU198" s="0"/>
      <c r="QV198" s="0"/>
      <c r="QW198" s="0"/>
      <c r="QX198" s="0"/>
      <c r="QY198" s="0"/>
      <c r="QZ198" s="0"/>
      <c r="RA198" s="0"/>
      <c r="RB198" s="0"/>
      <c r="RC198" s="0"/>
      <c r="RD198" s="0"/>
      <c r="RE198" s="0"/>
      <c r="RF198" s="0"/>
      <c r="RG198" s="0"/>
      <c r="RH198" s="0"/>
      <c r="RI198" s="0"/>
      <c r="RJ198" s="0"/>
      <c r="RK198" s="0"/>
      <c r="RL198" s="0"/>
      <c r="RM198" s="0"/>
      <c r="RN198" s="0"/>
      <c r="RO198" s="0"/>
      <c r="RP198" s="0"/>
      <c r="RQ198" s="0"/>
      <c r="RR198" s="0"/>
      <c r="RS198" s="0"/>
      <c r="RT198" s="0"/>
      <c r="RU198" s="0"/>
      <c r="RV198" s="0"/>
      <c r="RW198" s="0"/>
      <c r="RX198" s="0"/>
      <c r="RY198" s="0"/>
      <c r="RZ198" s="0"/>
      <c r="SA198" s="0"/>
      <c r="SB198" s="0"/>
      <c r="SC198" s="0"/>
      <c r="SD198" s="0"/>
      <c r="SE198" s="0"/>
      <c r="SF198" s="0"/>
      <c r="SG198" s="0"/>
      <c r="SH198" s="0"/>
      <c r="SI198" s="0"/>
      <c r="SJ198" s="0"/>
      <c r="SK198" s="0"/>
      <c r="SL198" s="0"/>
      <c r="SM198" s="0"/>
      <c r="SN198" s="0"/>
      <c r="SO198" s="0"/>
      <c r="SP198" s="0"/>
      <c r="SQ198" s="0"/>
      <c r="SR198" s="0"/>
      <c r="SS198" s="0"/>
      <c r="ST198" s="0"/>
      <c r="SU198" s="0"/>
      <c r="SV198" s="0"/>
      <c r="SW198" s="0"/>
      <c r="SX198" s="0"/>
      <c r="SY198" s="0"/>
      <c r="SZ198" s="0"/>
      <c r="TA198" s="0"/>
      <c r="TB198" s="0"/>
      <c r="TC198" s="0"/>
      <c r="TD198" s="0"/>
      <c r="TE198" s="0"/>
      <c r="TF198" s="0"/>
      <c r="TG198" s="0"/>
      <c r="TH198" s="0"/>
      <c r="TI198" s="0"/>
      <c r="TJ198" s="0"/>
      <c r="TK198" s="0"/>
      <c r="TL198" s="0"/>
      <c r="TM198" s="0"/>
      <c r="TN198" s="0"/>
      <c r="TO198" s="0"/>
      <c r="TP198" s="0"/>
      <c r="TQ198" s="0"/>
      <c r="TR198" s="0"/>
      <c r="TS198" s="0"/>
      <c r="TT198" s="0"/>
      <c r="TU198" s="0"/>
      <c r="TV198" s="0"/>
      <c r="TW198" s="0"/>
      <c r="TX198" s="0"/>
      <c r="TY198" s="0"/>
      <c r="TZ198" s="0"/>
      <c r="UA198" s="0"/>
      <c r="UB198" s="0"/>
      <c r="UC198" s="0"/>
      <c r="UD198" s="0"/>
      <c r="UE198" s="0"/>
      <c r="UF198" s="0"/>
      <c r="UG198" s="0"/>
      <c r="UH198" s="0"/>
      <c r="UI198" s="0"/>
      <c r="UJ198" s="0"/>
      <c r="UK198" s="0"/>
      <c r="UL198" s="0"/>
      <c r="UM198" s="0"/>
      <c r="UN198" s="0"/>
      <c r="UO198" s="0"/>
      <c r="UP198" s="0"/>
      <c r="UQ198" s="0"/>
      <c r="UR198" s="0"/>
      <c r="US198" s="0"/>
      <c r="UT198" s="0"/>
      <c r="UU198" s="0"/>
      <c r="UV198" s="0"/>
      <c r="UW198" s="0"/>
      <c r="UX198" s="0"/>
      <c r="UY198" s="0"/>
      <c r="UZ198" s="0"/>
      <c r="VA198" s="0"/>
      <c r="VB198" s="0"/>
      <c r="VC198" s="0"/>
      <c r="VD198" s="0"/>
      <c r="VE198" s="0"/>
      <c r="VF198" s="0"/>
      <c r="VG198" s="0"/>
      <c r="VH198" s="0"/>
      <c r="VI198" s="0"/>
      <c r="VJ198" s="0"/>
      <c r="VK198" s="0"/>
      <c r="VL198" s="0"/>
      <c r="VM198" s="0"/>
      <c r="VN198" s="0"/>
      <c r="VO198" s="0"/>
      <c r="VP198" s="0"/>
      <c r="VQ198" s="0"/>
      <c r="VR198" s="0"/>
      <c r="VS198" s="0"/>
      <c r="VT198" s="0"/>
      <c r="VU198" s="0"/>
      <c r="VV198" s="0"/>
      <c r="VW198" s="0"/>
      <c r="VX198" s="0"/>
      <c r="VY198" s="0"/>
      <c r="VZ198" s="0"/>
      <c r="WA198" s="0"/>
      <c r="WB198" s="0"/>
      <c r="WC198" s="0"/>
      <c r="WD198" s="0"/>
      <c r="WE198" s="0"/>
      <c r="WF198" s="0"/>
      <c r="WG198" s="0"/>
      <c r="WH198" s="0"/>
      <c r="WI198" s="0"/>
      <c r="WJ198" s="0"/>
      <c r="WK198" s="0"/>
      <c r="WL198" s="0"/>
      <c r="WM198" s="0"/>
      <c r="WN198" s="0"/>
      <c r="WO198" s="0"/>
      <c r="WP198" s="0"/>
      <c r="WQ198" s="0"/>
      <c r="WR198" s="0"/>
      <c r="WS198" s="0"/>
      <c r="WT198" s="0"/>
      <c r="WU198" s="0"/>
      <c r="WV198" s="0"/>
      <c r="WW198" s="0"/>
      <c r="WX198" s="0"/>
      <c r="WY198" s="0"/>
      <c r="WZ198" s="0"/>
      <c r="XA198" s="0"/>
      <c r="XB198" s="0"/>
      <c r="XC198" s="0"/>
      <c r="XD198" s="0"/>
      <c r="XE198" s="0"/>
      <c r="XF198" s="0"/>
      <c r="XG198" s="0"/>
      <c r="XH198" s="0"/>
      <c r="XI198" s="0"/>
      <c r="XJ198" s="0"/>
      <c r="XK198" s="0"/>
      <c r="XL198" s="0"/>
      <c r="XM198" s="0"/>
      <c r="XN198" s="0"/>
      <c r="XO198" s="0"/>
      <c r="XP198" s="0"/>
      <c r="XQ198" s="0"/>
      <c r="XR198" s="0"/>
      <c r="XS198" s="0"/>
      <c r="XT198" s="0"/>
      <c r="XU198" s="0"/>
      <c r="XV198" s="0"/>
      <c r="XW198" s="0"/>
      <c r="XX198" s="0"/>
      <c r="XY198" s="0"/>
      <c r="XZ198" s="0"/>
      <c r="YA198" s="0"/>
      <c r="YB198" s="0"/>
      <c r="YC198" s="0"/>
      <c r="YD198" s="0"/>
      <c r="YE198" s="0"/>
      <c r="YF198" s="0"/>
      <c r="YG198" s="0"/>
      <c r="YH198" s="0"/>
      <c r="YI198" s="0"/>
      <c r="YJ198" s="0"/>
      <c r="YK198" s="0"/>
      <c r="YL198" s="0"/>
      <c r="YM198" s="0"/>
      <c r="YN198" s="0"/>
      <c r="YO198" s="0"/>
      <c r="YP198" s="0"/>
      <c r="YQ198" s="0"/>
      <c r="YR198" s="0"/>
      <c r="YS198" s="0"/>
      <c r="YT198" s="0"/>
      <c r="YU198" s="0"/>
      <c r="YV198" s="0"/>
      <c r="YW198" s="0"/>
      <c r="YX198" s="0"/>
      <c r="YY198" s="0"/>
      <c r="YZ198" s="0"/>
      <c r="ZA198" s="0"/>
      <c r="ZB198" s="0"/>
      <c r="ZC198" s="0"/>
      <c r="ZD198" s="0"/>
      <c r="ZE198" s="0"/>
      <c r="ZF198" s="0"/>
      <c r="ZG198" s="0"/>
      <c r="ZH198" s="0"/>
      <c r="ZI198" s="0"/>
      <c r="ZJ198" s="0"/>
      <c r="ZK198" s="0"/>
      <c r="ZL198" s="0"/>
      <c r="ZM198" s="0"/>
      <c r="ZN198" s="0"/>
      <c r="ZO198" s="0"/>
      <c r="ZP198" s="0"/>
      <c r="ZQ198" s="0"/>
      <c r="ZR198" s="0"/>
      <c r="ZS198" s="0"/>
      <c r="ZT198" s="0"/>
      <c r="ZU198" s="0"/>
      <c r="ZV198" s="0"/>
      <c r="ZW198" s="0"/>
      <c r="ZX198" s="0"/>
      <c r="ZY198" s="0"/>
      <c r="ZZ198" s="0"/>
      <c r="AAA198" s="0"/>
      <c r="AAB198" s="0"/>
      <c r="AAC198" s="0"/>
      <c r="AAD198" s="0"/>
      <c r="AAE198" s="0"/>
      <c r="AAF198" s="0"/>
      <c r="AAG198" s="0"/>
      <c r="AAH198" s="0"/>
      <c r="AAI198" s="0"/>
      <c r="AAJ198" s="0"/>
      <c r="AAK198" s="0"/>
      <c r="AAL198" s="0"/>
      <c r="AAM198" s="0"/>
      <c r="AAN198" s="0"/>
      <c r="AAO198" s="0"/>
      <c r="AAP198" s="0"/>
      <c r="AAQ198" s="0"/>
      <c r="AAR198" s="0"/>
      <c r="AAS198" s="0"/>
      <c r="AAT198" s="0"/>
      <c r="AAU198" s="0"/>
      <c r="AAV198" s="0"/>
      <c r="AAW198" s="0"/>
      <c r="AAX198" s="0"/>
      <c r="AAY198" s="0"/>
      <c r="AAZ198" s="0"/>
      <c r="ABA198" s="0"/>
      <c r="ABB198" s="0"/>
      <c r="ABC198" s="0"/>
      <c r="ABD198" s="0"/>
      <c r="ABE198" s="0"/>
      <c r="ABF198" s="0"/>
      <c r="ABG198" s="0"/>
      <c r="ABH198" s="0"/>
      <c r="ABI198" s="0"/>
      <c r="ABJ198" s="0"/>
      <c r="ABK198" s="0"/>
      <c r="ABL198" s="0"/>
      <c r="ABM198" s="0"/>
      <c r="ABN198" s="0"/>
      <c r="ABO198" s="0"/>
      <c r="ABP198" s="0"/>
      <c r="ABQ198" s="0"/>
      <c r="ABR198" s="0"/>
      <c r="ABS198" s="0"/>
      <c r="ABT198" s="0"/>
      <c r="ABU198" s="0"/>
      <c r="ABV198" s="0"/>
      <c r="ABW198" s="0"/>
      <c r="ABX198" s="0"/>
      <c r="ABY198" s="0"/>
      <c r="ABZ198" s="0"/>
      <c r="ACA198" s="0"/>
      <c r="ACB198" s="0"/>
      <c r="ACC198" s="0"/>
      <c r="ACD198" s="0"/>
      <c r="ACE198" s="0"/>
      <c r="ACF198" s="0"/>
      <c r="ACG198" s="0"/>
      <c r="ACH198" s="0"/>
      <c r="ACI198" s="0"/>
      <c r="ACJ198" s="0"/>
      <c r="ACK198" s="0"/>
      <c r="ACL198" s="0"/>
      <c r="ACM198" s="0"/>
      <c r="ACN198" s="0"/>
      <c r="ACO198" s="0"/>
      <c r="ACP198" s="0"/>
      <c r="ACQ198" s="0"/>
      <c r="ACR198" s="0"/>
      <c r="ACS198" s="0"/>
      <c r="ACT198" s="0"/>
      <c r="ACU198" s="0"/>
      <c r="ACV198" s="0"/>
      <c r="ACW198" s="0"/>
      <c r="ACX198" s="0"/>
      <c r="ACY198" s="0"/>
      <c r="ACZ198" s="0"/>
      <c r="ADA198" s="0"/>
      <c r="ADB198" s="0"/>
      <c r="ADC198" s="0"/>
      <c r="ADD198" s="0"/>
      <c r="ADE198" s="0"/>
      <c r="ADF198" s="0"/>
      <c r="ADG198" s="0"/>
      <c r="ADH198" s="0"/>
      <c r="ADI198" s="0"/>
      <c r="ADJ198" s="0"/>
      <c r="ADK198" s="0"/>
      <c r="ADL198" s="0"/>
      <c r="ADM198" s="0"/>
      <c r="ADN198" s="0"/>
      <c r="ADO198" s="0"/>
      <c r="ADP198" s="0"/>
      <c r="ADQ198" s="0"/>
      <c r="ADR198" s="0"/>
      <c r="ADS198" s="0"/>
      <c r="ADT198" s="0"/>
      <c r="ADU198" s="0"/>
      <c r="ADV198" s="0"/>
      <c r="ADW198" s="0"/>
      <c r="ADX198" s="0"/>
      <c r="ADY198" s="0"/>
      <c r="ADZ198" s="0"/>
      <c r="AEA198" s="0"/>
      <c r="AEB198" s="0"/>
      <c r="AEC198" s="0"/>
      <c r="AED198" s="0"/>
      <c r="AEE198" s="0"/>
      <c r="AEF198" s="0"/>
      <c r="AEG198" s="0"/>
      <c r="AEH198" s="0"/>
      <c r="AEI198" s="0"/>
      <c r="AEJ198" s="0"/>
      <c r="AEK198" s="0"/>
      <c r="AEL198" s="0"/>
      <c r="AEM198" s="0"/>
      <c r="AEN198" s="0"/>
      <c r="AEO198" s="0"/>
      <c r="AEP198" s="0"/>
      <c r="AEQ198" s="0"/>
      <c r="AER198" s="0"/>
      <c r="AES198" s="0"/>
      <c r="AET198" s="0"/>
      <c r="AEU198" s="0"/>
      <c r="AEV198" s="0"/>
      <c r="AEW198" s="0"/>
      <c r="AEX198" s="0"/>
      <c r="AEY198" s="0"/>
      <c r="AEZ198" s="0"/>
      <c r="AFA198" s="0"/>
      <c r="AFB198" s="0"/>
      <c r="AFC198" s="0"/>
      <c r="AFD198" s="0"/>
      <c r="AFE198" s="0"/>
      <c r="AFF198" s="0"/>
      <c r="AFG198" s="0"/>
      <c r="AFH198" s="0"/>
      <c r="AFI198" s="0"/>
      <c r="AFJ198" s="0"/>
      <c r="AFK198" s="0"/>
      <c r="AFL198" s="0"/>
      <c r="AFM198" s="0"/>
      <c r="AFN198" s="0"/>
      <c r="AFO198" s="0"/>
      <c r="AFP198" s="0"/>
      <c r="AFQ198" s="0"/>
      <c r="AFR198" s="0"/>
      <c r="AFS198" s="0"/>
      <c r="AFT198" s="0"/>
      <c r="AFU198" s="0"/>
      <c r="AFV198" s="0"/>
      <c r="AFW198" s="0"/>
      <c r="AFX198" s="0"/>
      <c r="AFY198" s="0"/>
      <c r="AFZ198" s="0"/>
      <c r="AGA198" s="0"/>
      <c r="AGB198" s="0"/>
      <c r="AGC198" s="0"/>
      <c r="AGD198" s="0"/>
      <c r="AGE198" s="0"/>
      <c r="AGF198" s="0"/>
      <c r="AGG198" s="0"/>
      <c r="AGH198" s="0"/>
      <c r="AGI198" s="0"/>
      <c r="AGJ198" s="0"/>
      <c r="AGK198" s="0"/>
      <c r="AGL198" s="0"/>
      <c r="AGM198" s="0"/>
      <c r="AGN198" s="0"/>
      <c r="AGO198" s="0"/>
      <c r="AGP198" s="0"/>
      <c r="AGQ198" s="0"/>
      <c r="AGR198" s="0"/>
      <c r="AGS198" s="0"/>
      <c r="AGT198" s="0"/>
      <c r="AGU198" s="0"/>
      <c r="AGV198" s="0"/>
      <c r="AGW198" s="0"/>
      <c r="AGX198" s="0"/>
      <c r="AGY198" s="0"/>
      <c r="AGZ198" s="0"/>
      <c r="AHA198" s="0"/>
      <c r="AHB198" s="0"/>
      <c r="AHC198" s="0"/>
      <c r="AHD198" s="0"/>
      <c r="AHE198" s="0"/>
      <c r="AHF198" s="0"/>
      <c r="AHG198" s="0"/>
      <c r="AHH198" s="0"/>
      <c r="AHI198" s="0"/>
      <c r="AHJ198" s="0"/>
      <c r="AHK198" s="0"/>
      <c r="AHL198" s="0"/>
      <c r="AHM198" s="0"/>
      <c r="AHN198" s="0"/>
      <c r="AHO198" s="0"/>
      <c r="AHP198" s="0"/>
      <c r="AHQ198" s="0"/>
      <c r="AHR198" s="0"/>
      <c r="AHS198" s="0"/>
      <c r="AHT198" s="0"/>
      <c r="AHU198" s="0"/>
      <c r="AHV198" s="0"/>
      <c r="AHW198" s="0"/>
      <c r="AHX198" s="0"/>
      <c r="AHY198" s="0"/>
      <c r="AHZ198" s="0"/>
      <c r="AIA198" s="0"/>
      <c r="AIB198" s="0"/>
      <c r="AIC198" s="0"/>
      <c r="AID198" s="0"/>
      <c r="AIE198" s="0"/>
      <c r="AIF198" s="0"/>
      <c r="AIG198" s="0"/>
      <c r="AIH198" s="0"/>
      <c r="AII198" s="0"/>
      <c r="AIJ198" s="0"/>
      <c r="AIK198" s="0"/>
      <c r="AIL198" s="0"/>
      <c r="AIM198" s="0"/>
      <c r="AIN198" s="0"/>
      <c r="AIO198" s="0"/>
      <c r="AIP198" s="0"/>
      <c r="AIQ198" s="0"/>
      <c r="AIR198" s="0"/>
      <c r="AIS198" s="0"/>
      <c r="AIT198" s="0"/>
      <c r="AIU198" s="0"/>
      <c r="AIV198" s="0"/>
      <c r="AIW198" s="0"/>
      <c r="AIX198" s="0"/>
      <c r="AIY198" s="0"/>
      <c r="AIZ198" s="0"/>
      <c r="AJA198" s="0"/>
      <c r="AJB198" s="0"/>
      <c r="AJC198" s="0"/>
      <c r="AJD198" s="0"/>
      <c r="AJE198" s="0"/>
      <c r="AJF198" s="0"/>
      <c r="AJG198" s="0"/>
      <c r="AJH198" s="0"/>
      <c r="AJI198" s="0"/>
      <c r="AJJ198" s="0"/>
      <c r="AJK198" s="0"/>
      <c r="AJL198" s="0"/>
      <c r="AJM198" s="0"/>
      <c r="AJN198" s="0"/>
      <c r="AJO198" s="0"/>
      <c r="AJP198" s="0"/>
      <c r="AJQ198" s="0"/>
      <c r="AJR198" s="0"/>
      <c r="AJS198" s="0"/>
      <c r="AJT198" s="0"/>
      <c r="AJU198" s="0"/>
      <c r="AJV198" s="0"/>
      <c r="AJW198" s="0"/>
      <c r="AJX198" s="0"/>
      <c r="AJY198" s="0"/>
      <c r="AJZ198" s="0"/>
      <c r="AKA198" s="0"/>
      <c r="AKB198" s="0"/>
      <c r="AKC198" s="0"/>
      <c r="AKD198" s="0"/>
      <c r="AKE198" s="0"/>
      <c r="AKF198" s="0"/>
      <c r="AKG198" s="0"/>
      <c r="AKH198" s="0"/>
      <c r="AKI198" s="0"/>
      <c r="AKJ198" s="0"/>
      <c r="AKK198" s="0"/>
      <c r="AKL198" s="0"/>
      <c r="AKM198" s="0"/>
      <c r="AKN198" s="0"/>
      <c r="AKO198" s="0"/>
      <c r="AKP198" s="0"/>
      <c r="AKQ198" s="0"/>
      <c r="AKR198" s="0"/>
      <c r="AKS198" s="0"/>
      <c r="AKT198" s="0"/>
      <c r="AKU198" s="0"/>
      <c r="AKV198" s="0"/>
      <c r="AKW198" s="0"/>
      <c r="AKX198" s="0"/>
      <c r="AKY198" s="0"/>
      <c r="AKZ198" s="0"/>
      <c r="ALA198" s="0"/>
      <c r="ALB198" s="0"/>
      <c r="ALC198" s="0"/>
      <c r="ALD198" s="0"/>
      <c r="ALE198" s="0"/>
      <c r="ALF198" s="0"/>
      <c r="ALG198" s="0"/>
      <c r="ALH198" s="0"/>
      <c r="ALI198" s="0"/>
      <c r="ALJ198" s="0"/>
      <c r="ALK198" s="0"/>
      <c r="ALL198" s="0"/>
      <c r="ALM198" s="0"/>
      <c r="ALN198" s="0"/>
      <c r="ALO198" s="0"/>
      <c r="ALP198" s="0"/>
      <c r="ALQ198" s="0"/>
      <c r="ALR198" s="0"/>
      <c r="ALS198" s="0"/>
      <c r="ALT198" s="0"/>
      <c r="ALU198" s="0"/>
      <c r="ALV198" s="0"/>
      <c r="ALW198" s="0"/>
      <c r="ALX198" s="0"/>
      <c r="ALY198" s="0"/>
      <c r="ALZ198" s="0"/>
      <c r="AMA198" s="0"/>
      <c r="AMB198" s="0"/>
      <c r="AMC198" s="0"/>
      <c r="AMD198" s="0"/>
      <c r="AME198" s="0"/>
      <c r="AMF198" s="0"/>
      <c r="AMG198" s="0"/>
      <c r="AMH198" s="0"/>
      <c r="AMI198" s="0"/>
      <c r="AMJ198" s="0"/>
    </row>
    <row r="199" customFormat="false" ht="12.75" hidden="false" customHeight="true" outlineLevel="0" collapsed="false">
      <c r="A199" s="43"/>
      <c r="B199" s="213" t="s">
        <v>196</v>
      </c>
      <c r="C199" s="43"/>
      <c r="D199" s="43"/>
      <c r="E199" s="209" t="n">
        <f aca="false">IF(E196&lt;1500000,E196,1500000)</f>
        <v>0</v>
      </c>
      <c r="F199" s="209"/>
      <c r="G199" s="43"/>
      <c r="H199" s="207"/>
      <c r="I199" s="0"/>
      <c r="J199" s="0"/>
      <c r="K199" s="0"/>
      <c r="L199" s="0"/>
      <c r="M199" s="0"/>
      <c r="N199" s="0"/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  <c r="IW199" s="0"/>
      <c r="IX199" s="0"/>
      <c r="IY199" s="0"/>
      <c r="IZ199" s="0"/>
      <c r="JA199" s="0"/>
      <c r="JB199" s="0"/>
      <c r="JC199" s="0"/>
      <c r="JD199" s="0"/>
      <c r="JE199" s="0"/>
      <c r="JF199" s="0"/>
      <c r="JG199" s="0"/>
      <c r="JH199" s="0"/>
      <c r="JI199" s="0"/>
      <c r="JJ199" s="0"/>
      <c r="JK199" s="0"/>
      <c r="JL199" s="0"/>
      <c r="JM199" s="0"/>
      <c r="JN199" s="0"/>
      <c r="JO199" s="0"/>
      <c r="JP199" s="0"/>
      <c r="JQ199" s="0"/>
      <c r="JR199" s="0"/>
      <c r="JS199" s="0"/>
      <c r="JT199" s="0"/>
      <c r="JU199" s="0"/>
      <c r="JV199" s="0"/>
      <c r="JW199" s="0"/>
      <c r="JX199" s="0"/>
      <c r="JY199" s="0"/>
      <c r="JZ199" s="0"/>
      <c r="KA199" s="0"/>
      <c r="KB199" s="0"/>
      <c r="KC199" s="0"/>
      <c r="KD199" s="0"/>
      <c r="KE199" s="0"/>
      <c r="KF199" s="0"/>
      <c r="KG199" s="0"/>
      <c r="KH199" s="0"/>
      <c r="KI199" s="0"/>
      <c r="KJ199" s="0"/>
      <c r="KK199" s="0"/>
      <c r="KL199" s="0"/>
      <c r="KM199" s="0"/>
      <c r="KN199" s="0"/>
      <c r="KO199" s="0"/>
      <c r="KP199" s="0"/>
      <c r="KQ199" s="0"/>
      <c r="KR199" s="0"/>
      <c r="KS199" s="0"/>
      <c r="KT199" s="0"/>
      <c r="KU199" s="0"/>
      <c r="KV199" s="0"/>
      <c r="KW199" s="0"/>
      <c r="KX199" s="0"/>
      <c r="KY199" s="0"/>
      <c r="KZ199" s="0"/>
      <c r="LA199" s="0"/>
      <c r="LB199" s="0"/>
      <c r="LC199" s="0"/>
      <c r="LD199" s="0"/>
      <c r="LE199" s="0"/>
      <c r="LF199" s="0"/>
      <c r="LG199" s="0"/>
      <c r="LH199" s="0"/>
      <c r="LI199" s="0"/>
      <c r="LJ199" s="0"/>
      <c r="LK199" s="0"/>
      <c r="LL199" s="0"/>
      <c r="LM199" s="0"/>
      <c r="LN199" s="0"/>
      <c r="LO199" s="0"/>
      <c r="LP199" s="0"/>
      <c r="LQ199" s="0"/>
      <c r="LR199" s="0"/>
      <c r="LS199" s="0"/>
      <c r="LT199" s="0"/>
      <c r="LU199" s="0"/>
      <c r="LV199" s="0"/>
      <c r="LW199" s="0"/>
      <c r="LX199" s="0"/>
      <c r="LY199" s="0"/>
      <c r="LZ199" s="0"/>
      <c r="MA199" s="0"/>
      <c r="MB199" s="0"/>
      <c r="MC199" s="0"/>
      <c r="MD199" s="0"/>
      <c r="ME199" s="0"/>
      <c r="MF199" s="0"/>
      <c r="MG199" s="0"/>
      <c r="MH199" s="0"/>
      <c r="MI199" s="0"/>
      <c r="MJ199" s="0"/>
      <c r="MK199" s="0"/>
      <c r="ML199" s="0"/>
      <c r="MM199" s="0"/>
      <c r="MN199" s="0"/>
      <c r="MO199" s="0"/>
      <c r="MP199" s="0"/>
      <c r="MQ199" s="0"/>
      <c r="MR199" s="0"/>
      <c r="MS199" s="0"/>
      <c r="MT199" s="0"/>
      <c r="MU199" s="0"/>
      <c r="MV199" s="0"/>
      <c r="MW199" s="0"/>
      <c r="MX199" s="0"/>
      <c r="MY199" s="0"/>
      <c r="MZ199" s="0"/>
      <c r="NA199" s="0"/>
      <c r="NB199" s="0"/>
      <c r="NC199" s="0"/>
      <c r="ND199" s="0"/>
      <c r="NE199" s="0"/>
      <c r="NF199" s="0"/>
      <c r="NG199" s="0"/>
      <c r="NH199" s="0"/>
      <c r="NI199" s="0"/>
      <c r="NJ199" s="0"/>
      <c r="NK199" s="0"/>
      <c r="NL199" s="0"/>
      <c r="NM199" s="0"/>
      <c r="NN199" s="0"/>
      <c r="NO199" s="0"/>
      <c r="NP199" s="0"/>
      <c r="NQ199" s="0"/>
      <c r="NR199" s="0"/>
      <c r="NS199" s="0"/>
      <c r="NT199" s="0"/>
      <c r="NU199" s="0"/>
      <c r="NV199" s="0"/>
      <c r="NW199" s="0"/>
      <c r="NX199" s="0"/>
      <c r="NY199" s="0"/>
      <c r="NZ199" s="0"/>
      <c r="OA199" s="0"/>
      <c r="OB199" s="0"/>
      <c r="OC199" s="0"/>
      <c r="OD199" s="0"/>
      <c r="OE199" s="0"/>
      <c r="OF199" s="0"/>
      <c r="OG199" s="0"/>
      <c r="OH199" s="0"/>
      <c r="OI199" s="0"/>
      <c r="OJ199" s="0"/>
      <c r="OK199" s="0"/>
      <c r="OL199" s="0"/>
      <c r="OM199" s="0"/>
      <c r="ON199" s="0"/>
      <c r="OO199" s="0"/>
      <c r="OP199" s="0"/>
      <c r="OQ199" s="0"/>
      <c r="OR199" s="0"/>
      <c r="OS199" s="0"/>
      <c r="OT199" s="0"/>
      <c r="OU199" s="0"/>
      <c r="OV199" s="0"/>
      <c r="OW199" s="0"/>
      <c r="OX199" s="0"/>
      <c r="OY199" s="0"/>
      <c r="OZ199" s="0"/>
      <c r="PA199" s="0"/>
      <c r="PB199" s="0"/>
      <c r="PC199" s="0"/>
      <c r="PD199" s="0"/>
      <c r="PE199" s="0"/>
      <c r="PF199" s="0"/>
      <c r="PG199" s="0"/>
      <c r="PH199" s="0"/>
      <c r="PI199" s="0"/>
      <c r="PJ199" s="0"/>
      <c r="PK199" s="0"/>
      <c r="PL199" s="0"/>
      <c r="PM199" s="0"/>
      <c r="PN199" s="0"/>
      <c r="PO199" s="0"/>
      <c r="PP199" s="0"/>
      <c r="PQ199" s="0"/>
      <c r="PR199" s="0"/>
      <c r="PS199" s="0"/>
      <c r="PT199" s="0"/>
      <c r="PU199" s="0"/>
      <c r="PV199" s="0"/>
      <c r="PW199" s="0"/>
      <c r="PX199" s="0"/>
      <c r="PY199" s="0"/>
      <c r="PZ199" s="0"/>
      <c r="QA199" s="0"/>
      <c r="QB199" s="0"/>
      <c r="QC199" s="0"/>
      <c r="QD199" s="0"/>
      <c r="QE199" s="0"/>
      <c r="QF199" s="0"/>
      <c r="QG199" s="0"/>
      <c r="QH199" s="0"/>
      <c r="QI199" s="0"/>
      <c r="QJ199" s="0"/>
      <c r="QK199" s="0"/>
      <c r="QL199" s="0"/>
      <c r="QM199" s="0"/>
      <c r="QN199" s="0"/>
      <c r="QO199" s="0"/>
      <c r="QP199" s="0"/>
      <c r="QQ199" s="0"/>
      <c r="QR199" s="0"/>
      <c r="QS199" s="0"/>
      <c r="QT199" s="0"/>
      <c r="QU199" s="0"/>
      <c r="QV199" s="0"/>
      <c r="QW199" s="0"/>
      <c r="QX199" s="0"/>
      <c r="QY199" s="0"/>
      <c r="QZ199" s="0"/>
      <c r="RA199" s="0"/>
      <c r="RB199" s="0"/>
      <c r="RC199" s="0"/>
      <c r="RD199" s="0"/>
      <c r="RE199" s="0"/>
      <c r="RF199" s="0"/>
      <c r="RG199" s="0"/>
      <c r="RH199" s="0"/>
      <c r="RI199" s="0"/>
      <c r="RJ199" s="0"/>
      <c r="RK199" s="0"/>
      <c r="RL199" s="0"/>
      <c r="RM199" s="0"/>
      <c r="RN199" s="0"/>
      <c r="RO199" s="0"/>
      <c r="RP199" s="0"/>
      <c r="RQ199" s="0"/>
      <c r="RR199" s="0"/>
      <c r="RS199" s="0"/>
      <c r="RT199" s="0"/>
      <c r="RU199" s="0"/>
      <c r="RV199" s="0"/>
      <c r="RW199" s="0"/>
      <c r="RX199" s="0"/>
      <c r="RY199" s="0"/>
      <c r="RZ199" s="0"/>
      <c r="SA199" s="0"/>
      <c r="SB199" s="0"/>
      <c r="SC199" s="0"/>
      <c r="SD199" s="0"/>
      <c r="SE199" s="0"/>
      <c r="SF199" s="0"/>
      <c r="SG199" s="0"/>
      <c r="SH199" s="0"/>
      <c r="SI199" s="0"/>
      <c r="SJ199" s="0"/>
      <c r="SK199" s="0"/>
      <c r="SL199" s="0"/>
      <c r="SM199" s="0"/>
      <c r="SN199" s="0"/>
      <c r="SO199" s="0"/>
      <c r="SP199" s="0"/>
      <c r="SQ199" s="0"/>
      <c r="SR199" s="0"/>
      <c r="SS199" s="0"/>
      <c r="ST199" s="0"/>
      <c r="SU199" s="0"/>
      <c r="SV199" s="0"/>
      <c r="SW199" s="0"/>
      <c r="SX199" s="0"/>
      <c r="SY199" s="0"/>
      <c r="SZ199" s="0"/>
      <c r="TA199" s="0"/>
      <c r="TB199" s="0"/>
      <c r="TC199" s="0"/>
      <c r="TD199" s="0"/>
      <c r="TE199" s="0"/>
      <c r="TF199" s="0"/>
      <c r="TG199" s="0"/>
      <c r="TH199" s="0"/>
      <c r="TI199" s="0"/>
      <c r="TJ199" s="0"/>
      <c r="TK199" s="0"/>
      <c r="TL199" s="0"/>
      <c r="TM199" s="0"/>
      <c r="TN199" s="0"/>
      <c r="TO199" s="0"/>
      <c r="TP199" s="0"/>
      <c r="TQ199" s="0"/>
      <c r="TR199" s="0"/>
      <c r="TS199" s="0"/>
      <c r="TT199" s="0"/>
      <c r="TU199" s="0"/>
      <c r="TV199" s="0"/>
      <c r="TW199" s="0"/>
      <c r="TX199" s="0"/>
      <c r="TY199" s="0"/>
      <c r="TZ199" s="0"/>
      <c r="UA199" s="0"/>
      <c r="UB199" s="0"/>
      <c r="UC199" s="0"/>
      <c r="UD199" s="0"/>
      <c r="UE199" s="0"/>
      <c r="UF199" s="0"/>
      <c r="UG199" s="0"/>
      <c r="UH199" s="0"/>
      <c r="UI199" s="0"/>
      <c r="UJ199" s="0"/>
      <c r="UK199" s="0"/>
      <c r="UL199" s="0"/>
      <c r="UM199" s="0"/>
      <c r="UN199" s="0"/>
      <c r="UO199" s="0"/>
      <c r="UP199" s="0"/>
      <c r="UQ199" s="0"/>
      <c r="UR199" s="0"/>
      <c r="US199" s="0"/>
      <c r="UT199" s="0"/>
      <c r="UU199" s="0"/>
      <c r="UV199" s="0"/>
      <c r="UW199" s="0"/>
      <c r="UX199" s="0"/>
      <c r="UY199" s="0"/>
      <c r="UZ199" s="0"/>
      <c r="VA199" s="0"/>
      <c r="VB199" s="0"/>
      <c r="VC199" s="0"/>
      <c r="VD199" s="0"/>
      <c r="VE199" s="0"/>
      <c r="VF199" s="0"/>
      <c r="VG199" s="0"/>
      <c r="VH199" s="0"/>
      <c r="VI199" s="0"/>
      <c r="VJ199" s="0"/>
      <c r="VK199" s="0"/>
      <c r="VL199" s="0"/>
      <c r="VM199" s="0"/>
      <c r="VN199" s="0"/>
      <c r="VO199" s="0"/>
      <c r="VP199" s="0"/>
      <c r="VQ199" s="0"/>
      <c r="VR199" s="0"/>
      <c r="VS199" s="0"/>
      <c r="VT199" s="0"/>
      <c r="VU199" s="0"/>
      <c r="VV199" s="0"/>
      <c r="VW199" s="0"/>
      <c r="VX199" s="0"/>
      <c r="VY199" s="0"/>
      <c r="VZ199" s="0"/>
      <c r="WA199" s="0"/>
      <c r="WB199" s="0"/>
      <c r="WC199" s="0"/>
      <c r="WD199" s="0"/>
      <c r="WE199" s="0"/>
      <c r="WF199" s="0"/>
      <c r="WG199" s="0"/>
      <c r="WH199" s="0"/>
      <c r="WI199" s="0"/>
      <c r="WJ199" s="0"/>
      <c r="WK199" s="0"/>
      <c r="WL199" s="0"/>
      <c r="WM199" s="0"/>
      <c r="WN199" s="0"/>
      <c r="WO199" s="0"/>
      <c r="WP199" s="0"/>
      <c r="WQ199" s="0"/>
      <c r="WR199" s="0"/>
      <c r="WS199" s="0"/>
      <c r="WT199" s="0"/>
      <c r="WU199" s="0"/>
      <c r="WV199" s="0"/>
      <c r="WW199" s="0"/>
      <c r="WX199" s="0"/>
      <c r="WY199" s="0"/>
      <c r="WZ199" s="0"/>
      <c r="XA199" s="0"/>
      <c r="XB199" s="0"/>
      <c r="XC199" s="0"/>
      <c r="XD199" s="0"/>
      <c r="XE199" s="0"/>
      <c r="XF199" s="0"/>
      <c r="XG199" s="0"/>
      <c r="XH199" s="0"/>
      <c r="XI199" s="0"/>
      <c r="XJ199" s="0"/>
      <c r="XK199" s="0"/>
      <c r="XL199" s="0"/>
      <c r="XM199" s="0"/>
      <c r="XN199" s="0"/>
      <c r="XO199" s="0"/>
      <c r="XP199" s="0"/>
      <c r="XQ199" s="0"/>
      <c r="XR199" s="0"/>
      <c r="XS199" s="0"/>
      <c r="XT199" s="0"/>
      <c r="XU199" s="0"/>
      <c r="XV199" s="0"/>
      <c r="XW199" s="0"/>
      <c r="XX199" s="0"/>
      <c r="XY199" s="0"/>
      <c r="XZ199" s="0"/>
      <c r="YA199" s="0"/>
      <c r="YB199" s="0"/>
      <c r="YC199" s="0"/>
      <c r="YD199" s="0"/>
      <c r="YE199" s="0"/>
      <c r="YF199" s="0"/>
      <c r="YG199" s="0"/>
      <c r="YH199" s="0"/>
      <c r="YI199" s="0"/>
      <c r="YJ199" s="0"/>
      <c r="YK199" s="0"/>
      <c r="YL199" s="0"/>
      <c r="YM199" s="0"/>
      <c r="YN199" s="0"/>
      <c r="YO199" s="0"/>
      <c r="YP199" s="0"/>
      <c r="YQ199" s="0"/>
      <c r="YR199" s="0"/>
      <c r="YS199" s="0"/>
      <c r="YT199" s="0"/>
      <c r="YU199" s="0"/>
      <c r="YV199" s="0"/>
      <c r="YW199" s="0"/>
      <c r="YX199" s="0"/>
      <c r="YY199" s="0"/>
      <c r="YZ199" s="0"/>
      <c r="ZA199" s="0"/>
      <c r="ZB199" s="0"/>
      <c r="ZC199" s="0"/>
      <c r="ZD199" s="0"/>
      <c r="ZE199" s="0"/>
      <c r="ZF199" s="0"/>
      <c r="ZG199" s="0"/>
      <c r="ZH199" s="0"/>
      <c r="ZI199" s="0"/>
      <c r="ZJ199" s="0"/>
      <c r="ZK199" s="0"/>
      <c r="ZL199" s="0"/>
      <c r="ZM199" s="0"/>
      <c r="ZN199" s="0"/>
      <c r="ZO199" s="0"/>
      <c r="ZP199" s="0"/>
      <c r="ZQ199" s="0"/>
      <c r="ZR199" s="0"/>
      <c r="ZS199" s="0"/>
      <c r="ZT199" s="0"/>
      <c r="ZU199" s="0"/>
      <c r="ZV199" s="0"/>
      <c r="ZW199" s="0"/>
      <c r="ZX199" s="0"/>
      <c r="ZY199" s="0"/>
      <c r="ZZ199" s="0"/>
      <c r="AAA199" s="0"/>
      <c r="AAB199" s="0"/>
      <c r="AAC199" s="0"/>
      <c r="AAD199" s="0"/>
      <c r="AAE199" s="0"/>
      <c r="AAF199" s="0"/>
      <c r="AAG199" s="0"/>
      <c r="AAH199" s="0"/>
      <c r="AAI199" s="0"/>
      <c r="AAJ199" s="0"/>
      <c r="AAK199" s="0"/>
      <c r="AAL199" s="0"/>
      <c r="AAM199" s="0"/>
      <c r="AAN199" s="0"/>
      <c r="AAO199" s="0"/>
      <c r="AAP199" s="0"/>
      <c r="AAQ199" s="0"/>
      <c r="AAR199" s="0"/>
      <c r="AAS199" s="0"/>
      <c r="AAT199" s="0"/>
      <c r="AAU199" s="0"/>
      <c r="AAV199" s="0"/>
      <c r="AAW199" s="0"/>
      <c r="AAX199" s="0"/>
      <c r="AAY199" s="0"/>
      <c r="AAZ199" s="0"/>
      <c r="ABA199" s="0"/>
      <c r="ABB199" s="0"/>
      <c r="ABC199" s="0"/>
      <c r="ABD199" s="0"/>
      <c r="ABE199" s="0"/>
      <c r="ABF199" s="0"/>
      <c r="ABG199" s="0"/>
      <c r="ABH199" s="0"/>
      <c r="ABI199" s="0"/>
      <c r="ABJ199" s="0"/>
      <c r="ABK199" s="0"/>
      <c r="ABL199" s="0"/>
      <c r="ABM199" s="0"/>
      <c r="ABN199" s="0"/>
      <c r="ABO199" s="0"/>
      <c r="ABP199" s="0"/>
      <c r="ABQ199" s="0"/>
      <c r="ABR199" s="0"/>
      <c r="ABS199" s="0"/>
      <c r="ABT199" s="0"/>
      <c r="ABU199" s="0"/>
      <c r="ABV199" s="0"/>
      <c r="ABW199" s="0"/>
      <c r="ABX199" s="0"/>
      <c r="ABY199" s="0"/>
      <c r="ABZ199" s="0"/>
      <c r="ACA199" s="0"/>
      <c r="ACB199" s="0"/>
      <c r="ACC199" s="0"/>
      <c r="ACD199" s="0"/>
      <c r="ACE199" s="0"/>
      <c r="ACF199" s="0"/>
      <c r="ACG199" s="0"/>
      <c r="ACH199" s="0"/>
      <c r="ACI199" s="0"/>
      <c r="ACJ199" s="0"/>
      <c r="ACK199" s="0"/>
      <c r="ACL199" s="0"/>
      <c r="ACM199" s="0"/>
      <c r="ACN199" s="0"/>
      <c r="ACO199" s="0"/>
      <c r="ACP199" s="0"/>
      <c r="ACQ199" s="0"/>
      <c r="ACR199" s="0"/>
      <c r="ACS199" s="0"/>
      <c r="ACT199" s="0"/>
      <c r="ACU199" s="0"/>
      <c r="ACV199" s="0"/>
      <c r="ACW199" s="0"/>
      <c r="ACX199" s="0"/>
      <c r="ACY199" s="0"/>
      <c r="ACZ199" s="0"/>
      <c r="ADA199" s="0"/>
      <c r="ADB199" s="0"/>
      <c r="ADC199" s="0"/>
      <c r="ADD199" s="0"/>
      <c r="ADE199" s="0"/>
      <c r="ADF199" s="0"/>
      <c r="ADG199" s="0"/>
      <c r="ADH199" s="0"/>
      <c r="ADI199" s="0"/>
      <c r="ADJ199" s="0"/>
      <c r="ADK199" s="0"/>
      <c r="ADL199" s="0"/>
      <c r="ADM199" s="0"/>
      <c r="ADN199" s="0"/>
      <c r="ADO199" s="0"/>
      <c r="ADP199" s="0"/>
      <c r="ADQ199" s="0"/>
      <c r="ADR199" s="0"/>
      <c r="ADS199" s="0"/>
      <c r="ADT199" s="0"/>
      <c r="ADU199" s="0"/>
      <c r="ADV199" s="0"/>
      <c r="ADW199" s="0"/>
      <c r="ADX199" s="0"/>
      <c r="ADY199" s="0"/>
      <c r="ADZ199" s="0"/>
      <c r="AEA199" s="0"/>
      <c r="AEB199" s="0"/>
      <c r="AEC199" s="0"/>
      <c r="AED199" s="0"/>
      <c r="AEE199" s="0"/>
      <c r="AEF199" s="0"/>
      <c r="AEG199" s="0"/>
      <c r="AEH199" s="0"/>
      <c r="AEI199" s="0"/>
      <c r="AEJ199" s="0"/>
      <c r="AEK199" s="0"/>
      <c r="AEL199" s="0"/>
      <c r="AEM199" s="0"/>
      <c r="AEN199" s="0"/>
      <c r="AEO199" s="0"/>
      <c r="AEP199" s="0"/>
      <c r="AEQ199" s="0"/>
      <c r="AER199" s="0"/>
      <c r="AES199" s="0"/>
      <c r="AET199" s="0"/>
      <c r="AEU199" s="0"/>
      <c r="AEV199" s="0"/>
      <c r="AEW199" s="0"/>
      <c r="AEX199" s="0"/>
      <c r="AEY199" s="0"/>
      <c r="AEZ199" s="0"/>
      <c r="AFA199" s="0"/>
      <c r="AFB199" s="0"/>
      <c r="AFC199" s="0"/>
      <c r="AFD199" s="0"/>
      <c r="AFE199" s="0"/>
      <c r="AFF199" s="0"/>
      <c r="AFG199" s="0"/>
      <c r="AFH199" s="0"/>
      <c r="AFI199" s="0"/>
      <c r="AFJ199" s="0"/>
      <c r="AFK199" s="0"/>
      <c r="AFL199" s="0"/>
      <c r="AFM199" s="0"/>
      <c r="AFN199" s="0"/>
      <c r="AFO199" s="0"/>
      <c r="AFP199" s="0"/>
      <c r="AFQ199" s="0"/>
      <c r="AFR199" s="0"/>
      <c r="AFS199" s="0"/>
      <c r="AFT199" s="0"/>
      <c r="AFU199" s="0"/>
      <c r="AFV199" s="0"/>
      <c r="AFW199" s="0"/>
      <c r="AFX199" s="0"/>
      <c r="AFY199" s="0"/>
      <c r="AFZ199" s="0"/>
      <c r="AGA199" s="0"/>
      <c r="AGB199" s="0"/>
      <c r="AGC199" s="0"/>
      <c r="AGD199" s="0"/>
      <c r="AGE199" s="0"/>
      <c r="AGF199" s="0"/>
      <c r="AGG199" s="0"/>
      <c r="AGH199" s="0"/>
      <c r="AGI199" s="0"/>
      <c r="AGJ199" s="0"/>
      <c r="AGK199" s="0"/>
      <c r="AGL199" s="0"/>
      <c r="AGM199" s="0"/>
      <c r="AGN199" s="0"/>
      <c r="AGO199" s="0"/>
      <c r="AGP199" s="0"/>
      <c r="AGQ199" s="0"/>
      <c r="AGR199" s="0"/>
      <c r="AGS199" s="0"/>
      <c r="AGT199" s="0"/>
      <c r="AGU199" s="0"/>
      <c r="AGV199" s="0"/>
      <c r="AGW199" s="0"/>
      <c r="AGX199" s="0"/>
      <c r="AGY199" s="0"/>
      <c r="AGZ199" s="0"/>
      <c r="AHA199" s="0"/>
      <c r="AHB199" s="0"/>
      <c r="AHC199" s="0"/>
      <c r="AHD199" s="0"/>
      <c r="AHE199" s="0"/>
      <c r="AHF199" s="0"/>
      <c r="AHG199" s="0"/>
      <c r="AHH199" s="0"/>
      <c r="AHI199" s="0"/>
      <c r="AHJ199" s="0"/>
      <c r="AHK199" s="0"/>
      <c r="AHL199" s="0"/>
      <c r="AHM199" s="0"/>
      <c r="AHN199" s="0"/>
      <c r="AHO199" s="0"/>
      <c r="AHP199" s="0"/>
      <c r="AHQ199" s="0"/>
      <c r="AHR199" s="0"/>
      <c r="AHS199" s="0"/>
      <c r="AHT199" s="0"/>
      <c r="AHU199" s="0"/>
      <c r="AHV199" s="0"/>
      <c r="AHW199" s="0"/>
      <c r="AHX199" s="0"/>
      <c r="AHY199" s="0"/>
      <c r="AHZ199" s="0"/>
      <c r="AIA199" s="0"/>
      <c r="AIB199" s="0"/>
      <c r="AIC199" s="0"/>
      <c r="AID199" s="0"/>
      <c r="AIE199" s="0"/>
      <c r="AIF199" s="0"/>
      <c r="AIG199" s="0"/>
      <c r="AIH199" s="0"/>
      <c r="AII199" s="0"/>
      <c r="AIJ199" s="0"/>
      <c r="AIK199" s="0"/>
      <c r="AIL199" s="0"/>
      <c r="AIM199" s="0"/>
      <c r="AIN199" s="0"/>
      <c r="AIO199" s="0"/>
      <c r="AIP199" s="0"/>
      <c r="AIQ199" s="0"/>
      <c r="AIR199" s="0"/>
      <c r="AIS199" s="0"/>
      <c r="AIT199" s="0"/>
      <c r="AIU199" s="0"/>
      <c r="AIV199" s="0"/>
      <c r="AIW199" s="0"/>
      <c r="AIX199" s="0"/>
      <c r="AIY199" s="0"/>
      <c r="AIZ199" s="0"/>
      <c r="AJA199" s="0"/>
      <c r="AJB199" s="0"/>
      <c r="AJC199" s="0"/>
      <c r="AJD199" s="0"/>
      <c r="AJE199" s="0"/>
      <c r="AJF199" s="0"/>
      <c r="AJG199" s="0"/>
      <c r="AJH199" s="0"/>
      <c r="AJI199" s="0"/>
      <c r="AJJ199" s="0"/>
      <c r="AJK199" s="0"/>
      <c r="AJL199" s="0"/>
      <c r="AJM199" s="0"/>
      <c r="AJN199" s="0"/>
      <c r="AJO199" s="0"/>
      <c r="AJP199" s="0"/>
      <c r="AJQ199" s="0"/>
      <c r="AJR199" s="0"/>
      <c r="AJS199" s="0"/>
      <c r="AJT199" s="0"/>
      <c r="AJU199" s="0"/>
      <c r="AJV199" s="0"/>
      <c r="AJW199" s="0"/>
      <c r="AJX199" s="0"/>
      <c r="AJY199" s="0"/>
      <c r="AJZ199" s="0"/>
      <c r="AKA199" s="0"/>
      <c r="AKB199" s="0"/>
      <c r="AKC199" s="0"/>
      <c r="AKD199" s="0"/>
      <c r="AKE199" s="0"/>
      <c r="AKF199" s="0"/>
      <c r="AKG199" s="0"/>
      <c r="AKH199" s="0"/>
      <c r="AKI199" s="0"/>
      <c r="AKJ199" s="0"/>
      <c r="AKK199" s="0"/>
      <c r="AKL199" s="0"/>
      <c r="AKM199" s="0"/>
      <c r="AKN199" s="0"/>
      <c r="AKO199" s="0"/>
      <c r="AKP199" s="0"/>
      <c r="AKQ199" s="0"/>
      <c r="AKR199" s="0"/>
      <c r="AKS199" s="0"/>
      <c r="AKT199" s="0"/>
      <c r="AKU199" s="0"/>
      <c r="AKV199" s="0"/>
      <c r="AKW199" s="0"/>
      <c r="AKX199" s="0"/>
      <c r="AKY199" s="0"/>
      <c r="AKZ199" s="0"/>
      <c r="ALA199" s="0"/>
      <c r="ALB199" s="0"/>
      <c r="ALC199" s="0"/>
      <c r="ALD199" s="0"/>
      <c r="ALE199" s="0"/>
      <c r="ALF199" s="0"/>
      <c r="ALG199" s="0"/>
      <c r="ALH199" s="0"/>
      <c r="ALI199" s="0"/>
      <c r="ALJ199" s="0"/>
      <c r="ALK199" s="0"/>
      <c r="ALL199" s="0"/>
      <c r="ALM199" s="0"/>
      <c r="ALN199" s="0"/>
      <c r="ALO199" s="0"/>
      <c r="ALP199" s="0"/>
      <c r="ALQ199" s="0"/>
      <c r="ALR199" s="0"/>
      <c r="ALS199" s="0"/>
      <c r="ALT199" s="0"/>
      <c r="ALU199" s="0"/>
      <c r="ALV199" s="0"/>
      <c r="ALW199" s="0"/>
      <c r="ALX199" s="0"/>
      <c r="ALY199" s="0"/>
      <c r="ALZ199" s="0"/>
      <c r="AMA199" s="0"/>
      <c r="AMB199" s="0"/>
      <c r="AMC199" s="0"/>
      <c r="AMD199" s="0"/>
      <c r="AME199" s="0"/>
      <c r="AMF199" s="0"/>
      <c r="AMG199" s="0"/>
      <c r="AMH199" s="0"/>
      <c r="AMI199" s="0"/>
      <c r="AMJ199" s="0"/>
    </row>
    <row r="200" customFormat="false" ht="12.75" hidden="false" customHeight="true" outlineLevel="0" collapsed="false">
      <c r="A200" s="43"/>
      <c r="B200" s="214" t="s">
        <v>197</v>
      </c>
      <c r="C200" s="43"/>
      <c r="D200" s="43"/>
      <c r="E200" s="209" t="n">
        <f aca="false">IF(E196-E199&lt;6000000,E196-E199,6000000)</f>
        <v>0</v>
      </c>
      <c r="F200" s="209" t="n">
        <f aca="false">E200*0.025</f>
        <v>0</v>
      </c>
      <c r="G200" s="43"/>
      <c r="H200" s="207"/>
      <c r="I200" s="0"/>
      <c r="J200" s="0"/>
      <c r="K200" s="0"/>
      <c r="L200" s="0"/>
      <c r="M200" s="0"/>
      <c r="N200" s="0"/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  <c r="IT200" s="0"/>
      <c r="IU200" s="0"/>
      <c r="IV200" s="0"/>
      <c r="IW200" s="0"/>
      <c r="IX200" s="0"/>
      <c r="IY200" s="0"/>
      <c r="IZ200" s="0"/>
      <c r="JA200" s="0"/>
      <c r="JB200" s="0"/>
      <c r="JC200" s="0"/>
      <c r="JD200" s="0"/>
      <c r="JE200" s="0"/>
      <c r="JF200" s="0"/>
      <c r="JG200" s="0"/>
      <c r="JH200" s="0"/>
      <c r="JI200" s="0"/>
      <c r="JJ200" s="0"/>
      <c r="JK200" s="0"/>
      <c r="JL200" s="0"/>
      <c r="JM200" s="0"/>
      <c r="JN200" s="0"/>
      <c r="JO200" s="0"/>
      <c r="JP200" s="0"/>
      <c r="JQ200" s="0"/>
      <c r="JR200" s="0"/>
      <c r="JS200" s="0"/>
      <c r="JT200" s="0"/>
      <c r="JU200" s="0"/>
      <c r="JV200" s="0"/>
      <c r="JW200" s="0"/>
      <c r="JX200" s="0"/>
      <c r="JY200" s="0"/>
      <c r="JZ200" s="0"/>
      <c r="KA200" s="0"/>
      <c r="KB200" s="0"/>
      <c r="KC200" s="0"/>
      <c r="KD200" s="0"/>
      <c r="KE200" s="0"/>
      <c r="KF200" s="0"/>
      <c r="KG200" s="0"/>
      <c r="KH200" s="0"/>
      <c r="KI200" s="0"/>
      <c r="KJ200" s="0"/>
      <c r="KK200" s="0"/>
      <c r="KL200" s="0"/>
      <c r="KM200" s="0"/>
      <c r="KN200" s="0"/>
      <c r="KO200" s="0"/>
      <c r="KP200" s="0"/>
      <c r="KQ200" s="0"/>
      <c r="KR200" s="0"/>
      <c r="KS200" s="0"/>
      <c r="KT200" s="0"/>
      <c r="KU200" s="0"/>
      <c r="KV200" s="0"/>
      <c r="KW200" s="0"/>
      <c r="KX200" s="0"/>
      <c r="KY200" s="0"/>
      <c r="KZ200" s="0"/>
      <c r="LA200" s="0"/>
      <c r="LB200" s="0"/>
      <c r="LC200" s="0"/>
      <c r="LD200" s="0"/>
      <c r="LE200" s="0"/>
      <c r="LF200" s="0"/>
      <c r="LG200" s="0"/>
      <c r="LH200" s="0"/>
      <c r="LI200" s="0"/>
      <c r="LJ200" s="0"/>
      <c r="LK200" s="0"/>
      <c r="LL200" s="0"/>
      <c r="LM200" s="0"/>
      <c r="LN200" s="0"/>
      <c r="LO200" s="0"/>
      <c r="LP200" s="0"/>
      <c r="LQ200" s="0"/>
      <c r="LR200" s="0"/>
      <c r="LS200" s="0"/>
      <c r="LT200" s="0"/>
      <c r="LU200" s="0"/>
      <c r="LV200" s="0"/>
      <c r="LW200" s="0"/>
      <c r="LX200" s="0"/>
      <c r="LY200" s="0"/>
      <c r="LZ200" s="0"/>
      <c r="MA200" s="0"/>
      <c r="MB200" s="0"/>
      <c r="MC200" s="0"/>
      <c r="MD200" s="0"/>
      <c r="ME200" s="0"/>
      <c r="MF200" s="0"/>
      <c r="MG200" s="0"/>
      <c r="MH200" s="0"/>
      <c r="MI200" s="0"/>
      <c r="MJ200" s="0"/>
      <c r="MK200" s="0"/>
      <c r="ML200" s="0"/>
      <c r="MM200" s="0"/>
      <c r="MN200" s="0"/>
      <c r="MO200" s="0"/>
      <c r="MP200" s="0"/>
      <c r="MQ200" s="0"/>
      <c r="MR200" s="0"/>
      <c r="MS200" s="0"/>
      <c r="MT200" s="0"/>
      <c r="MU200" s="0"/>
      <c r="MV200" s="0"/>
      <c r="MW200" s="0"/>
      <c r="MX200" s="0"/>
      <c r="MY200" s="0"/>
      <c r="MZ200" s="0"/>
      <c r="NA200" s="0"/>
      <c r="NB200" s="0"/>
      <c r="NC200" s="0"/>
      <c r="ND200" s="0"/>
      <c r="NE200" s="0"/>
      <c r="NF200" s="0"/>
      <c r="NG200" s="0"/>
      <c r="NH200" s="0"/>
      <c r="NI200" s="0"/>
      <c r="NJ200" s="0"/>
      <c r="NK200" s="0"/>
      <c r="NL200" s="0"/>
      <c r="NM200" s="0"/>
      <c r="NN200" s="0"/>
      <c r="NO200" s="0"/>
      <c r="NP200" s="0"/>
      <c r="NQ200" s="0"/>
      <c r="NR200" s="0"/>
      <c r="NS200" s="0"/>
      <c r="NT200" s="0"/>
      <c r="NU200" s="0"/>
      <c r="NV200" s="0"/>
      <c r="NW200" s="0"/>
      <c r="NX200" s="0"/>
      <c r="NY200" s="0"/>
      <c r="NZ200" s="0"/>
      <c r="OA200" s="0"/>
      <c r="OB200" s="0"/>
      <c r="OC200" s="0"/>
      <c r="OD200" s="0"/>
      <c r="OE200" s="0"/>
      <c r="OF200" s="0"/>
      <c r="OG200" s="0"/>
      <c r="OH200" s="0"/>
      <c r="OI200" s="0"/>
      <c r="OJ200" s="0"/>
      <c r="OK200" s="0"/>
      <c r="OL200" s="0"/>
      <c r="OM200" s="0"/>
      <c r="ON200" s="0"/>
      <c r="OO200" s="0"/>
      <c r="OP200" s="0"/>
      <c r="OQ200" s="0"/>
      <c r="OR200" s="0"/>
      <c r="OS200" s="0"/>
      <c r="OT200" s="0"/>
      <c r="OU200" s="0"/>
      <c r="OV200" s="0"/>
      <c r="OW200" s="0"/>
      <c r="OX200" s="0"/>
      <c r="OY200" s="0"/>
      <c r="OZ200" s="0"/>
      <c r="PA200" s="0"/>
      <c r="PB200" s="0"/>
      <c r="PC200" s="0"/>
      <c r="PD200" s="0"/>
      <c r="PE200" s="0"/>
      <c r="PF200" s="0"/>
      <c r="PG200" s="0"/>
      <c r="PH200" s="0"/>
      <c r="PI200" s="0"/>
      <c r="PJ200" s="0"/>
      <c r="PK200" s="0"/>
      <c r="PL200" s="0"/>
      <c r="PM200" s="0"/>
      <c r="PN200" s="0"/>
      <c r="PO200" s="0"/>
      <c r="PP200" s="0"/>
      <c r="PQ200" s="0"/>
      <c r="PR200" s="0"/>
      <c r="PS200" s="0"/>
      <c r="PT200" s="0"/>
      <c r="PU200" s="0"/>
      <c r="PV200" s="0"/>
      <c r="PW200" s="0"/>
      <c r="PX200" s="0"/>
      <c r="PY200" s="0"/>
      <c r="PZ200" s="0"/>
      <c r="QA200" s="0"/>
      <c r="QB200" s="0"/>
      <c r="QC200" s="0"/>
      <c r="QD200" s="0"/>
      <c r="QE200" s="0"/>
      <c r="QF200" s="0"/>
      <c r="QG200" s="0"/>
      <c r="QH200" s="0"/>
      <c r="QI200" s="0"/>
      <c r="QJ200" s="0"/>
      <c r="QK200" s="0"/>
      <c r="QL200" s="0"/>
      <c r="QM200" s="0"/>
      <c r="QN200" s="0"/>
      <c r="QO200" s="0"/>
      <c r="QP200" s="0"/>
      <c r="QQ200" s="0"/>
      <c r="QR200" s="0"/>
      <c r="QS200" s="0"/>
      <c r="QT200" s="0"/>
      <c r="QU200" s="0"/>
      <c r="QV200" s="0"/>
      <c r="QW200" s="0"/>
      <c r="QX200" s="0"/>
      <c r="QY200" s="0"/>
      <c r="QZ200" s="0"/>
      <c r="RA200" s="0"/>
      <c r="RB200" s="0"/>
      <c r="RC200" s="0"/>
      <c r="RD200" s="0"/>
      <c r="RE200" s="0"/>
      <c r="RF200" s="0"/>
      <c r="RG200" s="0"/>
      <c r="RH200" s="0"/>
      <c r="RI200" s="0"/>
      <c r="RJ200" s="0"/>
      <c r="RK200" s="0"/>
      <c r="RL200" s="0"/>
      <c r="RM200" s="0"/>
      <c r="RN200" s="0"/>
      <c r="RO200" s="0"/>
      <c r="RP200" s="0"/>
      <c r="RQ200" s="0"/>
      <c r="RR200" s="0"/>
      <c r="RS200" s="0"/>
      <c r="RT200" s="0"/>
      <c r="RU200" s="0"/>
      <c r="RV200" s="0"/>
      <c r="RW200" s="0"/>
      <c r="RX200" s="0"/>
      <c r="RY200" s="0"/>
      <c r="RZ200" s="0"/>
      <c r="SA200" s="0"/>
      <c r="SB200" s="0"/>
      <c r="SC200" s="0"/>
      <c r="SD200" s="0"/>
      <c r="SE200" s="0"/>
      <c r="SF200" s="0"/>
      <c r="SG200" s="0"/>
      <c r="SH200" s="0"/>
      <c r="SI200" s="0"/>
      <c r="SJ200" s="0"/>
      <c r="SK200" s="0"/>
      <c r="SL200" s="0"/>
      <c r="SM200" s="0"/>
      <c r="SN200" s="0"/>
      <c r="SO200" s="0"/>
      <c r="SP200" s="0"/>
      <c r="SQ200" s="0"/>
      <c r="SR200" s="0"/>
      <c r="SS200" s="0"/>
      <c r="ST200" s="0"/>
      <c r="SU200" s="0"/>
      <c r="SV200" s="0"/>
      <c r="SW200" s="0"/>
      <c r="SX200" s="0"/>
      <c r="SY200" s="0"/>
      <c r="SZ200" s="0"/>
      <c r="TA200" s="0"/>
      <c r="TB200" s="0"/>
      <c r="TC200" s="0"/>
      <c r="TD200" s="0"/>
      <c r="TE200" s="0"/>
      <c r="TF200" s="0"/>
      <c r="TG200" s="0"/>
      <c r="TH200" s="0"/>
      <c r="TI200" s="0"/>
      <c r="TJ200" s="0"/>
      <c r="TK200" s="0"/>
      <c r="TL200" s="0"/>
      <c r="TM200" s="0"/>
      <c r="TN200" s="0"/>
      <c r="TO200" s="0"/>
      <c r="TP200" s="0"/>
      <c r="TQ200" s="0"/>
      <c r="TR200" s="0"/>
      <c r="TS200" s="0"/>
      <c r="TT200" s="0"/>
      <c r="TU200" s="0"/>
      <c r="TV200" s="0"/>
      <c r="TW200" s="0"/>
      <c r="TX200" s="0"/>
      <c r="TY200" s="0"/>
      <c r="TZ200" s="0"/>
      <c r="UA200" s="0"/>
      <c r="UB200" s="0"/>
      <c r="UC200" s="0"/>
      <c r="UD200" s="0"/>
      <c r="UE200" s="0"/>
      <c r="UF200" s="0"/>
      <c r="UG200" s="0"/>
      <c r="UH200" s="0"/>
      <c r="UI200" s="0"/>
      <c r="UJ200" s="0"/>
      <c r="UK200" s="0"/>
      <c r="UL200" s="0"/>
      <c r="UM200" s="0"/>
      <c r="UN200" s="0"/>
      <c r="UO200" s="0"/>
      <c r="UP200" s="0"/>
      <c r="UQ200" s="0"/>
      <c r="UR200" s="0"/>
      <c r="US200" s="0"/>
      <c r="UT200" s="0"/>
      <c r="UU200" s="0"/>
      <c r="UV200" s="0"/>
      <c r="UW200" s="0"/>
      <c r="UX200" s="0"/>
      <c r="UY200" s="0"/>
      <c r="UZ200" s="0"/>
      <c r="VA200" s="0"/>
      <c r="VB200" s="0"/>
      <c r="VC200" s="0"/>
      <c r="VD200" s="0"/>
      <c r="VE200" s="0"/>
      <c r="VF200" s="0"/>
      <c r="VG200" s="0"/>
      <c r="VH200" s="0"/>
      <c r="VI200" s="0"/>
      <c r="VJ200" s="0"/>
      <c r="VK200" s="0"/>
      <c r="VL200" s="0"/>
      <c r="VM200" s="0"/>
      <c r="VN200" s="0"/>
      <c r="VO200" s="0"/>
      <c r="VP200" s="0"/>
      <c r="VQ200" s="0"/>
      <c r="VR200" s="0"/>
      <c r="VS200" s="0"/>
      <c r="VT200" s="0"/>
      <c r="VU200" s="0"/>
      <c r="VV200" s="0"/>
      <c r="VW200" s="0"/>
      <c r="VX200" s="0"/>
      <c r="VY200" s="0"/>
      <c r="VZ200" s="0"/>
      <c r="WA200" s="0"/>
      <c r="WB200" s="0"/>
      <c r="WC200" s="0"/>
      <c r="WD200" s="0"/>
      <c r="WE200" s="0"/>
      <c r="WF200" s="0"/>
      <c r="WG200" s="0"/>
      <c r="WH200" s="0"/>
      <c r="WI200" s="0"/>
      <c r="WJ200" s="0"/>
      <c r="WK200" s="0"/>
      <c r="WL200" s="0"/>
      <c r="WM200" s="0"/>
      <c r="WN200" s="0"/>
      <c r="WO200" s="0"/>
      <c r="WP200" s="0"/>
      <c r="WQ200" s="0"/>
      <c r="WR200" s="0"/>
      <c r="WS200" s="0"/>
      <c r="WT200" s="0"/>
      <c r="WU200" s="0"/>
      <c r="WV200" s="0"/>
      <c r="WW200" s="0"/>
      <c r="WX200" s="0"/>
      <c r="WY200" s="0"/>
      <c r="WZ200" s="0"/>
      <c r="XA200" s="0"/>
      <c r="XB200" s="0"/>
      <c r="XC200" s="0"/>
      <c r="XD200" s="0"/>
      <c r="XE200" s="0"/>
      <c r="XF200" s="0"/>
      <c r="XG200" s="0"/>
      <c r="XH200" s="0"/>
      <c r="XI200" s="0"/>
      <c r="XJ200" s="0"/>
      <c r="XK200" s="0"/>
      <c r="XL200" s="0"/>
      <c r="XM200" s="0"/>
      <c r="XN200" s="0"/>
      <c r="XO200" s="0"/>
      <c r="XP200" s="0"/>
      <c r="XQ200" s="0"/>
      <c r="XR200" s="0"/>
      <c r="XS200" s="0"/>
      <c r="XT200" s="0"/>
      <c r="XU200" s="0"/>
      <c r="XV200" s="0"/>
      <c r="XW200" s="0"/>
      <c r="XX200" s="0"/>
      <c r="XY200" s="0"/>
      <c r="XZ200" s="0"/>
      <c r="YA200" s="0"/>
      <c r="YB200" s="0"/>
      <c r="YC200" s="0"/>
      <c r="YD200" s="0"/>
      <c r="YE200" s="0"/>
      <c r="YF200" s="0"/>
      <c r="YG200" s="0"/>
      <c r="YH200" s="0"/>
      <c r="YI200" s="0"/>
      <c r="YJ200" s="0"/>
      <c r="YK200" s="0"/>
      <c r="YL200" s="0"/>
      <c r="YM200" s="0"/>
      <c r="YN200" s="0"/>
      <c r="YO200" s="0"/>
      <c r="YP200" s="0"/>
      <c r="YQ200" s="0"/>
      <c r="YR200" s="0"/>
      <c r="YS200" s="0"/>
      <c r="YT200" s="0"/>
      <c r="YU200" s="0"/>
      <c r="YV200" s="0"/>
      <c r="YW200" s="0"/>
      <c r="YX200" s="0"/>
      <c r="YY200" s="0"/>
      <c r="YZ200" s="0"/>
      <c r="ZA200" s="0"/>
      <c r="ZB200" s="0"/>
      <c r="ZC200" s="0"/>
      <c r="ZD200" s="0"/>
      <c r="ZE200" s="0"/>
      <c r="ZF200" s="0"/>
      <c r="ZG200" s="0"/>
      <c r="ZH200" s="0"/>
      <c r="ZI200" s="0"/>
      <c r="ZJ200" s="0"/>
      <c r="ZK200" s="0"/>
      <c r="ZL200" s="0"/>
      <c r="ZM200" s="0"/>
      <c r="ZN200" s="0"/>
      <c r="ZO200" s="0"/>
      <c r="ZP200" s="0"/>
      <c r="ZQ200" s="0"/>
      <c r="ZR200" s="0"/>
      <c r="ZS200" s="0"/>
      <c r="ZT200" s="0"/>
      <c r="ZU200" s="0"/>
      <c r="ZV200" s="0"/>
      <c r="ZW200" s="0"/>
      <c r="ZX200" s="0"/>
      <c r="ZY200" s="0"/>
      <c r="ZZ200" s="0"/>
      <c r="AAA200" s="0"/>
      <c r="AAB200" s="0"/>
      <c r="AAC200" s="0"/>
      <c r="AAD200" s="0"/>
      <c r="AAE200" s="0"/>
      <c r="AAF200" s="0"/>
      <c r="AAG200" s="0"/>
      <c r="AAH200" s="0"/>
      <c r="AAI200" s="0"/>
      <c r="AAJ200" s="0"/>
      <c r="AAK200" s="0"/>
      <c r="AAL200" s="0"/>
      <c r="AAM200" s="0"/>
      <c r="AAN200" s="0"/>
      <c r="AAO200" s="0"/>
      <c r="AAP200" s="0"/>
      <c r="AAQ200" s="0"/>
      <c r="AAR200" s="0"/>
      <c r="AAS200" s="0"/>
      <c r="AAT200" s="0"/>
      <c r="AAU200" s="0"/>
      <c r="AAV200" s="0"/>
      <c r="AAW200" s="0"/>
      <c r="AAX200" s="0"/>
      <c r="AAY200" s="0"/>
      <c r="AAZ200" s="0"/>
      <c r="ABA200" s="0"/>
      <c r="ABB200" s="0"/>
      <c r="ABC200" s="0"/>
      <c r="ABD200" s="0"/>
      <c r="ABE200" s="0"/>
      <c r="ABF200" s="0"/>
      <c r="ABG200" s="0"/>
      <c r="ABH200" s="0"/>
      <c r="ABI200" s="0"/>
      <c r="ABJ200" s="0"/>
      <c r="ABK200" s="0"/>
      <c r="ABL200" s="0"/>
      <c r="ABM200" s="0"/>
      <c r="ABN200" s="0"/>
      <c r="ABO200" s="0"/>
      <c r="ABP200" s="0"/>
      <c r="ABQ200" s="0"/>
      <c r="ABR200" s="0"/>
      <c r="ABS200" s="0"/>
      <c r="ABT200" s="0"/>
      <c r="ABU200" s="0"/>
      <c r="ABV200" s="0"/>
      <c r="ABW200" s="0"/>
      <c r="ABX200" s="0"/>
      <c r="ABY200" s="0"/>
      <c r="ABZ200" s="0"/>
      <c r="ACA200" s="0"/>
      <c r="ACB200" s="0"/>
      <c r="ACC200" s="0"/>
      <c r="ACD200" s="0"/>
      <c r="ACE200" s="0"/>
      <c r="ACF200" s="0"/>
      <c r="ACG200" s="0"/>
      <c r="ACH200" s="0"/>
      <c r="ACI200" s="0"/>
      <c r="ACJ200" s="0"/>
      <c r="ACK200" s="0"/>
      <c r="ACL200" s="0"/>
      <c r="ACM200" s="0"/>
      <c r="ACN200" s="0"/>
      <c r="ACO200" s="0"/>
      <c r="ACP200" s="0"/>
      <c r="ACQ200" s="0"/>
      <c r="ACR200" s="0"/>
      <c r="ACS200" s="0"/>
      <c r="ACT200" s="0"/>
      <c r="ACU200" s="0"/>
      <c r="ACV200" s="0"/>
      <c r="ACW200" s="0"/>
      <c r="ACX200" s="0"/>
      <c r="ACY200" s="0"/>
      <c r="ACZ200" s="0"/>
      <c r="ADA200" s="0"/>
      <c r="ADB200" s="0"/>
      <c r="ADC200" s="0"/>
      <c r="ADD200" s="0"/>
      <c r="ADE200" s="0"/>
      <c r="ADF200" s="0"/>
      <c r="ADG200" s="0"/>
      <c r="ADH200" s="0"/>
      <c r="ADI200" s="0"/>
      <c r="ADJ200" s="0"/>
      <c r="ADK200" s="0"/>
      <c r="ADL200" s="0"/>
      <c r="ADM200" s="0"/>
      <c r="ADN200" s="0"/>
      <c r="ADO200" s="0"/>
      <c r="ADP200" s="0"/>
      <c r="ADQ200" s="0"/>
      <c r="ADR200" s="0"/>
      <c r="ADS200" s="0"/>
      <c r="ADT200" s="0"/>
      <c r="ADU200" s="0"/>
      <c r="ADV200" s="0"/>
      <c r="ADW200" s="0"/>
      <c r="ADX200" s="0"/>
      <c r="ADY200" s="0"/>
      <c r="ADZ200" s="0"/>
      <c r="AEA200" s="0"/>
      <c r="AEB200" s="0"/>
      <c r="AEC200" s="0"/>
      <c r="AED200" s="0"/>
      <c r="AEE200" s="0"/>
      <c r="AEF200" s="0"/>
      <c r="AEG200" s="0"/>
      <c r="AEH200" s="0"/>
      <c r="AEI200" s="0"/>
      <c r="AEJ200" s="0"/>
      <c r="AEK200" s="0"/>
      <c r="AEL200" s="0"/>
      <c r="AEM200" s="0"/>
      <c r="AEN200" s="0"/>
      <c r="AEO200" s="0"/>
      <c r="AEP200" s="0"/>
      <c r="AEQ200" s="0"/>
      <c r="AER200" s="0"/>
      <c r="AES200" s="0"/>
      <c r="AET200" s="0"/>
      <c r="AEU200" s="0"/>
      <c r="AEV200" s="0"/>
      <c r="AEW200" s="0"/>
      <c r="AEX200" s="0"/>
      <c r="AEY200" s="0"/>
      <c r="AEZ200" s="0"/>
      <c r="AFA200" s="0"/>
      <c r="AFB200" s="0"/>
      <c r="AFC200" s="0"/>
      <c r="AFD200" s="0"/>
      <c r="AFE200" s="0"/>
      <c r="AFF200" s="0"/>
      <c r="AFG200" s="0"/>
      <c r="AFH200" s="0"/>
      <c r="AFI200" s="0"/>
      <c r="AFJ200" s="0"/>
      <c r="AFK200" s="0"/>
      <c r="AFL200" s="0"/>
      <c r="AFM200" s="0"/>
      <c r="AFN200" s="0"/>
      <c r="AFO200" s="0"/>
      <c r="AFP200" s="0"/>
      <c r="AFQ200" s="0"/>
      <c r="AFR200" s="0"/>
      <c r="AFS200" s="0"/>
      <c r="AFT200" s="0"/>
      <c r="AFU200" s="0"/>
      <c r="AFV200" s="0"/>
      <c r="AFW200" s="0"/>
      <c r="AFX200" s="0"/>
      <c r="AFY200" s="0"/>
      <c r="AFZ200" s="0"/>
      <c r="AGA200" s="0"/>
      <c r="AGB200" s="0"/>
      <c r="AGC200" s="0"/>
      <c r="AGD200" s="0"/>
      <c r="AGE200" s="0"/>
      <c r="AGF200" s="0"/>
      <c r="AGG200" s="0"/>
      <c r="AGH200" s="0"/>
      <c r="AGI200" s="0"/>
      <c r="AGJ200" s="0"/>
      <c r="AGK200" s="0"/>
      <c r="AGL200" s="0"/>
      <c r="AGM200" s="0"/>
      <c r="AGN200" s="0"/>
      <c r="AGO200" s="0"/>
      <c r="AGP200" s="0"/>
      <c r="AGQ200" s="0"/>
      <c r="AGR200" s="0"/>
      <c r="AGS200" s="0"/>
      <c r="AGT200" s="0"/>
      <c r="AGU200" s="0"/>
      <c r="AGV200" s="0"/>
      <c r="AGW200" s="0"/>
      <c r="AGX200" s="0"/>
      <c r="AGY200" s="0"/>
      <c r="AGZ200" s="0"/>
      <c r="AHA200" s="0"/>
      <c r="AHB200" s="0"/>
      <c r="AHC200" s="0"/>
      <c r="AHD200" s="0"/>
      <c r="AHE200" s="0"/>
      <c r="AHF200" s="0"/>
      <c r="AHG200" s="0"/>
      <c r="AHH200" s="0"/>
      <c r="AHI200" s="0"/>
      <c r="AHJ200" s="0"/>
      <c r="AHK200" s="0"/>
      <c r="AHL200" s="0"/>
      <c r="AHM200" s="0"/>
      <c r="AHN200" s="0"/>
      <c r="AHO200" s="0"/>
      <c r="AHP200" s="0"/>
      <c r="AHQ200" s="0"/>
      <c r="AHR200" s="0"/>
      <c r="AHS200" s="0"/>
      <c r="AHT200" s="0"/>
      <c r="AHU200" s="0"/>
      <c r="AHV200" s="0"/>
      <c r="AHW200" s="0"/>
      <c r="AHX200" s="0"/>
      <c r="AHY200" s="0"/>
      <c r="AHZ200" s="0"/>
      <c r="AIA200" s="0"/>
      <c r="AIB200" s="0"/>
      <c r="AIC200" s="0"/>
      <c r="AID200" s="0"/>
      <c r="AIE200" s="0"/>
      <c r="AIF200" s="0"/>
      <c r="AIG200" s="0"/>
      <c r="AIH200" s="0"/>
      <c r="AII200" s="0"/>
      <c r="AIJ200" s="0"/>
      <c r="AIK200" s="0"/>
      <c r="AIL200" s="0"/>
      <c r="AIM200" s="0"/>
      <c r="AIN200" s="0"/>
      <c r="AIO200" s="0"/>
      <c r="AIP200" s="0"/>
      <c r="AIQ200" s="0"/>
      <c r="AIR200" s="0"/>
      <c r="AIS200" s="0"/>
      <c r="AIT200" s="0"/>
      <c r="AIU200" s="0"/>
      <c r="AIV200" s="0"/>
      <c r="AIW200" s="0"/>
      <c r="AIX200" s="0"/>
      <c r="AIY200" s="0"/>
      <c r="AIZ200" s="0"/>
      <c r="AJA200" s="0"/>
      <c r="AJB200" s="0"/>
      <c r="AJC200" s="0"/>
      <c r="AJD200" s="0"/>
      <c r="AJE200" s="0"/>
      <c r="AJF200" s="0"/>
      <c r="AJG200" s="0"/>
      <c r="AJH200" s="0"/>
      <c r="AJI200" s="0"/>
      <c r="AJJ200" s="0"/>
      <c r="AJK200" s="0"/>
      <c r="AJL200" s="0"/>
      <c r="AJM200" s="0"/>
      <c r="AJN200" s="0"/>
      <c r="AJO200" s="0"/>
      <c r="AJP200" s="0"/>
      <c r="AJQ200" s="0"/>
      <c r="AJR200" s="0"/>
      <c r="AJS200" s="0"/>
      <c r="AJT200" s="0"/>
      <c r="AJU200" s="0"/>
      <c r="AJV200" s="0"/>
      <c r="AJW200" s="0"/>
      <c r="AJX200" s="0"/>
      <c r="AJY200" s="0"/>
      <c r="AJZ200" s="0"/>
      <c r="AKA200" s="0"/>
      <c r="AKB200" s="0"/>
      <c r="AKC200" s="0"/>
      <c r="AKD200" s="0"/>
      <c r="AKE200" s="0"/>
      <c r="AKF200" s="0"/>
      <c r="AKG200" s="0"/>
      <c r="AKH200" s="0"/>
      <c r="AKI200" s="0"/>
      <c r="AKJ200" s="0"/>
      <c r="AKK200" s="0"/>
      <c r="AKL200" s="0"/>
      <c r="AKM200" s="0"/>
      <c r="AKN200" s="0"/>
      <c r="AKO200" s="0"/>
      <c r="AKP200" s="0"/>
      <c r="AKQ200" s="0"/>
      <c r="AKR200" s="0"/>
      <c r="AKS200" s="0"/>
      <c r="AKT200" s="0"/>
      <c r="AKU200" s="0"/>
      <c r="AKV200" s="0"/>
      <c r="AKW200" s="0"/>
      <c r="AKX200" s="0"/>
      <c r="AKY200" s="0"/>
      <c r="AKZ200" s="0"/>
      <c r="ALA200" s="0"/>
      <c r="ALB200" s="0"/>
      <c r="ALC200" s="0"/>
      <c r="ALD200" s="0"/>
      <c r="ALE200" s="0"/>
      <c r="ALF200" s="0"/>
      <c r="ALG200" s="0"/>
      <c r="ALH200" s="0"/>
      <c r="ALI200" s="0"/>
      <c r="ALJ200" s="0"/>
      <c r="ALK200" s="0"/>
      <c r="ALL200" s="0"/>
      <c r="ALM200" s="0"/>
      <c r="ALN200" s="0"/>
      <c r="ALO200" s="0"/>
      <c r="ALP200" s="0"/>
      <c r="ALQ200" s="0"/>
      <c r="ALR200" s="0"/>
      <c r="ALS200" s="0"/>
      <c r="ALT200" s="0"/>
      <c r="ALU200" s="0"/>
      <c r="ALV200" s="0"/>
      <c r="ALW200" s="0"/>
      <c r="ALX200" s="0"/>
      <c r="ALY200" s="0"/>
      <c r="ALZ200" s="0"/>
      <c r="AMA200" s="0"/>
      <c r="AMB200" s="0"/>
      <c r="AMC200" s="0"/>
      <c r="AMD200" s="0"/>
      <c r="AME200" s="0"/>
      <c r="AMF200" s="0"/>
      <c r="AMG200" s="0"/>
      <c r="AMH200" s="0"/>
      <c r="AMI200" s="0"/>
      <c r="AMJ200" s="0"/>
    </row>
    <row r="201" s="53" customFormat="true" ht="12.75" hidden="false" customHeight="true" outlineLevel="0" collapsed="false">
      <c r="A201" s="43"/>
      <c r="B201" s="214" t="s">
        <v>198</v>
      </c>
      <c r="C201" s="43"/>
      <c r="D201" s="215"/>
      <c r="E201" s="209" t="n">
        <f aca="false">IF((E196-E199-E200)&gt;27500000,27500000,(E196-E199-E200))</f>
        <v>0</v>
      </c>
      <c r="F201" s="209" t="n">
        <f aca="false">E201*0.045</f>
        <v>0</v>
      </c>
      <c r="G201" s="207"/>
    </row>
    <row r="202" customFormat="false" ht="12.75" hidden="false" customHeight="true" outlineLevel="0" collapsed="false">
      <c r="A202" s="43"/>
      <c r="B202" s="216" t="s">
        <v>199</v>
      </c>
      <c r="C202" s="217"/>
      <c r="D202" s="218"/>
      <c r="E202" s="123" t="n">
        <f aca="false">IF(E196-E199-E200-E201&lt;0,0,E196-E199-E200-E201)</f>
        <v>0</v>
      </c>
      <c r="F202" s="123" t="n">
        <f aca="false">E202*0.065</f>
        <v>0</v>
      </c>
      <c r="G202" s="207"/>
      <c r="H202" s="0"/>
    </row>
    <row r="203" customFormat="false" ht="12.75" hidden="false" customHeight="true" outlineLevel="0" collapsed="false">
      <c r="A203" s="43"/>
      <c r="B203" s="43"/>
      <c r="C203" s="43"/>
      <c r="D203" s="122" t="s">
        <v>200</v>
      </c>
      <c r="E203" s="219" t="n">
        <f aca="false">SUM(E199:E202)</f>
        <v>0</v>
      </c>
      <c r="F203" s="219" t="n">
        <f aca="false">SUM(F200:F202)</f>
        <v>0</v>
      </c>
      <c r="G203" s="207"/>
      <c r="H203" s="0"/>
    </row>
    <row r="204" customFormat="false" ht="12.75" hidden="false" customHeight="true" outlineLevel="0" collapsed="false">
      <c r="A204" s="43"/>
      <c r="B204" s="217" t="s">
        <v>187</v>
      </c>
      <c r="C204" s="217"/>
      <c r="D204" s="220"/>
      <c r="E204" s="221"/>
      <c r="F204" s="220" t="n">
        <v>3</v>
      </c>
      <c r="G204" s="207"/>
      <c r="H204" s="0"/>
    </row>
    <row r="205" customFormat="false" ht="12.75" hidden="false" customHeight="true" outlineLevel="0" collapsed="false">
      <c r="A205" s="43"/>
      <c r="B205" s="43"/>
      <c r="C205" s="43"/>
      <c r="D205" s="122"/>
      <c r="E205" s="114" t="s">
        <v>193</v>
      </c>
      <c r="F205" s="209" t="n">
        <f aca="false">F203/F204</f>
        <v>0</v>
      </c>
      <c r="G205" s="207"/>
      <c r="H205" s="0"/>
    </row>
    <row r="206" customFormat="false" ht="12.75" hidden="false" customHeight="true" outlineLevel="0" collapsed="false">
      <c r="A206" s="43"/>
      <c r="B206" s="43"/>
      <c r="C206" s="43"/>
      <c r="D206" s="122"/>
      <c r="E206" s="122"/>
      <c r="F206" s="43"/>
      <c r="G206" s="207"/>
      <c r="H206" s="0"/>
    </row>
    <row r="207" customFormat="false" ht="12.75" hidden="false" customHeight="true" outlineLevel="0" collapsed="false">
      <c r="A207" s="197" t="s">
        <v>201</v>
      </c>
      <c r="B207" s="197"/>
      <c r="C207" s="197"/>
      <c r="D207" s="197"/>
      <c r="E207" s="197"/>
      <c r="F207" s="197"/>
      <c r="G207" s="197"/>
      <c r="H207" s="197"/>
    </row>
    <row r="208" customFormat="false" ht="12.75" hidden="false" customHeight="true" outlineLevel="0" collapsed="false">
      <c r="A208" s="198"/>
      <c r="B208" s="198"/>
      <c r="C208" s="198"/>
      <c r="D208" s="198"/>
      <c r="E208" s="198"/>
      <c r="F208" s="198"/>
      <c r="G208" s="198"/>
      <c r="H208" s="198"/>
    </row>
    <row r="209" customFormat="false" ht="12.75" hidden="false" customHeight="true" outlineLevel="0" collapsed="false">
      <c r="A209" s="198"/>
      <c r="B209" s="103" t="s">
        <v>202</v>
      </c>
      <c r="C209" s="198"/>
      <c r="D209" s="198"/>
      <c r="E209" s="198"/>
      <c r="F209" s="155" t="n">
        <f aca="false">F183</f>
        <v>425</v>
      </c>
      <c r="G209" s="198"/>
      <c r="H209" s="198"/>
    </row>
    <row r="210" customFormat="false" ht="12.75" hidden="false" customHeight="true" outlineLevel="0" collapsed="false">
      <c r="A210" s="222"/>
      <c r="B210" s="223" t="s">
        <v>203</v>
      </c>
      <c r="C210" s="222"/>
      <c r="D210" s="222"/>
      <c r="E210" s="222"/>
      <c r="F210" s="155" t="n">
        <f aca="false">IF(F138&gt;0,F138,0)</f>
        <v>0</v>
      </c>
      <c r="G210" s="222"/>
      <c r="H210" s="222"/>
    </row>
    <row r="211" customFormat="false" ht="12.75" hidden="false" customHeight="true" outlineLevel="0" collapsed="false">
      <c r="A211" s="222"/>
      <c r="B211" s="223" t="s">
        <v>204</v>
      </c>
      <c r="C211" s="222"/>
      <c r="D211" s="222"/>
      <c r="E211" s="222"/>
      <c r="F211" s="155" t="n">
        <f aca="false">F192</f>
        <v>0</v>
      </c>
      <c r="G211" s="222"/>
      <c r="H211" s="222"/>
    </row>
    <row r="212" customFormat="false" ht="12.75" hidden="false" customHeight="true" outlineLevel="0" collapsed="false">
      <c r="B212" s="214" t="s">
        <v>205</v>
      </c>
      <c r="C212" s="43"/>
      <c r="D212" s="122"/>
      <c r="E212" s="201"/>
      <c r="F212" s="209" t="n">
        <f aca="false">IF(F211=F190,0,F192)</f>
        <v>0</v>
      </c>
    </row>
    <row r="213" customFormat="false" ht="12.75" hidden="false" customHeight="true" outlineLevel="0" collapsed="false">
      <c r="B213" s="214" t="s">
        <v>206</v>
      </c>
      <c r="C213" s="43"/>
      <c r="D213" s="122"/>
      <c r="E213" s="201"/>
      <c r="F213" s="209" t="n">
        <f aca="false">IF(F209=F181,0,F181-F209)</f>
        <v>425</v>
      </c>
    </row>
    <row r="214" customFormat="false" ht="12.75" hidden="false" customHeight="true" outlineLevel="0" collapsed="false">
      <c r="B214" s="216" t="s">
        <v>207</v>
      </c>
      <c r="C214" s="217"/>
      <c r="D214" s="220"/>
      <c r="E214" s="224"/>
      <c r="F214" s="123" t="n">
        <f aca="false">IF(F211+F212&gt;F190,0,F190-F211-F212)</f>
        <v>0</v>
      </c>
    </row>
    <row r="215" customFormat="false" ht="12.75" hidden="false" customHeight="true" outlineLevel="0" collapsed="false">
      <c r="B215" s="43"/>
      <c r="C215" s="43"/>
      <c r="D215" s="122"/>
      <c r="E215" s="114" t="s">
        <v>200</v>
      </c>
      <c r="F215" s="209" t="n">
        <f aca="false">SUM(F209:F214)</f>
        <v>850</v>
      </c>
    </row>
  </sheetData>
  <mergeCells count="17">
    <mergeCell ref="A1:H1"/>
    <mergeCell ref="A2:H2"/>
    <mergeCell ref="A5:H5"/>
    <mergeCell ref="A11:H11"/>
    <mergeCell ref="A55:H55"/>
    <mergeCell ref="A65:H65"/>
    <mergeCell ref="A66:H66"/>
    <mergeCell ref="A85:C85"/>
    <mergeCell ref="A104:H104"/>
    <mergeCell ref="A141:H141"/>
    <mergeCell ref="A145:H145"/>
    <mergeCell ref="A150:H150"/>
    <mergeCell ref="A161:H161"/>
    <mergeCell ref="A175:H175"/>
    <mergeCell ref="A185:H185"/>
    <mergeCell ref="A194:H194"/>
    <mergeCell ref="A207:H207"/>
  </mergeCells>
  <printOptions headings="false" gridLines="false" gridLinesSet="true" horizontalCentered="true" verticalCentered="false"/>
  <pageMargins left="0.39375" right="0.39375" top="0.393055555555556" bottom="0.393055555555556" header="0.196527777777778" footer="0.196527777777778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&amp;R&amp;"Verdana,Normal"&amp;7&amp;D &amp;T</oddHeader>
    <oddFooter>&amp;L&amp;"Verdana,Normal"&amp;6&amp;Z&amp;F&amp;R&amp;"Verdana,Normal"&amp;6Páginas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2013-04-03T15:02:00Z</dcterms:created>
  <dc:creator>ws-cogeco-02</dc:creator>
  <dc:description/>
  <dc:language>pt-PT</dc:language>
  <cp:lastModifiedBy/>
  <dcterms:modified xsi:type="dcterms:W3CDTF">2017-01-21T16:22:15Z</dcterms:modified>
  <cp:revision>9</cp:revision>
  <dc:subject/>
  <dc:title/>
</cp:coreProperties>
</file>