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EsteLivro"/>
  <bookViews>
    <workbookView xWindow="0" yWindow="15" windowWidth="15195" windowHeight="8955" tabRatio="735"/>
  </bookViews>
  <sheets>
    <sheet name="Declarações IVA - Trimestral" sheetId="1" r:id="rId1"/>
    <sheet name="Cálculos Auxiliares" sheetId="3" r:id="rId2"/>
    <sheet name="Anexo L - IES" sheetId="4" r:id="rId3"/>
    <sheet name="Declarações IVA - Mensal" sheetId="2" r:id="rId4"/>
    <sheet name="CA - Anexo R" sheetId="5" r:id="rId5"/>
  </sheets>
  <definedNames>
    <definedName name="_xlnm.Print_Titles" localSheetId="2">'Anexo L - IES'!$1:$7</definedName>
  </definedNames>
  <calcPr calcId="125725"/>
</workbook>
</file>

<file path=xl/calcChain.xml><?xml version="1.0" encoding="utf-8"?>
<calcChain xmlns="http://schemas.openxmlformats.org/spreadsheetml/2006/main">
  <c r="D6" i="4"/>
  <c r="H17"/>
  <c r="J17"/>
  <c r="L17"/>
  <c r="H18"/>
  <c r="J18"/>
  <c r="L18"/>
  <c r="H19"/>
  <c r="J19"/>
  <c r="L19"/>
  <c r="H20"/>
  <c r="J20"/>
  <c r="H21"/>
  <c r="J21"/>
  <c r="H22"/>
  <c r="J22"/>
  <c r="L22"/>
  <c r="J23"/>
  <c r="H34"/>
  <c r="J34"/>
  <c r="L34"/>
  <c r="H55"/>
  <c r="H72"/>
  <c r="I71" s="1"/>
  <c r="H73"/>
  <c r="H74"/>
  <c r="F8" i="5"/>
  <c r="H8"/>
  <c r="J8"/>
  <c r="P8"/>
  <c r="R8"/>
  <c r="T8"/>
  <c r="F9"/>
  <c r="H9"/>
  <c r="J9"/>
  <c r="P9"/>
  <c r="R9"/>
  <c r="T9"/>
  <c r="F10"/>
  <c r="H10"/>
  <c r="J10"/>
  <c r="P10"/>
  <c r="R10"/>
  <c r="T10"/>
  <c r="F11"/>
  <c r="H11"/>
  <c r="J11"/>
  <c r="P11"/>
  <c r="R11"/>
  <c r="T11"/>
  <c r="T20" s="1"/>
  <c r="E12"/>
  <c r="F12"/>
  <c r="G12"/>
  <c r="H12"/>
  <c r="I12"/>
  <c r="J12"/>
  <c r="P12"/>
  <c r="R12"/>
  <c r="T12"/>
  <c r="P13"/>
  <c r="R13"/>
  <c r="T13"/>
  <c r="P14"/>
  <c r="R14"/>
  <c r="T14"/>
  <c r="P15"/>
  <c r="R15"/>
  <c r="T15"/>
  <c r="P16"/>
  <c r="R16"/>
  <c r="T16"/>
  <c r="F17"/>
  <c r="H17"/>
  <c r="J17"/>
  <c r="P17"/>
  <c r="R17"/>
  <c r="T17"/>
  <c r="F18"/>
  <c r="H18"/>
  <c r="J18"/>
  <c r="P18"/>
  <c r="R18"/>
  <c r="T18"/>
  <c r="F19"/>
  <c r="H19"/>
  <c r="J19"/>
  <c r="P19"/>
  <c r="R19"/>
  <c r="T19"/>
  <c r="F20"/>
  <c r="H20"/>
  <c r="J20"/>
  <c r="O20"/>
  <c r="P20"/>
  <c r="Q20"/>
  <c r="R20"/>
  <c r="S20"/>
  <c r="E21"/>
  <c r="F21"/>
  <c r="G21"/>
  <c r="H21"/>
  <c r="I21"/>
  <c r="J21"/>
  <c r="F26"/>
  <c r="H26"/>
  <c r="J26"/>
  <c r="P26"/>
  <c r="R26"/>
  <c r="T26"/>
  <c r="F27"/>
  <c r="H27"/>
  <c r="J27"/>
  <c r="P27"/>
  <c r="R27"/>
  <c r="T27"/>
  <c r="F28"/>
  <c r="H28"/>
  <c r="J28"/>
  <c r="P28"/>
  <c r="R28"/>
  <c r="T28"/>
  <c r="F29"/>
  <c r="H29"/>
  <c r="J29"/>
  <c r="P29"/>
  <c r="R29"/>
  <c r="T29"/>
  <c r="E30"/>
  <c r="F30"/>
  <c r="G30"/>
  <c r="H30"/>
  <c r="I30"/>
  <c r="J30"/>
  <c r="P30"/>
  <c r="R30"/>
  <c r="T30"/>
  <c r="P31"/>
  <c r="R31"/>
  <c r="T31"/>
  <c r="J32"/>
  <c r="P32"/>
  <c r="R32"/>
  <c r="T32"/>
  <c r="J33"/>
  <c r="P33"/>
  <c r="R33"/>
  <c r="T33"/>
  <c r="J34"/>
  <c r="P34"/>
  <c r="R34"/>
  <c r="T34"/>
  <c r="J35"/>
  <c r="P35"/>
  <c r="R35"/>
  <c r="T35"/>
  <c r="I36"/>
  <c r="J36"/>
  <c r="P36"/>
  <c r="R36"/>
  <c r="T36"/>
  <c r="P37"/>
  <c r="R37"/>
  <c r="T37"/>
  <c r="O38"/>
  <c r="P38"/>
  <c r="Q38"/>
  <c r="R38"/>
  <c r="S38"/>
  <c r="T38"/>
  <c r="F41"/>
  <c r="H41"/>
  <c r="H45" s="1"/>
  <c r="J41"/>
  <c r="J45" s="1"/>
  <c r="F42"/>
  <c r="F45"/>
  <c r="H42"/>
  <c r="J42"/>
  <c r="P42"/>
  <c r="R42"/>
  <c r="T42"/>
  <c r="F43"/>
  <c r="H43"/>
  <c r="J43"/>
  <c r="P43"/>
  <c r="R43"/>
  <c r="T43"/>
  <c r="F44"/>
  <c r="H44"/>
  <c r="J44"/>
  <c r="P44"/>
  <c r="R44"/>
  <c r="T44"/>
  <c r="E45"/>
  <c r="G45"/>
  <c r="I45"/>
  <c r="P45"/>
  <c r="R45"/>
  <c r="T45"/>
  <c r="P46"/>
  <c r="R46"/>
  <c r="T46"/>
  <c r="P47"/>
  <c r="R47"/>
  <c r="T47"/>
  <c r="P48"/>
  <c r="R48"/>
  <c r="T48"/>
  <c r="P49"/>
  <c r="R49"/>
  <c r="T49"/>
  <c r="F50"/>
  <c r="H50"/>
  <c r="J50"/>
  <c r="P50"/>
  <c r="R50"/>
  <c r="T50"/>
  <c r="F51"/>
  <c r="H51"/>
  <c r="J51"/>
  <c r="P51"/>
  <c r="R51"/>
  <c r="T51"/>
  <c r="F52"/>
  <c r="H52"/>
  <c r="J52"/>
  <c r="P52"/>
  <c r="R52"/>
  <c r="T52"/>
  <c r="F53"/>
  <c r="H53"/>
  <c r="J53"/>
  <c r="P53"/>
  <c r="R53"/>
  <c r="T53"/>
  <c r="E54"/>
  <c r="F54"/>
  <c r="G54"/>
  <c r="H54"/>
  <c r="I54"/>
  <c r="J54"/>
  <c r="O54"/>
  <c r="P54"/>
  <c r="Q54"/>
  <c r="R54"/>
  <c r="S54"/>
  <c r="T54"/>
  <c r="T56"/>
  <c r="T57"/>
  <c r="T58"/>
  <c r="T59"/>
  <c r="T60"/>
  <c r="T61"/>
  <c r="T62"/>
  <c r="T63"/>
  <c r="T64"/>
  <c r="T65"/>
  <c r="T66"/>
  <c r="T67"/>
  <c r="S68"/>
  <c r="T68"/>
  <c r="F8" i="3"/>
  <c r="H8"/>
  <c r="H12" s="1"/>
  <c r="J8"/>
  <c r="P8"/>
  <c r="R8"/>
  <c r="T8"/>
  <c r="F9"/>
  <c r="H9"/>
  <c r="J9"/>
  <c r="P9"/>
  <c r="R9"/>
  <c r="T9"/>
  <c r="F10"/>
  <c r="H10"/>
  <c r="J10"/>
  <c r="P10"/>
  <c r="R10"/>
  <c r="T10"/>
  <c r="F11"/>
  <c r="H11"/>
  <c r="J11"/>
  <c r="J12" s="1"/>
  <c r="P11"/>
  <c r="R11"/>
  <c r="T11"/>
  <c r="E12"/>
  <c r="F60" i="4"/>
  <c r="F12" i="3"/>
  <c r="G12"/>
  <c r="I12"/>
  <c r="F62" i="4" s="1"/>
  <c r="P12" i="3"/>
  <c r="R12"/>
  <c r="T12"/>
  <c r="P13"/>
  <c r="R13"/>
  <c r="T13"/>
  <c r="P14"/>
  <c r="R14"/>
  <c r="T14"/>
  <c r="P15"/>
  <c r="R15"/>
  <c r="T15"/>
  <c r="P16"/>
  <c r="R16"/>
  <c r="T16"/>
  <c r="F17"/>
  <c r="F21" s="1"/>
  <c r="H17"/>
  <c r="J17"/>
  <c r="P17"/>
  <c r="R17"/>
  <c r="T17"/>
  <c r="F18"/>
  <c r="H18"/>
  <c r="J18"/>
  <c r="P18"/>
  <c r="R18"/>
  <c r="T18"/>
  <c r="F19"/>
  <c r="H19"/>
  <c r="J19"/>
  <c r="P19"/>
  <c r="R19"/>
  <c r="T19"/>
  <c r="F20"/>
  <c r="H20"/>
  <c r="J20"/>
  <c r="O20"/>
  <c r="P20"/>
  <c r="Q20"/>
  <c r="R20"/>
  <c r="S20"/>
  <c r="T20"/>
  <c r="E21"/>
  <c r="G21"/>
  <c r="H61" i="4"/>
  <c r="H21" i="3"/>
  <c r="I21"/>
  <c r="H62" i="4" s="1"/>
  <c r="J21" i="3"/>
  <c r="F26"/>
  <c r="H26"/>
  <c r="H30" s="1"/>
  <c r="J26"/>
  <c r="P26"/>
  <c r="R26"/>
  <c r="T26"/>
  <c r="F27"/>
  <c r="H27"/>
  <c r="J27"/>
  <c r="P27"/>
  <c r="R27"/>
  <c r="T27"/>
  <c r="F28"/>
  <c r="H28"/>
  <c r="J28"/>
  <c r="P28"/>
  <c r="R28"/>
  <c r="T28"/>
  <c r="F29"/>
  <c r="H29"/>
  <c r="J29"/>
  <c r="P29"/>
  <c r="R29"/>
  <c r="T29"/>
  <c r="E30"/>
  <c r="J60" i="4" s="1"/>
  <c r="G30" i="3"/>
  <c r="I30"/>
  <c r="J62" i="4" s="1"/>
  <c r="P30" i="3"/>
  <c r="R30"/>
  <c r="T30"/>
  <c r="P31"/>
  <c r="R31"/>
  <c r="T31"/>
  <c r="J32"/>
  <c r="P32"/>
  <c r="R32"/>
  <c r="T32"/>
  <c r="J33"/>
  <c r="P33"/>
  <c r="R33"/>
  <c r="T33"/>
  <c r="J34"/>
  <c r="P34"/>
  <c r="R34"/>
  <c r="T34"/>
  <c r="J35"/>
  <c r="P35"/>
  <c r="R35"/>
  <c r="T35"/>
  <c r="I36"/>
  <c r="J36"/>
  <c r="P36"/>
  <c r="R36"/>
  <c r="T36"/>
  <c r="P37"/>
  <c r="R37"/>
  <c r="T37"/>
  <c r="O38"/>
  <c r="P38"/>
  <c r="Q38"/>
  <c r="R38"/>
  <c r="S38"/>
  <c r="T38"/>
  <c r="H40"/>
  <c r="H41"/>
  <c r="H42"/>
  <c r="P42"/>
  <c r="R42"/>
  <c r="T42"/>
  <c r="H43"/>
  <c r="P43"/>
  <c r="R43"/>
  <c r="T43"/>
  <c r="H44"/>
  <c r="J44"/>
  <c r="J37" i="4" s="1"/>
  <c r="P44" i="3"/>
  <c r="R44"/>
  <c r="T44"/>
  <c r="H45"/>
  <c r="J45"/>
  <c r="L38" i="4" s="1"/>
  <c r="P45" i="3"/>
  <c r="R45"/>
  <c r="T45"/>
  <c r="H46"/>
  <c r="P46"/>
  <c r="R46"/>
  <c r="T46"/>
  <c r="H47"/>
  <c r="P47"/>
  <c r="R47"/>
  <c r="T47"/>
  <c r="H48"/>
  <c r="J47" s="1"/>
  <c r="P48"/>
  <c r="R48"/>
  <c r="T48"/>
  <c r="H49"/>
  <c r="P49"/>
  <c r="R49"/>
  <c r="T49"/>
  <c r="H50"/>
  <c r="P50"/>
  <c r="R50"/>
  <c r="T50"/>
  <c r="H51"/>
  <c r="P51"/>
  <c r="R51"/>
  <c r="T51"/>
  <c r="H52"/>
  <c r="P52"/>
  <c r="R52"/>
  <c r="T52"/>
  <c r="H53"/>
  <c r="P53"/>
  <c r="R53"/>
  <c r="T53"/>
  <c r="H54"/>
  <c r="O54"/>
  <c r="P54"/>
  <c r="Q54"/>
  <c r="R54"/>
  <c r="S54"/>
  <c r="T54"/>
  <c r="H55"/>
  <c r="H56"/>
  <c r="J56" s="1"/>
  <c r="L40" i="4" s="1"/>
  <c r="T56" i="3"/>
  <c r="H57"/>
  <c r="J57"/>
  <c r="L43" i="4" s="1"/>
  <c r="T57" i="3"/>
  <c r="T68" s="1"/>
  <c r="J36" i="4" s="1"/>
  <c r="H58" i="3"/>
  <c r="J58"/>
  <c r="H43" i="4" s="1"/>
  <c r="T58" i="3"/>
  <c r="H59"/>
  <c r="J59"/>
  <c r="J24" i="4" s="1"/>
  <c r="T59" i="3"/>
  <c r="H60"/>
  <c r="J60"/>
  <c r="L26" i="4" s="1"/>
  <c r="T60" i="3"/>
  <c r="H61"/>
  <c r="J61"/>
  <c r="H26" i="4" s="1"/>
  <c r="T61" i="3"/>
  <c r="H62"/>
  <c r="J62" s="1"/>
  <c r="L25" i="4" s="1"/>
  <c r="T62" i="3"/>
  <c r="T63"/>
  <c r="H64"/>
  <c r="J64"/>
  <c r="H52" i="4" s="1"/>
  <c r="T64" i="3"/>
  <c r="T65"/>
  <c r="H66"/>
  <c r="J66" s="1"/>
  <c r="J52" i="4" s="1"/>
  <c r="T66" i="3"/>
  <c r="T67"/>
  <c r="H68"/>
  <c r="J68"/>
  <c r="S68"/>
  <c r="H70"/>
  <c r="J70" s="1"/>
  <c r="J55" i="4" s="1"/>
  <c r="H71" i="3"/>
  <c r="J71"/>
  <c r="H41" i="4" s="1"/>
  <c r="H72" i="3"/>
  <c r="J72" s="1"/>
  <c r="H42" i="4" s="1"/>
  <c r="H73" i="3"/>
  <c r="J73"/>
  <c r="J42" i="4" s="1"/>
  <c r="H74" i="3"/>
  <c r="J74" s="1"/>
  <c r="H44" i="4" s="1"/>
  <c r="H75" i="3"/>
  <c r="J75"/>
  <c r="J44" i="4" s="1"/>
  <c r="H76" i="3"/>
  <c r="J76" s="1"/>
  <c r="L44" i="4" s="1"/>
  <c r="H77" i="3"/>
  <c r="J77"/>
  <c r="J39" i="4" s="1"/>
  <c r="H78" i="3"/>
  <c r="J78" s="1"/>
  <c r="H39" i="4" s="1"/>
  <c r="M82" i="3"/>
  <c r="F96"/>
  <c r="F100" s="1"/>
  <c r="L45" i="4" s="1"/>
  <c r="H96" i="3"/>
  <c r="J96"/>
  <c r="Q96"/>
  <c r="S96"/>
  <c r="S100" s="1"/>
  <c r="U96"/>
  <c r="F97"/>
  <c r="H97"/>
  <c r="J97"/>
  <c r="Q97"/>
  <c r="S97"/>
  <c r="U97"/>
  <c r="F98"/>
  <c r="H98"/>
  <c r="J98"/>
  <c r="Q98"/>
  <c r="S98"/>
  <c r="U98"/>
  <c r="F99"/>
  <c r="H99"/>
  <c r="J99"/>
  <c r="Q99"/>
  <c r="S99"/>
  <c r="U99"/>
  <c r="E100"/>
  <c r="H60" i="4" s="1"/>
  <c r="G100" i="3"/>
  <c r="H100"/>
  <c r="I100"/>
  <c r="J100"/>
  <c r="P100"/>
  <c r="Q100"/>
  <c r="J45" i="4" s="1"/>
  <c r="R100" i="3"/>
  <c r="J61" i="4" s="1"/>
  <c r="T100" i="3"/>
  <c r="U100"/>
  <c r="F105"/>
  <c r="F109" s="1"/>
  <c r="H53" i="4" s="1"/>
  <c r="H105" i="3"/>
  <c r="J105"/>
  <c r="Q105"/>
  <c r="S105"/>
  <c r="S109" s="1"/>
  <c r="U105"/>
  <c r="F106"/>
  <c r="H106"/>
  <c r="J106"/>
  <c r="Q106"/>
  <c r="S106"/>
  <c r="U106"/>
  <c r="F107"/>
  <c r="H107"/>
  <c r="J107"/>
  <c r="Q107"/>
  <c r="S107"/>
  <c r="U107"/>
  <c r="F108"/>
  <c r="H108"/>
  <c r="J108"/>
  <c r="Q108"/>
  <c r="S108"/>
  <c r="U108"/>
  <c r="E109"/>
  <c r="G109"/>
  <c r="H109"/>
  <c r="I109"/>
  <c r="J109"/>
  <c r="P109"/>
  <c r="Q109"/>
  <c r="J53" i="4" s="1"/>
  <c r="R109" i="3"/>
  <c r="F61" i="4" s="1"/>
  <c r="T109" i="3"/>
  <c r="U109"/>
  <c r="F114"/>
  <c r="F118" s="1"/>
  <c r="H54" i="4" s="1"/>
  <c r="H114" i="3"/>
  <c r="J114"/>
  <c r="Q114"/>
  <c r="S114"/>
  <c r="S118" s="1"/>
  <c r="U114"/>
  <c r="F115"/>
  <c r="H115"/>
  <c r="J115"/>
  <c r="Q115"/>
  <c r="S115"/>
  <c r="U115"/>
  <c r="F116"/>
  <c r="H116"/>
  <c r="J116"/>
  <c r="Q116"/>
  <c r="S116"/>
  <c r="U116"/>
  <c r="F117"/>
  <c r="H117"/>
  <c r="J117"/>
  <c r="Q117"/>
  <c r="S117"/>
  <c r="U117"/>
  <c r="E118"/>
  <c r="G118"/>
  <c r="H118"/>
  <c r="I118"/>
  <c r="J118"/>
  <c r="P118"/>
  <c r="Q118"/>
  <c r="J54" i="4" s="1"/>
  <c r="R118" i="3"/>
  <c r="T118"/>
  <c r="U118"/>
  <c r="O9" i="2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G32"/>
  <c r="O32"/>
  <c r="G33"/>
  <c r="O33"/>
  <c r="C34"/>
  <c r="D34"/>
  <c r="O34" s="1"/>
  <c r="E34"/>
  <c r="F34"/>
  <c r="G34"/>
  <c r="H34"/>
  <c r="I34"/>
  <c r="J34"/>
  <c r="K34"/>
  <c r="L34"/>
  <c r="M34"/>
  <c r="N34"/>
  <c r="C35"/>
  <c r="D35"/>
  <c r="E35"/>
  <c r="F35"/>
  <c r="F38" s="1"/>
  <c r="G35"/>
  <c r="H35"/>
  <c r="I35"/>
  <c r="J35"/>
  <c r="J38" s="1"/>
  <c r="K35"/>
  <c r="L35"/>
  <c r="M35"/>
  <c r="N35"/>
  <c r="N38" s="1"/>
  <c r="O48"/>
  <c r="O49"/>
  <c r="O50"/>
  <c r="O51"/>
  <c r="O52"/>
  <c r="O53"/>
  <c r="O54"/>
  <c r="O55"/>
  <c r="O56"/>
  <c r="O57"/>
  <c r="O58"/>
  <c r="O59"/>
  <c r="O60"/>
  <c r="O61"/>
  <c r="O62"/>
  <c r="O63"/>
  <c r="O64"/>
  <c r="C65"/>
  <c r="D65"/>
  <c r="E65"/>
  <c r="F65"/>
  <c r="G65"/>
  <c r="H65"/>
  <c r="I65"/>
  <c r="J65"/>
  <c r="K65"/>
  <c r="L65"/>
  <c r="M65"/>
  <c r="O65"/>
  <c r="N65"/>
  <c r="C66"/>
  <c r="C30" s="1"/>
  <c r="D66"/>
  <c r="D30" s="1"/>
  <c r="E66"/>
  <c r="E30" s="1"/>
  <c r="F66"/>
  <c r="F30" s="1"/>
  <c r="G66"/>
  <c r="G30" s="1"/>
  <c r="H66"/>
  <c r="H30" s="1"/>
  <c r="I66"/>
  <c r="I30" s="1"/>
  <c r="J66"/>
  <c r="J30" s="1"/>
  <c r="K66"/>
  <c r="K30" s="1"/>
  <c r="L66"/>
  <c r="L30" s="1"/>
  <c r="M66"/>
  <c r="M30" s="1"/>
  <c r="N66"/>
  <c r="N30" s="1"/>
  <c r="C67"/>
  <c r="C31" s="1"/>
  <c r="D67"/>
  <c r="D31" s="1"/>
  <c r="D36" s="1"/>
  <c r="E67"/>
  <c r="E31" s="1"/>
  <c r="E36" s="1"/>
  <c r="F67"/>
  <c r="F31"/>
  <c r="F36" s="1"/>
  <c r="F37" s="1"/>
  <c r="G67"/>
  <c r="G31"/>
  <c r="G36" s="1"/>
  <c r="H67"/>
  <c r="H31" s="1"/>
  <c r="H36" s="1"/>
  <c r="I67"/>
  <c r="I31" s="1"/>
  <c r="I36" s="1"/>
  <c r="J67"/>
  <c r="J31"/>
  <c r="J36" s="1"/>
  <c r="J37" s="1"/>
  <c r="K67"/>
  <c r="K31"/>
  <c r="K36" s="1"/>
  <c r="L67"/>
  <c r="L31" s="1"/>
  <c r="L36" s="1"/>
  <c r="M67"/>
  <c r="M31" s="1"/>
  <c r="M36" s="1"/>
  <c r="N67"/>
  <c r="N31"/>
  <c r="N36" s="1"/>
  <c r="N37" s="1"/>
  <c r="G10" i="1"/>
  <c r="N10"/>
  <c r="G11"/>
  <c r="N11"/>
  <c r="G12"/>
  <c r="N12"/>
  <c r="G13"/>
  <c r="N13"/>
  <c r="G14"/>
  <c r="N14"/>
  <c r="G15"/>
  <c r="N15"/>
  <c r="G16"/>
  <c r="N16"/>
  <c r="G17"/>
  <c r="N17"/>
  <c r="G18"/>
  <c r="N18"/>
  <c r="G19"/>
  <c r="N19"/>
  <c r="G20"/>
  <c r="N20"/>
  <c r="G21"/>
  <c r="N21"/>
  <c r="G22"/>
  <c r="H63" i="4" s="1"/>
  <c r="N22" i="1"/>
  <c r="G23"/>
  <c r="N23"/>
  <c r="G24"/>
  <c r="N24"/>
  <c r="G25"/>
  <c r="N25"/>
  <c r="G26"/>
  <c r="J63" i="4" s="1"/>
  <c r="N26" i="1"/>
  <c r="G27"/>
  <c r="J27"/>
  <c r="K27"/>
  <c r="N27" s="1"/>
  <c r="L27"/>
  <c r="M27"/>
  <c r="G28"/>
  <c r="J28"/>
  <c r="K28"/>
  <c r="N28" s="1"/>
  <c r="L28"/>
  <c r="M28"/>
  <c r="F31" s="1"/>
  <c r="F36" s="1"/>
  <c r="G29"/>
  <c r="J29"/>
  <c r="C32"/>
  <c r="K29"/>
  <c r="L29"/>
  <c r="E32" s="1"/>
  <c r="E37" s="1"/>
  <c r="M29"/>
  <c r="G30"/>
  <c r="C31"/>
  <c r="C36"/>
  <c r="E31"/>
  <c r="E36" s="1"/>
  <c r="D32"/>
  <c r="D37"/>
  <c r="F32"/>
  <c r="F37" s="1"/>
  <c r="F38" s="1"/>
  <c r="G33"/>
  <c r="G34"/>
  <c r="C35"/>
  <c r="D35"/>
  <c r="E35"/>
  <c r="F35"/>
  <c r="C37"/>
  <c r="O67" i="2"/>
  <c r="G71" i="4" l="1"/>
  <c r="J27"/>
  <c r="H27"/>
  <c r="G35" i="1"/>
  <c r="F63" i="4"/>
  <c r="L63" s="1"/>
  <c r="C38" i="1"/>
  <c r="C39"/>
  <c r="J40" i="3"/>
  <c r="J40" i="4" s="1"/>
  <c r="J52" i="3"/>
  <c r="J41" i="4" s="1"/>
  <c r="J30" i="3"/>
  <c r="F30"/>
  <c r="J35" i="4" s="1"/>
  <c r="H35"/>
  <c r="H64"/>
  <c r="H65" s="1"/>
  <c r="L35"/>
  <c r="L46" s="1"/>
  <c r="E38" i="1"/>
  <c r="G37"/>
  <c r="L37" i="2"/>
  <c r="L38"/>
  <c r="M37"/>
  <c r="M38"/>
  <c r="K37"/>
  <c r="K38"/>
  <c r="I37"/>
  <c r="I38"/>
  <c r="G37"/>
  <c r="G38"/>
  <c r="E37"/>
  <c r="E38"/>
  <c r="O31"/>
  <c r="C36"/>
  <c r="F64" i="4"/>
  <c r="L61"/>
  <c r="E39" i="1"/>
  <c r="F39"/>
  <c r="O30" i="2"/>
  <c r="L27" i="4"/>
  <c r="L62"/>
  <c r="H37" i="2"/>
  <c r="H38"/>
  <c r="D37"/>
  <c r="D38"/>
  <c r="G32" i="1"/>
  <c r="J64" i="4"/>
  <c r="J65" s="1"/>
  <c r="L60"/>
  <c r="H46"/>
  <c r="O35" i="2"/>
  <c r="O66"/>
  <c r="N29" i="1"/>
  <c r="D31"/>
  <c r="F65" i="4" l="1"/>
  <c r="J46"/>
  <c r="L64"/>
  <c r="L65" s="1"/>
  <c r="G31" i="1"/>
  <c r="D36"/>
  <c r="C37" i="2"/>
  <c r="O37" s="1"/>
  <c r="O36"/>
  <c r="C38"/>
  <c r="O38" s="1"/>
  <c r="D39" i="1" l="1"/>
  <c r="G39" s="1"/>
  <c r="G36"/>
  <c r="D38"/>
  <c r="G38" s="1"/>
</calcChain>
</file>

<file path=xl/comments1.xml><?xml version="1.0" encoding="utf-8"?>
<comments xmlns="http://schemas.openxmlformats.org/spreadsheetml/2006/main">
  <authors>
    <author>luismig</author>
  </authors>
  <commentList>
    <comment ref="B15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b/>
            <sz val="8"/>
            <color indexed="81"/>
            <rFont val="Tahoma"/>
            <family val="2"/>
          </rPr>
          <t xml:space="preserve">
Para o preenchimento deste Quadro é necessário retirar os valores das Declarações do IVA e preencher a folha "Declarações IVA - Trimestral" ou "Declarações IVA - Mensal" e também retirar os valores da 2432... na contabilidade e preencher os Quadros na folha "Cálculos Auxiliares".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2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b/>
            <sz val="8"/>
            <color indexed="81"/>
            <rFont val="Tahoma"/>
            <family val="2"/>
          </rPr>
          <t xml:space="preserve">
Para o preenchimento deste Quadro é necessário retirar os valores das Declarações do IVA e preencher a folha "Declarações IVA - Trimestral" ou "Declarações IVA - Mensal" e também retirar os valores da 2432... na contabilidade e preencher os Quadros na folha "Cálculos Auxiliares".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8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Preencher somente se a declaração respeitar a anos anteriores a 2007.</t>
        </r>
      </text>
    </comment>
    <comment ref="B50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Para o preenchimento deste Quadro é necessário preencher o quadro maior na folha "Cálculos Auxiliares" de valores retirados da contabilidade.
</t>
        </r>
      </text>
    </comment>
    <comment ref="B58" authorId="0">
      <text>
        <r>
          <rPr>
            <b/>
            <sz val="8"/>
            <color indexed="17"/>
            <rFont val="Tahoma"/>
            <family val="2"/>
          </rPr>
          <t>Elaborado por: Luis Silvestre (TOC 73362)</t>
        </r>
        <r>
          <rPr>
            <b/>
            <sz val="8"/>
            <color indexed="81"/>
            <rFont val="Tahoma"/>
            <family val="2"/>
          </rPr>
          <t xml:space="preserve">
Para o preenchimento deste Quadro é necessário retirar os valores das Declarações do IVA e preencher a folha "Declarações IVA - Trimestral" ou "Declarações IVA - Mensal" e também retirar os valores da 2432... na contabilidade e preencher os Quadros na folha "Cálculos Auxiliares".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0" authorId="0">
      <text>
        <r>
          <rPr>
            <b/>
            <sz val="8"/>
            <color indexed="17"/>
            <rFont val="Tahoma"/>
            <family val="2"/>
          </rPr>
          <t xml:space="preserve">Elaborado por: Luis Silvestre (TOC 73362)
</t>
        </r>
        <r>
          <rPr>
            <b/>
            <sz val="8"/>
            <color indexed="81"/>
            <rFont val="Tahoma"/>
            <family val="2"/>
          </rPr>
          <t>Para o preenchimento deste Quadro é necessário retirar da contabilidade os valores referentes a Recebimentos Antecipados, preenchendo o Quadro existente na folha "Cálculos Auxiliares".</t>
        </r>
      </text>
    </comment>
  </commentList>
</comments>
</file>

<file path=xl/sharedStrings.xml><?xml version="1.0" encoding="utf-8"?>
<sst xmlns="http://schemas.openxmlformats.org/spreadsheetml/2006/main" count="765" uniqueCount="306">
  <si>
    <t>Nome da Empresa:</t>
  </si>
  <si>
    <t>Exercicio:</t>
  </si>
  <si>
    <t>Tipo de Declarações:</t>
  </si>
  <si>
    <t>Trimestrais</t>
  </si>
  <si>
    <r>
      <t xml:space="preserve">Nota Importante: </t>
    </r>
    <r>
      <rPr>
        <b/>
        <sz val="12"/>
        <color indexed="18"/>
        <rFont val="Arial"/>
        <family val="2"/>
      </rPr>
      <t>Preencher somente o cabeçalho e as células em branco e vazias do quadro abaixo.</t>
    </r>
  </si>
  <si>
    <t>Campo 1</t>
  </si>
  <si>
    <t>Campo 2</t>
  </si>
  <si>
    <t>Campo 3</t>
  </si>
  <si>
    <t>Campo 4</t>
  </si>
  <si>
    <t>Campo 5</t>
  </si>
  <si>
    <t>Campo 6</t>
  </si>
  <si>
    <t>Campo 8</t>
  </si>
  <si>
    <t>Campo 9</t>
  </si>
  <si>
    <t>Campo 10</t>
  </si>
  <si>
    <t>Campo 11</t>
  </si>
  <si>
    <t>Campo 20</t>
  </si>
  <si>
    <t>Campo 21</t>
  </si>
  <si>
    <t>Campo 22</t>
  </si>
  <si>
    <t>Campo 23</t>
  </si>
  <si>
    <t>Campo 24</t>
  </si>
  <si>
    <t>Campo 40</t>
  </si>
  <si>
    <t>Campo 41</t>
  </si>
  <si>
    <t>Campo 61</t>
  </si>
  <si>
    <t>Campo 81</t>
  </si>
  <si>
    <t>Campo 90</t>
  </si>
  <si>
    <t>Campo 91</t>
  </si>
  <si>
    <t>Campo 92</t>
  </si>
  <si>
    <t>Campo 93</t>
  </si>
  <si>
    <t>Campo 94</t>
  </si>
  <si>
    <t>Declarações Periódicas de IVA Trimestral do Exercicio em análise</t>
  </si>
  <si>
    <t>1º Trimestre</t>
  </si>
  <si>
    <t>2º Trimestre</t>
  </si>
  <si>
    <t>3º Trimestre</t>
  </si>
  <si>
    <t>4º Trimestre</t>
  </si>
  <si>
    <t>TOTAIS</t>
  </si>
  <si>
    <t>Mensais</t>
  </si>
  <si>
    <t>Declarações Periódicas de IVA Mensal do Exercicio em análise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</si>
  <si>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</si>
  <si>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</si>
  <si>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</si>
  <si>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</si>
  <si>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</si>
  <si>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</si>
  <si>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</si>
  <si>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</si>
  <si>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</si>
  <si>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</si>
  <si>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</si>
  <si>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</si>
  <si>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 xml:space="preserve">Nota Importante: </t>
  </si>
  <si>
    <t>Preencher somente o cabeçalho e as células em branco e vazias do quadro abaixo.</t>
  </si>
  <si>
    <t>Quadros de Cálculos Auxiliares para o Anexo L da IES</t>
  </si>
  <si>
    <t>EXISTÊNCIAS - Dados para o Quadro 4 e 6 do Anexo L - IVA TRIMESTRAL</t>
  </si>
  <si>
    <t>Taxa 5%</t>
  </si>
  <si>
    <t>BASE</t>
  </si>
  <si>
    <t>Taxa 12%</t>
  </si>
  <si>
    <t>IMOBILIZADO - Dados para o Quadro 4 e 6 do Anexo L - IVA TRIMESTRAL</t>
  </si>
  <si>
    <t>OUTROS BENS E SERVIÇOS - Dados para o Quadro 4 e 6 do Anexo L - IVA TRIMESTRAL</t>
  </si>
  <si>
    <t>Valores do extracto de contrabilidade referentes às subcontas da 24323 - Dedução 50% Iva do Gasóleo</t>
  </si>
  <si>
    <t>Outros Valores a retirar da contabilidade para preenchimento do Quadro 4 e 5 do Anexo L</t>
  </si>
  <si>
    <t>Contas POC</t>
  </si>
  <si>
    <t>Designação das Contas</t>
  </si>
  <si>
    <t>Valor p/ Quadro 4</t>
  </si>
  <si>
    <t>Totais</t>
  </si>
  <si>
    <t>62218...</t>
  </si>
  <si>
    <t>Excluido Direito Dedução - Outros</t>
  </si>
  <si>
    <t>Ofertas a Clientes</t>
  </si>
  <si>
    <t>62221...</t>
  </si>
  <si>
    <t>62227...</t>
  </si>
  <si>
    <t>622…</t>
  </si>
  <si>
    <t>Outros Custos</t>
  </si>
  <si>
    <t>62212...</t>
  </si>
  <si>
    <t>Gasolina</t>
  </si>
  <si>
    <t>424...</t>
  </si>
  <si>
    <t>Aquisição de Viaturas de Turismo</t>
  </si>
  <si>
    <t>62214...</t>
  </si>
  <si>
    <t>Despesas Viaturas de Turismo</t>
  </si>
  <si>
    <t>Outros Fluidos</t>
  </si>
  <si>
    <t>62219...</t>
  </si>
  <si>
    <t>Alugueres</t>
  </si>
  <si>
    <t>62232...</t>
  </si>
  <si>
    <t>Conservação e Reparação</t>
  </si>
  <si>
    <t>Portagens e Parqueamentos</t>
  </si>
  <si>
    <t>Bens e Serviços Isentos</t>
  </si>
  <si>
    <t>Rendas</t>
  </si>
  <si>
    <t>62223...</t>
  </si>
  <si>
    <t>Seguros</t>
  </si>
  <si>
    <t>62229…</t>
  </si>
  <si>
    <t>Honorários</t>
  </si>
  <si>
    <t>424…</t>
  </si>
  <si>
    <t>414…</t>
  </si>
  <si>
    <t>Aquis. Imóveis Isentos - nº 31 art. 9 CIVA</t>
  </si>
  <si>
    <t>Aquis.Serv.Transp.Intracom.(cargas) - Art.6 do CIVA</t>
  </si>
  <si>
    <t>Venda Viatura de Turismo isentas pelo nº 33 art. 9 CIVA</t>
  </si>
  <si>
    <t>Venda Imobilizado p/ União Europeia - Art. 14 CIVA</t>
  </si>
  <si>
    <t>Outras Transmiss. p/ União Europeia - Art. 14 CIVA</t>
  </si>
  <si>
    <t>Venda Imobilizado p/ Exterior - Excepto Art. 14 CIVA</t>
  </si>
  <si>
    <t>Outras Transmiss. p/ Exterior - Excepto Art. 14 CIVA</t>
  </si>
  <si>
    <t>Aquisição de Existências Isentas - Art. 9 do CIVA</t>
  </si>
  <si>
    <t>Aquisição Existências a Sujeitos Isentos-Art. 53 CIVA</t>
  </si>
  <si>
    <t>Aquisição OBS a Sujeitos Isentos - Art. 53 CIVA</t>
  </si>
  <si>
    <t>Preencher apenas se colocar a opção 4 (Existências, OBS e Imobilizado) para Quadro 3 do anexo L</t>
  </si>
  <si>
    <t>EXISTÊNCIAS</t>
  </si>
  <si>
    <t>OUTROS BENS E SERV.</t>
  </si>
  <si>
    <t>IMOBILIZADO</t>
  </si>
  <si>
    <t>Transmissões de Bens e Prestações de Serviços</t>
  </si>
  <si>
    <t>Taxa Reduzida - 5%</t>
  </si>
  <si>
    <t>Taxa Intermédia - 12%</t>
  </si>
  <si>
    <t>Taxa Normal - 21%</t>
  </si>
  <si>
    <t>Isentas c/ dedução</t>
  </si>
  <si>
    <t>Isentas s/ dedução</t>
  </si>
  <si>
    <r>
      <t xml:space="preserve">Nota Importante: </t>
    </r>
    <r>
      <rPr>
        <b/>
        <sz val="13"/>
        <color indexed="18"/>
        <rFont val="Arial"/>
        <family val="2"/>
      </rPr>
      <t>Preencher somente as células vazias e em branco dos quadros</t>
    </r>
  </si>
  <si>
    <t>EXISTÊNCIAS - Dados para o Quadro 4 e 6 do Anexo L - IVA MENSAL</t>
  </si>
  <si>
    <t>IMOBILIZADO - Dados para o Quadro 4 e 6 do Anexo L - IVA MENSAL</t>
  </si>
  <si>
    <t>OUTROS BENS E SERVIÇOS - Dados para o Quadro 4 e 6 do Anexo L - IVA MENSAL</t>
  </si>
  <si>
    <t>Contribuinte:</t>
  </si>
  <si>
    <t>Data Actual</t>
  </si>
  <si>
    <t>Existências</t>
  </si>
  <si>
    <t>OBS</t>
  </si>
  <si>
    <t>Imobilizado</t>
  </si>
  <si>
    <t>2 ou +</t>
  </si>
  <si>
    <r>
      <t xml:space="preserve">Nota Importante: </t>
    </r>
    <r>
      <rPr>
        <b/>
        <sz val="10"/>
        <rFont val="Arial"/>
        <family val="2"/>
      </rPr>
      <t>Preencher apenas o Cabeçalho e o Quadro ao lado. Os quadros são preenchidos automaticamente através das Declarações de IVA e Cálculos Auxiliares.</t>
    </r>
  </si>
  <si>
    <t>Quadro 03 - Operações Internas Activas</t>
  </si>
  <si>
    <t>OUTROS BENS SERV.</t>
  </si>
  <si>
    <t>L14</t>
  </si>
  <si>
    <t>L15</t>
  </si>
  <si>
    <t>L16</t>
  </si>
  <si>
    <t>L10</t>
  </si>
  <si>
    <t>L11</t>
  </si>
  <si>
    <t>Serviços de Transportes Intracomunitários de Bens - Art. 6 do CIVA</t>
  </si>
  <si>
    <t>L12</t>
  </si>
  <si>
    <t>Transmissões Viaturas de Turismo isentas - nº 33 do art. 9º do CIVA</t>
  </si>
  <si>
    <t>L17</t>
  </si>
  <si>
    <t>Transmissões Isentas - nº 31 do art. 9º do CIVA (Imóveis)</t>
  </si>
  <si>
    <t>L18</t>
  </si>
  <si>
    <t>L13</t>
  </si>
  <si>
    <t>L19</t>
  </si>
  <si>
    <t>Aquisições de Bens e Serviços efectuadas pelo Sujeito Passivo</t>
  </si>
  <si>
    <t xml:space="preserve">L20 </t>
  </si>
  <si>
    <t>L24</t>
  </si>
  <si>
    <t>L32</t>
  </si>
  <si>
    <t>Imp. parcial/ deduditel - Art. 21 do CIVA (Gasoleo)</t>
  </si>
  <si>
    <t>L25</t>
  </si>
  <si>
    <t>Cujo o Imposto é total/ excluido do direito à dedução</t>
  </si>
  <si>
    <t>L26</t>
  </si>
  <si>
    <t>L27</t>
  </si>
  <si>
    <t>L33</t>
  </si>
  <si>
    <t>Outros</t>
  </si>
  <si>
    <t>L28</t>
  </si>
  <si>
    <t>L34</t>
  </si>
  <si>
    <t>Aquisição de bens e serviços isentos</t>
  </si>
  <si>
    <t>L21</t>
  </si>
  <si>
    <t>L29</t>
  </si>
  <si>
    <t>Aquis. de bens e serviços c/ regime especial de isenção - Art. 53 CIVA</t>
  </si>
  <si>
    <t>L22</t>
  </si>
  <si>
    <t>L30</t>
  </si>
  <si>
    <t>Aquisições isentas nos termos do nº 31 do art. 9º do CIVA (Imóveis)</t>
  </si>
  <si>
    <t>L35</t>
  </si>
  <si>
    <t>L23</t>
  </si>
  <si>
    <t>L31</t>
  </si>
  <si>
    <t>L36</t>
  </si>
  <si>
    <t>OUTRAS</t>
  </si>
  <si>
    <t>De e Para a União Europeia</t>
  </si>
  <si>
    <t>Transmissões Intracomunitárias de Bens</t>
  </si>
  <si>
    <t>L37</t>
  </si>
  <si>
    <t>L41</t>
  </si>
  <si>
    <t>Aquisições Intracomunitárias</t>
  </si>
  <si>
    <t>L38</t>
  </si>
  <si>
    <t>L42</t>
  </si>
  <si>
    <t>De e Para Paises Terceiros</t>
  </si>
  <si>
    <t>Importações</t>
  </si>
  <si>
    <t>L39</t>
  </si>
  <si>
    <t>L43</t>
  </si>
  <si>
    <t>Exportações</t>
  </si>
  <si>
    <t>L40</t>
  </si>
  <si>
    <t>L44</t>
  </si>
  <si>
    <t>Á Taxa Reduzida</t>
  </si>
  <si>
    <t>L45</t>
  </si>
  <si>
    <t>L48</t>
  </si>
  <si>
    <t>L51</t>
  </si>
  <si>
    <t>L54</t>
  </si>
  <si>
    <t>Á Taxa Intermédia</t>
  </si>
  <si>
    <t>L46</t>
  </si>
  <si>
    <t>L49</t>
  </si>
  <si>
    <t>L52</t>
  </si>
  <si>
    <t>L55</t>
  </si>
  <si>
    <t>Á Taxa Normal</t>
  </si>
  <si>
    <t>L47</t>
  </si>
  <si>
    <t>L50</t>
  </si>
  <si>
    <t>L53</t>
  </si>
  <si>
    <t>L56</t>
  </si>
  <si>
    <t>Totais das Declarações de IVA (Trimestral ou Mensal)</t>
  </si>
  <si>
    <t>Totais das Contas IVA da Contabilidade (Conta 2432)</t>
  </si>
  <si>
    <t>Diferença entre Declarações de IVA e Contabilidade</t>
  </si>
  <si>
    <t>L65</t>
  </si>
  <si>
    <t>L64</t>
  </si>
  <si>
    <t>L66</t>
  </si>
  <si>
    <t>L68</t>
  </si>
  <si>
    <t>L67</t>
  </si>
  <si>
    <t>L06</t>
  </si>
  <si>
    <t>L01</t>
  </si>
  <si>
    <t>L02</t>
  </si>
  <si>
    <t>L03</t>
  </si>
  <si>
    <t>L04</t>
  </si>
  <si>
    <t>L05</t>
  </si>
  <si>
    <t>L07</t>
  </si>
  <si>
    <t>L08</t>
  </si>
  <si>
    <t>L09</t>
  </si>
  <si>
    <t>Inversão do Sujeito Passivo em bens e serviços no sector dos desperdicios, residuos e sucatas recicláveis</t>
  </si>
  <si>
    <t>Isentas sem direito à dedução</t>
  </si>
  <si>
    <t>Isentas ou não sujeitas c/ direito à dedução (alinea b) nº 1 art. 20 do CIVA)</t>
  </si>
  <si>
    <t>Imposto é Total ou Parcialmente Dedutivel - Viaturas Turismo</t>
  </si>
  <si>
    <t>Imposto é Total ou Parcialmente Dedutivel - Outros</t>
  </si>
  <si>
    <t>L69</t>
  </si>
  <si>
    <t>L73</t>
  </si>
  <si>
    <t>L77</t>
  </si>
  <si>
    <t>L74</t>
  </si>
  <si>
    <t>Viat. Turismo - Aquisição</t>
  </si>
  <si>
    <t>Viat. Turismo - Locação</t>
  </si>
  <si>
    <t>L70</t>
  </si>
  <si>
    <t>L71</t>
  </si>
  <si>
    <t>L72</t>
  </si>
  <si>
    <t>L75</t>
  </si>
  <si>
    <t>L78</t>
  </si>
  <si>
    <t>L76</t>
  </si>
  <si>
    <t>L79</t>
  </si>
  <si>
    <t>Aquisições de bens e serviços em que houve inversão do sujeito passivo:
Bens e Serviços do sector de desperdicios, residuos e sucatas recicláveis</t>
  </si>
  <si>
    <t>Aquisições de bens e serviços em que houve inversão do sujeito passivo:
Serviços de Construção Civil</t>
  </si>
  <si>
    <t>Transm. Imóvel isento p/ nº 31 art. 9 CIVA (Imobilizado)</t>
  </si>
  <si>
    <t>Transm. Imóvel isento p/ nº 31 art. 9 CIVA (Existências)</t>
  </si>
  <si>
    <t>31…</t>
  </si>
  <si>
    <t>Aquis.Motos, Barcosde Recreio, Aviões</t>
  </si>
  <si>
    <r>
      <t xml:space="preserve">Campo 8
</t>
    </r>
    <r>
      <rPr>
        <b/>
        <sz val="10"/>
        <color indexed="10"/>
        <rFont val="Arial"/>
        <family val="2"/>
      </rPr>
      <t>(Inversão C.Civil)</t>
    </r>
  </si>
  <si>
    <r>
      <t xml:space="preserve">Campo 8
</t>
    </r>
    <r>
      <rPr>
        <b/>
        <sz val="10"/>
        <color indexed="10"/>
        <rFont val="Arial"/>
        <family val="2"/>
      </rPr>
      <t>(Inversão Sucatas)</t>
    </r>
  </si>
  <si>
    <r>
      <t xml:space="preserve">Campo 8
</t>
    </r>
    <r>
      <rPr>
        <b/>
        <sz val="10"/>
        <color indexed="10"/>
        <rFont val="Arial"/>
        <family val="2"/>
      </rPr>
      <t>(Inversão C. Civil)</t>
    </r>
  </si>
  <si>
    <t>Inversão Residuos e Sucatas</t>
  </si>
  <si>
    <t>Inversão Construção Civil</t>
  </si>
  <si>
    <t>Aquis. Bens e Serviços Residuos / Sucatas (Existências)</t>
  </si>
  <si>
    <t>Aquis. Bens e Serviços Residuos / Sucatas (OBS)</t>
  </si>
  <si>
    <t>Aquis. Bens e Serviços Residuos / Sucatas (Imobilizado)</t>
  </si>
  <si>
    <t>Quadro 04 -  Operações Internas Passivas</t>
  </si>
  <si>
    <t>Quadro 05 - Operações com o Exterior</t>
  </si>
  <si>
    <r>
      <t xml:space="preserve">Quadro 06 - Desenvolvimento do Imposto Dedutivel por Taxas </t>
    </r>
    <r>
      <rPr>
        <b/>
        <sz val="12"/>
        <color indexed="10"/>
        <rFont val="Arial"/>
        <family val="2"/>
      </rPr>
      <t>( SÓ IMPOSTO)</t>
    </r>
  </si>
  <si>
    <t>Quadro 4 do Anexo L - Viaturas de Turismo</t>
  </si>
  <si>
    <t>Retirar do Extracto Contabili// as Vendas de:</t>
  </si>
  <si>
    <t>Retirar do Extracto Contabili// os Valores de:</t>
  </si>
  <si>
    <t>OUTROS BENS E SERVIÇOS</t>
  </si>
  <si>
    <r>
      <t xml:space="preserve">Aquisições de Bens e Prestações de Serviços relacionadas com </t>
    </r>
    <r>
      <rPr>
        <b/>
        <sz val="10"/>
        <color indexed="10"/>
        <rFont val="Arial"/>
        <family val="2"/>
      </rPr>
      <t>Viaturas de Turismo</t>
    </r>
    <r>
      <rPr>
        <b/>
        <sz val="10"/>
        <rFont val="Arial"/>
        <family val="2"/>
      </rPr>
      <t>, nas quais, o imposto tenha sido total ou parcialmente deduzido</t>
    </r>
  </si>
  <si>
    <t>Aquis. Bens e Serviços c/ Locação de Viaturas (OBS)</t>
  </si>
  <si>
    <t>Locação de Viaturas (Existências)</t>
  </si>
  <si>
    <t>Quadro 07 - Recebimentos Antecipados</t>
  </si>
  <si>
    <t>SIM</t>
  </si>
  <si>
    <t>NÃO</t>
  </si>
  <si>
    <t>L57</t>
  </si>
  <si>
    <t>L58</t>
  </si>
  <si>
    <t>L59</t>
  </si>
  <si>
    <t>Base Tributável que em 31 de Dezembro ainda não tenha sido convertida em Transmissões de Bens ou Prestações de Serviços</t>
  </si>
  <si>
    <t>Montante do Imposto Liquidado sobre a base referida no campo L57</t>
  </si>
  <si>
    <t>Valor dos rendimentos antecipados com liquidação de imposto que ocorreram em anos anteriores e cuja a facturação definitiva ocorreu no ano a que respeita a declaração</t>
  </si>
  <si>
    <t>Houve operações desta natureza no ano a que esta declaração respeita? Se SIM, inscreva:</t>
  </si>
  <si>
    <t>Quadro 7 do Anexo L - Recebimentos Antecipados</t>
  </si>
  <si>
    <t>Taxa de 5%</t>
  </si>
  <si>
    <t>Taxa de 12%</t>
  </si>
  <si>
    <t>Taxa de 21%</t>
  </si>
  <si>
    <t>Valores do extracto de contrabilidade referentes às contas de Recebimentos Antecipados (L57 e L58)</t>
  </si>
  <si>
    <t>Valores do extracto de contrabilidade referentes à Facturação definitiva de recebimentos de anos anteriores (L59)</t>
  </si>
  <si>
    <t>Campo 62</t>
  </si>
  <si>
    <t>Campo 63</t>
  </si>
  <si>
    <t>Campo 64</t>
  </si>
  <si>
    <t>Campo 65</t>
  </si>
  <si>
    <t>Campo 66</t>
  </si>
  <si>
    <t>Campo 67</t>
  </si>
  <si>
    <t>Campo 68</t>
  </si>
  <si>
    <t>Anexo R às Declarações Periódicas de IVA Trimestral do Exercicio em análise</t>
  </si>
  <si>
    <t>Anexo R às Declarações Periódicas de IVA Mensal do Exercicio em análise</t>
  </si>
  <si>
    <t>Taxa 4%</t>
  </si>
  <si>
    <t>Taxa 8%</t>
  </si>
  <si>
    <r>
      <t xml:space="preserve">Nota Importante: </t>
    </r>
    <r>
      <rPr>
        <b/>
        <sz val="14"/>
        <color indexed="18"/>
        <rFont val="Arial"/>
        <family val="2"/>
      </rPr>
      <t xml:space="preserve">Preencher somente as células vazias e em branco dos quadros abaixo. </t>
    </r>
    <r>
      <rPr>
        <b/>
        <sz val="16"/>
        <color indexed="10"/>
        <rFont val="Arial"/>
        <family val="2"/>
      </rPr>
      <t>Só para IVA dos Açores e Madeira</t>
    </r>
  </si>
  <si>
    <r>
      <t>Nota Importante:</t>
    </r>
    <r>
      <rPr>
        <b/>
        <sz val="14"/>
        <color indexed="18"/>
        <rFont val="Arial"/>
        <family val="2"/>
      </rPr>
      <t xml:space="preserve"> Preencher somente as células vazias e em branco dos quadros abaixo.</t>
    </r>
    <r>
      <rPr>
        <b/>
        <sz val="14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Só para IVA dos Açores e Madeira</t>
    </r>
  </si>
  <si>
    <r>
      <t xml:space="preserve">Nota Importante: </t>
    </r>
    <r>
      <rPr>
        <b/>
        <sz val="14"/>
        <color indexed="18"/>
        <rFont val="Arial"/>
        <family val="2"/>
      </rPr>
      <t>Preencher somente as células vazias e em branco dos quadros abaixo</t>
    </r>
  </si>
  <si>
    <t>Inversão do Sujeito Passivo em Serv. de Construção Civil</t>
  </si>
  <si>
    <r>
      <t>IVA DEVIDO NO ADQUIRENTE -</t>
    </r>
    <r>
      <rPr>
        <b/>
        <sz val="10"/>
        <color indexed="18"/>
        <rFont val="Arial"/>
        <family val="2"/>
      </rPr>
      <t xml:space="preserve"> IMOBILIZADO - Dados para o Quadro 4 e 6 do Anexo L - IVA TRIMESTRAL</t>
    </r>
  </si>
  <si>
    <r>
      <t>IVA DEVIDO NO ADQUIRENTE -</t>
    </r>
    <r>
      <rPr>
        <b/>
        <sz val="10"/>
        <color indexed="18"/>
        <rFont val="Arial"/>
        <family val="2"/>
      </rPr>
      <t xml:space="preserve"> OBS - Dados para o Quadro 4 e 6 do Anexo L - IVA TRIMESTRAL</t>
    </r>
  </si>
  <si>
    <t>Valores do extracto de contrabilidade referentes às subcontas da 24323... - IVA Dedutivel Devido no Adquirente</t>
  </si>
  <si>
    <t>Valores do extracto de contrabilidade referentes às subcontas da 24322... - IVA Dedutivel Devido no Adquirente</t>
  </si>
  <si>
    <t>Valores do extracto de contrabilidade referentes às subcontas da 24323... - IVA Dedutivel OBS</t>
  </si>
  <si>
    <t>Valores do extracto de contrabilidade referentes às subcontas da 24322... - IVA Dedutivel Imobilizado</t>
  </si>
  <si>
    <t>Valores do extracto de contrabilidade referentes às subcontas da 24321... - IVA Dedutivel Existências</t>
  </si>
  <si>
    <r>
      <t xml:space="preserve">IVA DEVIDO NO ADQUIRENTE - </t>
    </r>
    <r>
      <rPr>
        <b/>
        <sz val="10"/>
        <color indexed="18"/>
        <rFont val="Arial"/>
        <family val="2"/>
      </rPr>
      <t>OBS - Dados para o Quadro 4 e 6 do Anexo L - IVA TRIMESTRAL</t>
    </r>
  </si>
  <si>
    <r>
      <t xml:space="preserve">Colocar no quadro em frente o </t>
    </r>
    <r>
      <rPr>
        <b/>
        <sz val="9"/>
        <color indexed="17"/>
        <rFont val="Arial"/>
        <family val="2"/>
      </rPr>
      <t>Tipo de Transmissões da Empresa</t>
    </r>
    <r>
      <rPr>
        <b/>
        <sz val="9"/>
        <rFont val="Arial"/>
        <family val="2"/>
      </rPr>
      <t xml:space="preserve"> referentes ao Quadro 03 - Operações Internas Activas: </t>
    </r>
    <r>
      <rPr>
        <b/>
        <sz val="9"/>
        <color indexed="10"/>
        <rFont val="Arial"/>
        <family val="2"/>
      </rPr>
      <t>SÓ EXISTÊNCIAS = 1 ; SÓ OBS = 2 ; SÓ IMOBILIZADO = 3 ; EXISTÊNCIAS, OBS e IMOBILIZADO = 4 (Na opção 4, preencher Quadro Cálculos Auxiliares)</t>
    </r>
  </si>
  <si>
    <r>
      <t>IVA AQUISIÇÕES INTRACOMUNITÁRIAS -</t>
    </r>
    <r>
      <rPr>
        <b/>
        <sz val="10"/>
        <color indexed="18"/>
        <rFont val="Arial"/>
        <family val="2"/>
      </rPr>
      <t xml:space="preserve"> IMOBILIZADO - Dados para o Quadro 5 e 6 do Anexo L - IVA TRIMESTRAL</t>
    </r>
  </si>
  <si>
    <r>
      <t>IVA AQUISIÇÕES INTRACOMUN. -</t>
    </r>
    <r>
      <rPr>
        <b/>
        <sz val="10"/>
        <color indexed="18"/>
        <rFont val="Arial"/>
        <family val="2"/>
      </rPr>
      <t xml:space="preserve"> OBS e EXISTÊNCIAS - Dados para o Quadro 5 e 6 do Anexo L - IVA TRIMESTRAL</t>
    </r>
  </si>
  <si>
    <r>
      <t>IVA IMPORTAÇÕES (FORA DA UE) -</t>
    </r>
    <r>
      <rPr>
        <b/>
        <sz val="10"/>
        <color indexed="18"/>
        <rFont val="Arial"/>
        <family val="2"/>
      </rPr>
      <t xml:space="preserve"> IMOBILIZADO - Dados para o Quadro 5 e 6 do Anexo L - IVA TRIMESTRAL</t>
    </r>
  </si>
  <si>
    <t>Valores do extracto de contrabilidade referentes às subcontas da 24322... - IVA Dedutivel de Importações (Pago nas Alfândegas)</t>
  </si>
  <si>
    <t>Valores do extracto de contrabilidade referentes às subcontas da 24322... - IVA Dedutivel das Aquisições Intracomunitárias</t>
  </si>
  <si>
    <r>
      <t>IVA IMPORTAÇÕES (FORA DA UE) -</t>
    </r>
    <r>
      <rPr>
        <b/>
        <sz val="10"/>
        <color indexed="18"/>
        <rFont val="Arial"/>
        <family val="2"/>
      </rPr>
      <t xml:space="preserve"> OBS e EXISTÊNCIAS - Dados para o Quadro 5 e 6 do Anexo L - IVA TRIMESTRAL</t>
    </r>
  </si>
  <si>
    <t>Taxa 20% e 21%</t>
  </si>
  <si>
    <t>Taxa 10% e 10,5%</t>
  </si>
  <si>
    <t>Valor do Extracto
21%           20%</t>
  </si>
  <si>
    <t>Desp. de Representação (Iva 12%)</t>
  </si>
  <si>
    <t>Deslocações e Estadas (Iva 12%)</t>
  </si>
  <si>
    <t>Taxa de 20%</t>
  </si>
  <si>
    <t>Taxa 14% e 15%</t>
  </si>
  <si>
    <t>Taxa 7% e 7,5%</t>
  </si>
  <si>
    <t>Taxa 14% e 15 %</t>
  </si>
  <si>
    <t>IES - Anexo L - IVA - Elementos Contabilisticos e Fiscais - Exercicio 2008</t>
  </si>
</sst>
</file>

<file path=xl/styles.xml><?xml version="1.0" encoding="utf-8"?>
<styleSheet xmlns="http://schemas.openxmlformats.org/spreadsheetml/2006/main">
  <numFmts count="3">
    <numFmt numFmtId="164" formatCode="###\ ###\ ###"/>
    <numFmt numFmtId="165" formatCode="&quot;Hoje é dia&quot;\ dd\ &quot;de&quot;\ mmmm\ &quot;de&quot;\ yyyy\ &quot;mais&quot;\ hh\ &quot;horas&quot;\ mm\ &quot;minutos&quot;\ ss\ &quot;segundos&quot;\ .00\ &quot;centésimos&quot;"/>
    <numFmt numFmtId="166" formatCode="#,##0.00\ &quot;€&quot;"/>
  </numFmts>
  <fonts count="32">
    <font>
      <sz val="10"/>
      <name val="Arial"/>
    </font>
    <font>
      <b/>
      <sz val="10"/>
      <color indexed="18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color indexed="1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color indexed="18"/>
      <name val="Arial"/>
      <family val="2"/>
    </font>
    <font>
      <b/>
      <sz val="14"/>
      <color indexed="10"/>
      <name val="Arial"/>
      <family val="2"/>
    </font>
    <font>
      <b/>
      <sz val="13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9"/>
      <name val="Arial"/>
    </font>
    <font>
      <b/>
      <sz val="9"/>
      <color indexed="18"/>
      <name val="Arial"/>
      <family val="2"/>
    </font>
    <font>
      <b/>
      <sz val="13"/>
      <color indexed="18"/>
      <name val="Arial"/>
      <family val="2"/>
    </font>
    <font>
      <b/>
      <sz val="11"/>
      <color indexed="17"/>
      <name val="Arial"/>
      <family val="2"/>
    </font>
    <font>
      <b/>
      <sz val="9"/>
      <color indexed="17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b/>
      <sz val="9"/>
      <color indexed="10"/>
      <name val="Arial"/>
      <family val="2"/>
    </font>
    <font>
      <b/>
      <sz val="16"/>
      <color indexed="18"/>
      <name val="Arial"/>
      <family val="2"/>
    </font>
    <font>
      <b/>
      <sz val="11"/>
      <color indexed="18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8"/>
      <color indexed="17"/>
      <name val="Tahoma"/>
      <family val="2"/>
    </font>
    <font>
      <b/>
      <sz val="8"/>
      <color indexed="81"/>
      <name val="Tahoma"/>
      <family val="2"/>
    </font>
    <font>
      <b/>
      <sz val="16"/>
      <color indexed="10"/>
      <name val="Arial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gray0625"/>
    </fill>
    <fill>
      <patternFill patternType="solid">
        <fgColor indexed="26"/>
        <b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65"/>
        <bgColor indexed="64"/>
      </patternFill>
    </fill>
  </fills>
  <borders count="136">
    <border>
      <left/>
      <right/>
      <top/>
      <bottom/>
      <diagonal/>
    </border>
    <border>
      <left style="double">
        <color indexed="17"/>
      </left>
      <right style="hair">
        <color indexed="17"/>
      </right>
      <top style="double">
        <color indexed="17"/>
      </top>
      <bottom style="hair">
        <color indexed="17"/>
      </bottom>
      <diagonal/>
    </border>
    <border>
      <left style="double">
        <color indexed="17"/>
      </left>
      <right style="hair">
        <color indexed="17"/>
      </right>
      <top style="hair">
        <color indexed="17"/>
      </top>
      <bottom style="double">
        <color indexed="17"/>
      </bottom>
      <diagonal/>
    </border>
    <border>
      <left style="hair">
        <color indexed="17"/>
      </left>
      <right/>
      <top style="hair">
        <color indexed="17"/>
      </top>
      <bottom style="double">
        <color indexed="17"/>
      </bottom>
      <diagonal/>
    </border>
    <border>
      <left style="hair">
        <color indexed="17"/>
      </left>
      <right style="hair">
        <color indexed="17"/>
      </right>
      <top style="double">
        <color indexed="17"/>
      </top>
      <bottom style="hair">
        <color indexed="17"/>
      </bottom>
      <diagonal/>
    </border>
    <border>
      <left style="hair">
        <color indexed="17"/>
      </left>
      <right style="double">
        <color indexed="17"/>
      </right>
      <top style="double">
        <color indexed="17"/>
      </top>
      <bottom style="hair">
        <color indexed="17"/>
      </bottom>
      <diagonal/>
    </border>
    <border>
      <left style="double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double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double">
        <color indexed="17"/>
      </bottom>
      <diagonal/>
    </border>
    <border>
      <left style="hair">
        <color indexed="17"/>
      </left>
      <right style="double">
        <color indexed="17"/>
      </right>
      <top style="hair">
        <color indexed="17"/>
      </top>
      <bottom style="double">
        <color indexed="17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thin">
        <color indexed="64"/>
      </top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slantDashDot">
        <color indexed="64"/>
      </left>
      <right/>
      <top style="hair">
        <color indexed="64"/>
      </top>
      <bottom/>
      <diagonal/>
    </border>
    <border>
      <left/>
      <right style="slantDashDot">
        <color indexed="64"/>
      </right>
      <top style="hair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/>
      <diagonal/>
    </border>
    <border>
      <left style="slantDashDot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slantDashDot">
        <color indexed="64"/>
      </left>
      <right/>
      <top style="hair">
        <color indexed="64"/>
      </top>
      <bottom style="slantDashDot">
        <color indexed="64"/>
      </bottom>
      <diagonal/>
    </border>
    <border>
      <left/>
      <right/>
      <top style="hair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hair">
        <color indexed="64"/>
      </top>
      <bottom style="slantDashDot">
        <color indexed="64"/>
      </bottom>
      <diagonal/>
    </border>
    <border>
      <left style="slantDashDot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slantDashDot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slantDashDot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slantDashDot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17"/>
      </left>
      <right/>
      <top style="double">
        <color indexed="17"/>
      </top>
      <bottom style="double">
        <color indexed="17"/>
      </bottom>
      <diagonal/>
    </border>
    <border>
      <left/>
      <right/>
      <top style="double">
        <color indexed="17"/>
      </top>
      <bottom style="double">
        <color indexed="17"/>
      </bottom>
      <diagonal/>
    </border>
    <border>
      <left/>
      <right style="double">
        <color indexed="17"/>
      </right>
      <top style="double">
        <color indexed="17"/>
      </top>
      <bottom style="double">
        <color indexed="17"/>
      </bottom>
      <diagonal/>
    </border>
    <border>
      <left style="hair">
        <color indexed="17"/>
      </left>
      <right style="hair">
        <color indexed="17"/>
      </right>
      <top style="double">
        <color indexed="17"/>
      </top>
      <bottom/>
      <diagonal/>
    </border>
    <border>
      <left style="hair">
        <color indexed="17"/>
      </left>
      <right style="double">
        <color indexed="17"/>
      </right>
      <top style="double">
        <color indexed="17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17"/>
      </left>
      <right style="double">
        <color indexed="17"/>
      </right>
      <top style="hair">
        <color indexed="17"/>
      </top>
      <bottom/>
      <diagonal/>
    </border>
    <border>
      <left style="slantDashDot">
        <color indexed="64"/>
      </left>
      <right/>
      <top/>
      <bottom style="hair">
        <color indexed="64"/>
      </bottom>
      <diagonal/>
    </border>
    <border>
      <left/>
      <right style="slantDashDot">
        <color indexed="64"/>
      </right>
      <top/>
      <bottom style="hair">
        <color indexed="64"/>
      </bottom>
      <diagonal/>
    </border>
    <border>
      <left style="slantDashDot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17"/>
      </left>
      <right style="hair">
        <color indexed="17"/>
      </right>
      <top style="hair">
        <color indexed="17"/>
      </top>
      <bottom/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/>
      <top style="slantDashDot">
        <color indexed="64"/>
      </top>
      <bottom style="hair">
        <color indexed="64"/>
      </bottom>
      <diagonal/>
    </border>
    <border>
      <left/>
      <right/>
      <top style="slantDashDot">
        <color indexed="64"/>
      </top>
      <bottom style="hair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hair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hair">
        <color indexed="64"/>
      </right>
      <top style="slantDashDot">
        <color indexed="64"/>
      </top>
      <bottom style="hair">
        <color indexed="64"/>
      </bottom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slantDashDot">
        <color indexed="64"/>
      </bottom>
      <diagonal/>
    </border>
    <border>
      <left style="hair">
        <color indexed="64"/>
      </left>
      <right/>
      <top style="slantDashDot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78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3" borderId="1" xfId="0" applyFill="1" applyBorder="1"/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4" fontId="6" fillId="0" borderId="7" xfId="0" applyNumberFormat="1" applyFont="1" applyBorder="1" applyAlignment="1" applyProtection="1">
      <alignment vertical="center"/>
      <protection locked="0"/>
    </xf>
    <xf numFmtId="4" fontId="1" fillId="2" borderId="8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4" fontId="0" fillId="0" borderId="7" xfId="0" applyNumberFormat="1" applyBorder="1" applyAlignment="1" applyProtection="1">
      <alignment vertical="center"/>
      <protection locked="0"/>
    </xf>
    <xf numFmtId="4" fontId="1" fillId="2" borderId="7" xfId="0" applyNumberFormat="1" applyFont="1" applyFill="1" applyBorder="1" applyAlignment="1">
      <alignment vertical="center"/>
    </xf>
    <xf numFmtId="4" fontId="7" fillId="2" borderId="7" xfId="0" applyNumberFormat="1" applyFont="1" applyFill="1" applyBorder="1" applyAlignment="1">
      <alignment vertical="center"/>
    </xf>
    <xf numFmtId="4" fontId="7" fillId="2" borderId="8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8" fillId="2" borderId="9" xfId="0" applyNumberFormat="1" applyFont="1" applyFill="1" applyBorder="1" applyAlignment="1">
      <alignment vertical="center"/>
    </xf>
    <xf numFmtId="4" fontId="8" fillId="2" borderId="10" xfId="0" applyNumberFormat="1" applyFont="1" applyFill="1" applyBorder="1" applyAlignment="1">
      <alignment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4" fontId="13" fillId="0" borderId="12" xfId="0" applyNumberFormat="1" applyFont="1" applyBorder="1" applyAlignment="1" applyProtection="1">
      <alignment vertical="center"/>
      <protection locked="0"/>
    </xf>
    <xf numFmtId="4" fontId="14" fillId="2" borderId="12" xfId="0" applyNumberFormat="1" applyFont="1" applyFill="1" applyBorder="1" applyAlignment="1">
      <alignment vertical="center"/>
    </xf>
    <xf numFmtId="4" fontId="14" fillId="2" borderId="13" xfId="0" applyNumberFormat="1" applyFont="1" applyFill="1" applyBorder="1" applyAlignment="1">
      <alignment vertical="center"/>
    </xf>
    <xf numFmtId="4" fontId="13" fillId="0" borderId="12" xfId="0" applyNumberFormat="1" applyFont="1" applyFill="1" applyBorder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4" fontId="14" fillId="4" borderId="14" xfId="0" applyNumberFormat="1" applyFont="1" applyFill="1" applyBorder="1" applyAlignment="1">
      <alignment vertical="center"/>
    </xf>
    <xf numFmtId="4" fontId="14" fillId="4" borderId="15" xfId="0" applyNumberFormat="1" applyFont="1" applyFill="1" applyBorder="1" applyAlignment="1">
      <alignment vertical="center"/>
    </xf>
    <xf numFmtId="4" fontId="14" fillId="4" borderId="16" xfId="0" applyNumberFormat="1" applyFont="1" applyFill="1" applyBorder="1" applyAlignment="1">
      <alignment vertical="center"/>
    </xf>
    <xf numFmtId="4" fontId="14" fillId="4" borderId="17" xfId="0" applyNumberFormat="1" applyFont="1" applyFill="1" applyBorder="1" applyAlignment="1">
      <alignment vertical="center"/>
    </xf>
    <xf numFmtId="4" fontId="14" fillId="4" borderId="18" xfId="0" applyNumberFormat="1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4" fontId="0" fillId="2" borderId="13" xfId="0" applyNumberFormat="1" applyFill="1" applyBorder="1" applyAlignment="1">
      <alignment horizontal="center" vertical="center"/>
    </xf>
    <xf numFmtId="4" fontId="0" fillId="2" borderId="24" xfId="0" applyNumberFormat="1" applyFill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/>
    </xf>
    <xf numFmtId="4" fontId="13" fillId="0" borderId="26" xfId="0" applyNumberFormat="1" applyFont="1" applyBorder="1" applyAlignment="1" applyProtection="1">
      <alignment vertical="center"/>
      <protection locked="0"/>
    </xf>
    <xf numFmtId="0" fontId="2" fillId="0" borderId="2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23" xfId="0" applyFont="1" applyBorder="1" applyAlignment="1">
      <alignment horizontal="center"/>
    </xf>
    <xf numFmtId="0" fontId="2" fillId="0" borderId="12" xfId="0" applyFont="1" applyBorder="1"/>
    <xf numFmtId="0" fontId="2" fillId="0" borderId="14" xfId="0" applyFont="1" applyBorder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vertical="center"/>
    </xf>
    <xf numFmtId="0" fontId="9" fillId="0" borderId="0" xfId="0" applyFont="1"/>
    <xf numFmtId="0" fontId="2" fillId="0" borderId="0" xfId="0" applyFont="1"/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28" xfId="0" applyFont="1" applyBorder="1"/>
    <xf numFmtId="0" fontId="8" fillId="0" borderId="29" xfId="0" applyFont="1" applyBorder="1" applyAlignment="1" applyProtection="1">
      <alignment horizontal="center"/>
      <protection locked="0"/>
    </xf>
    <xf numFmtId="0" fontId="8" fillId="0" borderId="13" xfId="0" applyFont="1" applyBorder="1" applyAlignment="1" applyProtection="1">
      <alignment horizont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2" fillId="0" borderId="0" xfId="0" applyFont="1" applyBorder="1"/>
    <xf numFmtId="0" fontId="8" fillId="0" borderId="0" xfId="0" applyFont="1" applyBorder="1" applyAlignment="1">
      <alignment horizontal="center"/>
    </xf>
    <xf numFmtId="4" fontId="13" fillId="0" borderId="0" xfId="0" applyNumberFormat="1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4" fontId="19" fillId="2" borderId="31" xfId="0" applyNumberFormat="1" applyFont="1" applyFill="1" applyBorder="1" applyAlignment="1">
      <alignment vertical="center"/>
    </xf>
    <xf numFmtId="4" fontId="2" fillId="0" borderId="32" xfId="0" applyNumberFormat="1" applyFont="1" applyBorder="1" applyAlignment="1">
      <alignment horizontal="center" vertical="center"/>
    </xf>
    <xf numFmtId="4" fontId="19" fillId="2" borderId="33" xfId="0" applyNumberFormat="1" applyFont="1" applyFill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4" fontId="19" fillId="2" borderId="35" xfId="0" applyNumberFormat="1" applyFont="1" applyFill="1" applyBorder="1" applyAlignment="1">
      <alignment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4" xfId="0" applyNumberFormat="1" applyFont="1" applyFill="1" applyBorder="1" applyAlignment="1">
      <alignment horizontal="center" vertical="center"/>
    </xf>
    <xf numFmtId="4" fontId="20" fillId="0" borderId="0" xfId="0" applyNumberFormat="1" applyFont="1" applyBorder="1" applyAlignment="1">
      <alignment vertical="center"/>
    </xf>
    <xf numFmtId="0" fontId="2" fillId="0" borderId="34" xfId="0" applyFont="1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4" fontId="14" fillId="0" borderId="0" xfId="0" applyNumberFormat="1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0" fontId="2" fillId="0" borderId="40" xfId="0" applyFont="1" applyFill="1" applyBorder="1" applyAlignment="1">
      <alignment horizontal="center" vertical="center"/>
    </xf>
    <xf numFmtId="4" fontId="8" fillId="2" borderId="41" xfId="0" applyNumberFormat="1" applyFont="1" applyFill="1" applyBorder="1" applyAlignment="1">
      <alignment vertical="center"/>
    </xf>
    <xf numFmtId="4" fontId="2" fillId="0" borderId="40" xfId="0" applyNumberFormat="1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0" fillId="0" borderId="42" xfId="0" applyBorder="1"/>
    <xf numFmtId="0" fontId="21" fillId="0" borderId="0" xfId="0" applyFont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4" fontId="19" fillId="2" borderId="41" xfId="0" applyNumberFormat="1" applyFont="1" applyFill="1" applyBorder="1" applyAlignment="1">
      <alignment vertical="center"/>
    </xf>
    <xf numFmtId="0" fontId="2" fillId="0" borderId="43" xfId="0" applyFont="1" applyBorder="1" applyAlignment="1">
      <alignment vertical="center"/>
    </xf>
    <xf numFmtId="0" fontId="5" fillId="0" borderId="44" xfId="0" applyFont="1" applyFill="1" applyBorder="1" applyAlignment="1">
      <alignment vertical="center"/>
    </xf>
    <xf numFmtId="4" fontId="5" fillId="0" borderId="45" xfId="0" applyNumberFormat="1" applyFont="1" applyFill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5" fillId="0" borderId="47" xfId="0" applyFont="1" applyFill="1" applyBorder="1" applyAlignment="1">
      <alignment vertical="center"/>
    </xf>
    <xf numFmtId="4" fontId="5" fillId="0" borderId="48" xfId="0" applyNumberFormat="1" applyFont="1" applyFill="1" applyBorder="1" applyAlignment="1">
      <alignment vertical="center"/>
    </xf>
    <xf numFmtId="0" fontId="2" fillId="0" borderId="49" xfId="0" applyFont="1" applyBorder="1" applyAlignment="1">
      <alignment horizontal="center" vertical="center"/>
    </xf>
    <xf numFmtId="4" fontId="19" fillId="2" borderId="50" xfId="0" applyNumberFormat="1" applyFont="1" applyFill="1" applyBorder="1" applyAlignment="1">
      <alignment vertical="center"/>
    </xf>
    <xf numFmtId="4" fontId="14" fillId="5" borderId="51" xfId="0" applyNumberFormat="1" applyFont="1" applyFill="1" applyBorder="1" applyAlignment="1">
      <alignment vertical="center"/>
    </xf>
    <xf numFmtId="4" fontId="14" fillId="5" borderId="52" xfId="0" applyNumberFormat="1" applyFont="1" applyFill="1" applyBorder="1" applyAlignment="1">
      <alignment vertical="center"/>
    </xf>
    <xf numFmtId="4" fontId="14" fillId="5" borderId="12" xfId="0" applyNumberFormat="1" applyFont="1" applyFill="1" applyBorder="1" applyAlignment="1">
      <alignment vertical="center"/>
    </xf>
    <xf numFmtId="4" fontId="14" fillId="5" borderId="35" xfId="0" applyNumberFormat="1" applyFont="1" applyFill="1" applyBorder="1" applyAlignment="1">
      <alignment vertical="center"/>
    </xf>
    <xf numFmtId="4" fontId="2" fillId="5" borderId="53" xfId="0" applyNumberFormat="1" applyFont="1" applyFill="1" applyBorder="1" applyAlignment="1">
      <alignment vertical="center"/>
    </xf>
    <xf numFmtId="4" fontId="2" fillId="5" borderId="41" xfId="0" applyNumberFormat="1" applyFont="1" applyFill="1" applyBorder="1" applyAlignment="1">
      <alignment vertical="center"/>
    </xf>
    <xf numFmtId="0" fontId="5" fillId="0" borderId="0" xfId="0" applyFont="1" applyFill="1" applyBorder="1"/>
    <xf numFmtId="4" fontId="5" fillId="0" borderId="0" xfId="0" applyNumberFormat="1" applyFont="1" applyFill="1" applyBorder="1"/>
    <xf numFmtId="166" fontId="2" fillId="0" borderId="0" xfId="0" applyNumberFormat="1" applyFont="1" applyBorder="1"/>
    <xf numFmtId="4" fontId="0" fillId="0" borderId="0" xfId="0" applyNumberFormat="1"/>
    <xf numFmtId="4" fontId="0" fillId="0" borderId="0" xfId="0" applyNumberFormat="1" applyFill="1" applyBorder="1"/>
    <xf numFmtId="0" fontId="0" fillId="0" borderId="0" xfId="0" applyFill="1" applyBorder="1"/>
    <xf numFmtId="0" fontId="2" fillId="0" borderId="0" xfId="0" applyFont="1" applyFill="1" applyBorder="1"/>
    <xf numFmtId="4" fontId="22" fillId="0" borderId="0" xfId="0" applyNumberFormat="1" applyFont="1" applyFill="1" applyBorder="1"/>
    <xf numFmtId="0" fontId="2" fillId="6" borderId="34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4" fontId="19" fillId="3" borderId="45" xfId="0" applyNumberFormat="1" applyFont="1" applyFill="1" applyBorder="1" applyAlignment="1">
      <alignment vertical="center"/>
    </xf>
    <xf numFmtId="0" fontId="2" fillId="6" borderId="49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0" fillId="2" borderId="15" xfId="0" applyNumberForma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8" fillId="0" borderId="0" xfId="0" applyFont="1" applyBorder="1" applyAlignment="1" applyProtection="1">
      <alignment horizontal="center"/>
      <protection locked="0"/>
    </xf>
    <xf numFmtId="4" fontId="0" fillId="6" borderId="26" xfId="0" applyNumberFormat="1" applyFill="1" applyBorder="1" applyAlignment="1">
      <alignment horizontal="center" vertical="center"/>
    </xf>
    <xf numFmtId="4" fontId="13" fillId="0" borderId="7" xfId="0" applyNumberFormat="1" applyFont="1" applyBorder="1" applyAlignment="1" applyProtection="1">
      <alignment vertical="center"/>
      <protection locked="0"/>
    </xf>
    <xf numFmtId="4" fontId="13" fillId="0" borderId="7" xfId="0" applyNumberFormat="1" applyFont="1" applyFill="1" applyBorder="1" applyAlignment="1" applyProtection="1">
      <alignment vertical="center"/>
      <protection locked="0"/>
    </xf>
    <xf numFmtId="4" fontId="16" fillId="2" borderId="7" xfId="0" applyNumberFormat="1" applyFont="1" applyFill="1" applyBorder="1" applyAlignment="1">
      <alignment vertical="center"/>
    </xf>
    <xf numFmtId="4" fontId="23" fillId="2" borderId="7" xfId="0" applyNumberFormat="1" applyFont="1" applyFill="1" applyBorder="1" applyAlignment="1">
      <alignment vertical="center"/>
    </xf>
    <xf numFmtId="4" fontId="19" fillId="2" borderId="9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" fontId="19" fillId="0" borderId="0" xfId="0" applyNumberFormat="1" applyFont="1" applyFill="1" applyBorder="1" applyAlignment="1">
      <alignment vertical="center"/>
    </xf>
    <xf numFmtId="0" fontId="6" fillId="0" borderId="0" xfId="0" applyFont="1"/>
    <xf numFmtId="4" fontId="8" fillId="0" borderId="0" xfId="0" applyNumberFormat="1" applyFont="1" applyFill="1" applyBorder="1" applyAlignment="1">
      <alignment vertical="center"/>
    </xf>
    <xf numFmtId="0" fontId="6" fillId="0" borderId="0" xfId="0" applyFont="1" applyFill="1" applyBorder="1"/>
    <xf numFmtId="0" fontId="7" fillId="6" borderId="54" xfId="0" applyFont="1" applyFill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24" fillId="2" borderId="56" xfId="0" applyFont="1" applyFill="1" applyBorder="1" applyAlignment="1">
      <alignment horizontal="center" vertical="center"/>
    </xf>
    <xf numFmtId="0" fontId="24" fillId="2" borderId="55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166" fontId="2" fillId="0" borderId="0" xfId="0" applyNumberFormat="1" applyFont="1" applyBorder="1" applyAlignment="1">
      <alignment vertical="center"/>
    </xf>
    <xf numFmtId="4" fontId="1" fillId="2" borderId="9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4" fontId="0" fillId="2" borderId="7" xfId="0" applyNumberFormat="1" applyFill="1" applyBorder="1" applyAlignment="1" applyProtection="1">
      <alignment vertical="center"/>
    </xf>
    <xf numFmtId="4" fontId="16" fillId="2" borderId="9" xfId="0" applyNumberFormat="1" applyFont="1" applyFill="1" applyBorder="1" applyAlignment="1">
      <alignment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57" xfId="0" applyFont="1" applyFill="1" applyBorder="1" applyAlignment="1">
      <alignment horizontal="left" vertical="center"/>
    </xf>
    <xf numFmtId="0" fontId="2" fillId="0" borderId="44" xfId="0" applyFont="1" applyFill="1" applyBorder="1" applyAlignment="1">
      <alignment horizontal="left" vertical="center"/>
    </xf>
    <xf numFmtId="0" fontId="2" fillId="0" borderId="58" xfId="0" applyFont="1" applyFill="1" applyBorder="1" applyAlignment="1">
      <alignment horizontal="left" vertical="center"/>
    </xf>
    <xf numFmtId="4" fontId="0" fillId="0" borderId="0" xfId="0" applyNumberFormat="1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4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0" borderId="0" xfId="0" applyFont="1" applyFill="1" applyBorder="1" applyAlignment="1" applyProtection="1">
      <alignment horizontal="left"/>
    </xf>
    <xf numFmtId="4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/>
    <xf numFmtId="0" fontId="2" fillId="0" borderId="0" xfId="0" applyFont="1" applyFill="1" applyBorder="1" applyAlignment="1" applyProtection="1">
      <alignment horizontal="center"/>
    </xf>
    <xf numFmtId="4" fontId="19" fillId="0" borderId="35" xfId="0" applyNumberFormat="1" applyFont="1" applyFill="1" applyBorder="1" applyAlignment="1" applyProtection="1">
      <alignment vertical="center"/>
      <protection locked="0"/>
    </xf>
    <xf numFmtId="4" fontId="0" fillId="0" borderId="12" xfId="0" applyNumberFormat="1" applyBorder="1" applyAlignment="1" applyProtection="1">
      <alignment horizontal="center" vertical="center"/>
      <protection locked="0"/>
    </xf>
    <xf numFmtId="4" fontId="0" fillId="0" borderId="22" xfId="0" applyNumberFormat="1" applyBorder="1" applyAlignment="1" applyProtection="1">
      <alignment horizontal="center" vertical="center"/>
      <protection locked="0"/>
    </xf>
    <xf numFmtId="4" fontId="0" fillId="0" borderId="12" xfId="0" applyNumberFormat="1" applyBorder="1" applyAlignment="1" applyProtection="1">
      <alignment horizontal="center"/>
      <protection locked="0"/>
    </xf>
    <xf numFmtId="0" fontId="4" fillId="2" borderId="59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62" xfId="0" applyFont="1" applyBorder="1" applyAlignment="1" applyProtection="1">
      <alignment horizontal="left" vertical="center"/>
      <protection locked="0"/>
    </xf>
    <xf numFmtId="0" fontId="2" fillId="0" borderId="63" xfId="0" applyFont="1" applyBorder="1" applyAlignment="1" applyProtection="1">
      <alignment horizontal="left"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" fontId="0" fillId="6" borderId="0" xfId="0" applyNumberFormat="1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>
      <alignment horizontal="center" vertical="center"/>
    </xf>
    <xf numFmtId="4" fontId="6" fillId="6" borderId="0" xfId="0" applyNumberFormat="1" applyFont="1" applyFill="1" applyBorder="1" applyAlignment="1" applyProtection="1">
      <alignment horizontal="center" vertical="center"/>
      <protection locked="0"/>
    </xf>
    <xf numFmtId="4" fontId="0" fillId="6" borderId="26" xfId="0" applyNumberFormat="1" applyFill="1" applyBorder="1" applyAlignment="1" applyProtection="1">
      <alignment horizontal="center" vertical="center"/>
      <protection locked="0"/>
    </xf>
    <xf numFmtId="0" fontId="1" fillId="2" borderId="67" xfId="0" applyFont="1" applyFill="1" applyBorder="1" applyAlignment="1">
      <alignment horizontal="center" vertical="center"/>
    </xf>
    <xf numFmtId="0" fontId="1" fillId="2" borderId="68" xfId="0" applyFont="1" applyFill="1" applyBorder="1" applyAlignment="1">
      <alignment horizontal="center" vertical="center"/>
    </xf>
    <xf numFmtId="4" fontId="0" fillId="0" borderId="100" xfId="0" applyNumberFormat="1" applyBorder="1" applyAlignment="1" applyProtection="1">
      <alignment horizontal="center" vertical="center"/>
      <protection locked="0"/>
    </xf>
    <xf numFmtId="4" fontId="0" fillId="0" borderId="101" xfId="0" applyNumberFormat="1" applyBorder="1" applyAlignment="1" applyProtection="1">
      <alignment horizontal="center" vertical="center"/>
      <protection locked="0"/>
    </xf>
    <xf numFmtId="4" fontId="0" fillId="0" borderId="107" xfId="0" applyNumberFormat="1" applyBorder="1" applyAlignment="1" applyProtection="1">
      <alignment horizontal="center" vertical="center"/>
      <protection locked="0"/>
    </xf>
    <xf numFmtId="4" fontId="0" fillId="0" borderId="103" xfId="0" applyNumberFormat="1" applyBorder="1" applyAlignment="1" applyProtection="1">
      <alignment horizontal="center" vertical="center"/>
      <protection locked="0"/>
    </xf>
    <xf numFmtId="4" fontId="0" fillId="0" borderId="108" xfId="0" applyNumberFormat="1" applyBorder="1" applyAlignment="1" applyProtection="1">
      <alignment horizontal="center" vertical="center"/>
      <protection locked="0"/>
    </xf>
    <xf numFmtId="4" fontId="0" fillId="0" borderId="109" xfId="0" applyNumberFormat="1" applyBorder="1" applyAlignment="1" applyProtection="1">
      <alignment horizontal="center" vertical="center"/>
      <protection locked="0"/>
    </xf>
    <xf numFmtId="0" fontId="1" fillId="2" borderId="105" xfId="0" applyFont="1" applyFill="1" applyBorder="1" applyAlignment="1">
      <alignment horizontal="center" vertical="center" wrapText="1"/>
    </xf>
    <xf numFmtId="0" fontId="1" fillId="2" borderId="99" xfId="0" applyFont="1" applyFill="1" applyBorder="1" applyAlignment="1">
      <alignment horizontal="center" vertical="center" wrapText="1"/>
    </xf>
    <xf numFmtId="4" fontId="0" fillId="0" borderId="12" xfId="0" applyNumberFormat="1" applyBorder="1" applyAlignment="1" applyProtection="1">
      <alignment horizontal="center" vertical="center"/>
      <protection locked="0"/>
    </xf>
    <xf numFmtId="4" fontId="0" fillId="0" borderId="13" xfId="0" applyNumberFormat="1" applyBorder="1" applyAlignment="1" applyProtection="1">
      <alignment horizontal="center" vertical="center"/>
      <protection locked="0"/>
    </xf>
    <xf numFmtId="4" fontId="6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>
      <alignment horizontal="left" vertical="center"/>
    </xf>
    <xf numFmtId="4" fontId="0" fillId="3" borderId="12" xfId="0" applyNumberFormat="1" applyFill="1" applyBorder="1" applyAlignment="1">
      <alignment horizontal="center" vertical="center"/>
    </xf>
    <xf numFmtId="4" fontId="0" fillId="3" borderId="13" xfId="0" applyNumberFormat="1" applyFill="1" applyBorder="1" applyAlignment="1">
      <alignment horizontal="center" vertical="center"/>
    </xf>
    <xf numFmtId="4" fontId="0" fillId="3" borderId="16" xfId="0" applyNumberFormat="1" applyFill="1" applyBorder="1" applyAlignment="1">
      <alignment horizontal="center" vertical="center"/>
    </xf>
    <xf numFmtId="4" fontId="0" fillId="3" borderId="24" xfId="0" applyNumberFormat="1" applyFill="1" applyBorder="1" applyAlignment="1">
      <alignment horizontal="center" vertical="center"/>
    </xf>
    <xf numFmtId="4" fontId="0" fillId="0" borderId="14" xfId="0" applyNumberFormat="1" applyBorder="1" applyAlignment="1" applyProtection="1">
      <alignment horizontal="center" vertical="center"/>
      <protection locked="0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4" fontId="6" fillId="0" borderId="22" xfId="0" applyNumberFormat="1" applyFont="1" applyBorder="1" applyAlignment="1" applyProtection="1">
      <alignment horizontal="center" vertical="center"/>
      <protection locked="0"/>
    </xf>
    <xf numFmtId="4" fontId="0" fillId="0" borderId="22" xfId="0" applyNumberFormat="1" applyBorder="1" applyAlignment="1" applyProtection="1">
      <alignment horizontal="center" vertical="center"/>
      <protection locked="0"/>
    </xf>
    <xf numFmtId="4" fontId="0" fillId="0" borderId="11" xfId="0" applyNumberFormat="1" applyBorder="1" applyAlignment="1" applyProtection="1">
      <alignment horizontal="center" vertical="center"/>
      <protection locked="0"/>
    </xf>
    <xf numFmtId="4" fontId="6" fillId="0" borderId="12" xfId="0" applyNumberFormat="1" applyFont="1" applyBorder="1" applyAlignment="1" applyProtection="1">
      <alignment horizontal="center" vertical="center"/>
      <protection locked="0"/>
    </xf>
    <xf numFmtId="0" fontId="2" fillId="0" borderId="8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3" xfId="0" applyFont="1" applyBorder="1" applyAlignment="1">
      <alignment horizontal="center" vertical="center" wrapText="1"/>
    </xf>
    <xf numFmtId="4" fontId="6" fillId="0" borderId="100" xfId="0" applyNumberFormat="1" applyFont="1" applyBorder="1" applyAlignment="1" applyProtection="1">
      <alignment horizontal="center" vertical="center"/>
      <protection locked="0"/>
    </xf>
    <xf numFmtId="4" fontId="6" fillId="0" borderId="101" xfId="0" applyNumberFormat="1" applyFont="1" applyBorder="1" applyAlignment="1" applyProtection="1">
      <alignment horizontal="center" vertical="center"/>
      <protection locked="0"/>
    </xf>
    <xf numFmtId="4" fontId="6" fillId="0" borderId="107" xfId="0" applyNumberFormat="1" applyFont="1" applyBorder="1" applyAlignment="1" applyProtection="1">
      <alignment horizontal="center" vertical="center"/>
      <protection locked="0"/>
    </xf>
    <xf numFmtId="4" fontId="6" fillId="0" borderId="103" xfId="0" applyNumberFormat="1" applyFont="1" applyBorder="1" applyAlignment="1" applyProtection="1">
      <alignment horizontal="center" vertical="center"/>
      <protection locked="0"/>
    </xf>
    <xf numFmtId="0" fontId="1" fillId="2" borderId="105" xfId="0" applyFont="1" applyFill="1" applyBorder="1" applyAlignment="1">
      <alignment horizontal="center" vertical="center"/>
    </xf>
    <xf numFmtId="0" fontId="1" fillId="2" borderId="99" xfId="0" applyFont="1" applyFill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2" borderId="79" xfId="0" applyFont="1" applyFill="1" applyBorder="1" applyAlignment="1">
      <alignment horizontal="center" vertical="center"/>
    </xf>
    <xf numFmtId="0" fontId="1" fillId="2" borderId="8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16" fillId="2" borderId="69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16" fillId="2" borderId="71" xfId="0" applyFont="1" applyFill="1" applyBorder="1" applyAlignment="1">
      <alignment horizontal="center" vertical="center" wrapText="1"/>
    </xf>
    <xf numFmtId="0" fontId="16" fillId="2" borderId="72" xfId="0" applyFont="1" applyFill="1" applyBorder="1" applyAlignment="1">
      <alignment horizontal="center" vertical="center" wrapText="1"/>
    </xf>
    <xf numFmtId="0" fontId="16" fillId="2" borderId="73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3" borderId="89" xfId="0" applyFill="1" applyBorder="1" applyAlignment="1">
      <alignment horizontal="center" vertical="center"/>
    </xf>
    <xf numFmtId="0" fontId="0" fillId="3" borderId="91" xfId="0" applyFill="1" applyBorder="1" applyAlignment="1">
      <alignment horizontal="center" vertical="center"/>
    </xf>
    <xf numFmtId="4" fontId="0" fillId="2" borderId="22" xfId="0" applyNumberFormat="1" applyFill="1" applyBorder="1" applyAlignment="1">
      <alignment horizontal="center" vertical="center"/>
    </xf>
    <xf numFmtId="4" fontId="0" fillId="2" borderId="92" xfId="0" applyNumberFormat="1" applyFill="1" applyBorder="1" applyAlignment="1">
      <alignment horizontal="center" vertical="center"/>
    </xf>
    <xf numFmtId="4" fontId="0" fillId="2" borderId="93" xfId="0" applyNumberFormat="1" applyFill="1" applyBorder="1" applyAlignment="1">
      <alignment horizontal="center" vertical="center"/>
    </xf>
    <xf numFmtId="4" fontId="0" fillId="2" borderId="94" xfId="0" applyNumberFormat="1" applyFill="1" applyBorder="1" applyAlignment="1">
      <alignment horizontal="center" vertical="center"/>
    </xf>
    <xf numFmtId="4" fontId="0" fillId="2" borderId="12" xfId="0" applyNumberForma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4" fontId="0" fillId="2" borderId="74" xfId="0" applyNumberFormat="1" applyFill="1" applyBorder="1" applyAlignment="1">
      <alignment horizontal="center"/>
    </xf>
    <xf numFmtId="4" fontId="0" fillId="2" borderId="58" xfId="0" applyNumberFormat="1" applyFill="1" applyBorder="1" applyAlignment="1">
      <alignment horizontal="center"/>
    </xf>
    <xf numFmtId="4" fontId="0" fillId="2" borderId="75" xfId="0" applyNumberFormat="1" applyFill="1" applyBorder="1" applyAlignment="1">
      <alignment horizontal="center"/>
    </xf>
    <xf numFmtId="4" fontId="0" fillId="2" borderId="76" xfId="0" applyNumberFormat="1" applyFill="1" applyBorder="1" applyAlignment="1">
      <alignment horizontal="center"/>
    </xf>
    <xf numFmtId="0" fontId="2" fillId="0" borderId="57" xfId="0" applyFont="1" applyFill="1" applyBorder="1" applyAlignment="1">
      <alignment horizontal="left" vertical="center"/>
    </xf>
    <xf numFmtId="0" fontId="2" fillId="0" borderId="44" xfId="0" applyFont="1" applyFill="1" applyBorder="1" applyAlignment="1">
      <alignment horizontal="left" vertical="center"/>
    </xf>
    <xf numFmtId="0" fontId="2" fillId="0" borderId="58" xfId="0" applyFont="1" applyFill="1" applyBorder="1" applyAlignment="1">
      <alignment horizontal="left" vertical="center"/>
    </xf>
    <xf numFmtId="0" fontId="2" fillId="0" borderId="77" xfId="0" applyFont="1" applyFill="1" applyBorder="1" applyAlignment="1">
      <alignment horizontal="left" vertical="center"/>
    </xf>
    <xf numFmtId="0" fontId="2" fillId="0" borderId="78" xfId="0" applyFont="1" applyFill="1" applyBorder="1" applyAlignment="1">
      <alignment horizontal="left" vertical="center"/>
    </xf>
    <xf numFmtId="0" fontId="2" fillId="0" borderId="76" xfId="0" applyFont="1" applyFill="1" applyBorder="1" applyAlignment="1">
      <alignment horizontal="left" vertical="center"/>
    </xf>
    <xf numFmtId="4" fontId="0" fillId="0" borderId="74" xfId="0" applyNumberFormat="1" applyBorder="1" applyAlignment="1" applyProtection="1">
      <alignment horizontal="center"/>
      <protection locked="0"/>
    </xf>
    <xf numFmtId="4" fontId="0" fillId="0" borderId="58" xfId="0" applyNumberFormat="1" applyBorder="1" applyAlignment="1" applyProtection="1">
      <alignment horizontal="center"/>
      <protection locked="0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center" wrapText="1"/>
    </xf>
    <xf numFmtId="0" fontId="2" fillId="0" borderId="9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left" vertical="center"/>
    </xf>
    <xf numFmtId="0" fontId="2" fillId="0" borderId="58" xfId="0" applyFont="1" applyBorder="1" applyAlignment="1">
      <alignment horizontal="left" vertical="center"/>
    </xf>
    <xf numFmtId="0" fontId="0" fillId="3" borderId="89" xfId="0" applyFill="1" applyBorder="1" applyAlignment="1">
      <alignment horizontal="center"/>
    </xf>
    <xf numFmtId="0" fontId="0" fillId="3" borderId="90" xfId="0" applyFill="1" applyBorder="1" applyAlignment="1">
      <alignment horizontal="center"/>
    </xf>
    <xf numFmtId="0" fontId="0" fillId="3" borderId="91" xfId="0" applyFill="1" applyBorder="1" applyAlignment="1">
      <alignment horizontal="center"/>
    </xf>
    <xf numFmtId="0" fontId="2" fillId="0" borderId="85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/>
    </xf>
    <xf numFmtId="4" fontId="0" fillId="2" borderId="24" xfId="0" applyNumberFormat="1" applyFill="1" applyBorder="1" applyAlignment="1">
      <alignment horizontal="center" vertical="center"/>
    </xf>
    <xf numFmtId="0" fontId="2" fillId="0" borderId="12" xfId="0" applyFont="1" applyBorder="1" applyAlignment="1">
      <alignment horizontal="left"/>
    </xf>
    <xf numFmtId="0" fontId="2" fillId="0" borderId="77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4" xfId="0" applyFont="1" applyBorder="1" applyAlignment="1">
      <alignment horizontal="left"/>
    </xf>
    <xf numFmtId="0" fontId="2" fillId="0" borderId="58" xfId="0" applyFont="1" applyBorder="1" applyAlignment="1">
      <alignment horizontal="left"/>
    </xf>
    <xf numFmtId="4" fontId="0" fillId="2" borderId="12" xfId="0" applyNumberFormat="1" applyFill="1" applyBorder="1" applyAlignment="1">
      <alignment horizontal="center"/>
    </xf>
    <xf numFmtId="0" fontId="2" fillId="0" borderId="100" xfId="0" applyFont="1" applyBorder="1" applyAlignment="1">
      <alignment horizontal="left"/>
    </xf>
    <xf numFmtId="0" fontId="2" fillId="0" borderId="101" xfId="0" applyFont="1" applyBorder="1" applyAlignment="1">
      <alignment horizontal="left"/>
    </xf>
    <xf numFmtId="0" fontId="2" fillId="0" borderId="10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/>
    </xf>
    <xf numFmtId="4" fontId="0" fillId="0" borderId="12" xfId="0" applyNumberFormat="1" applyBorder="1" applyAlignment="1" applyProtection="1">
      <alignment horizontal="center"/>
      <protection locked="0"/>
    </xf>
    <xf numFmtId="0" fontId="2" fillId="0" borderId="57" xfId="0" applyFont="1" applyBorder="1" applyAlignment="1">
      <alignment horizontal="left"/>
    </xf>
    <xf numFmtId="0" fontId="2" fillId="0" borderId="44" xfId="0" applyFont="1" applyBorder="1" applyAlignment="1">
      <alignment horizontal="left"/>
    </xf>
    <xf numFmtId="4" fontId="0" fillId="2" borderId="100" xfId="0" applyNumberFormat="1" applyFill="1" applyBorder="1" applyAlignment="1">
      <alignment horizontal="center" vertical="center"/>
    </xf>
    <xf numFmtId="4" fontId="0" fillId="2" borderId="101" xfId="0" applyNumberFormat="1" applyFill="1" applyBorder="1" applyAlignment="1">
      <alignment horizontal="center" vertical="center"/>
    </xf>
    <xf numFmtId="4" fontId="0" fillId="2" borderId="102" xfId="0" applyNumberFormat="1" applyFill="1" applyBorder="1" applyAlignment="1">
      <alignment horizontal="center" vertical="center"/>
    </xf>
    <xf numFmtId="4" fontId="0" fillId="2" borderId="73" xfId="0" applyNumberFormat="1" applyFill="1" applyBorder="1" applyAlignment="1">
      <alignment horizontal="center" vertical="center"/>
    </xf>
    <xf numFmtId="4" fontId="0" fillId="0" borderId="102" xfId="0" applyNumberFormat="1" applyBorder="1" applyAlignment="1" applyProtection="1">
      <alignment horizontal="center" vertical="center"/>
      <protection locked="0"/>
    </xf>
    <xf numFmtId="4" fontId="0" fillId="0" borderId="73" xfId="0" applyNumberFormat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horizontal="left" vertical="center"/>
    </xf>
    <xf numFmtId="0" fontId="2" fillId="0" borderId="57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  <xf numFmtId="0" fontId="2" fillId="0" borderId="110" xfId="0" applyFont="1" applyBorder="1" applyAlignment="1">
      <alignment horizontal="center" vertical="center" wrapText="1"/>
    </xf>
    <xf numFmtId="0" fontId="2" fillId="0" borderId="111" xfId="0" applyFont="1" applyBorder="1" applyAlignment="1">
      <alignment horizontal="center" vertical="center" wrapText="1"/>
    </xf>
    <xf numFmtId="0" fontId="16" fillId="2" borderId="79" xfId="0" applyFont="1" applyFill="1" applyBorder="1" applyAlignment="1">
      <alignment horizontal="center" vertical="center"/>
    </xf>
    <xf numFmtId="0" fontId="16" fillId="2" borderId="80" xfId="0" applyFont="1" applyFill="1" applyBorder="1" applyAlignment="1">
      <alignment horizontal="center" vertical="center"/>
    </xf>
    <xf numFmtId="0" fontId="16" fillId="2" borderId="112" xfId="0" applyFont="1" applyFill="1" applyBorder="1" applyAlignment="1">
      <alignment horizontal="center" vertical="center"/>
    </xf>
    <xf numFmtId="4" fontId="6" fillId="0" borderId="16" xfId="0" applyNumberFormat="1" applyFont="1" applyBorder="1" applyAlignment="1" applyProtection="1">
      <alignment horizontal="center" vertical="center"/>
      <protection locked="0"/>
    </xf>
    <xf numFmtId="4" fontId="0" fillId="0" borderId="16" xfId="0" applyNumberFormat="1" applyBorder="1" applyAlignment="1" applyProtection="1">
      <alignment horizontal="center" vertical="center"/>
      <protection locked="0"/>
    </xf>
    <xf numFmtId="0" fontId="3" fillId="2" borderId="64" xfId="0" applyFont="1" applyFill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2" fillId="0" borderId="11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4" fontId="26" fillId="0" borderId="12" xfId="0" applyNumberFormat="1" applyFont="1" applyBorder="1" applyAlignment="1" applyProtection="1">
      <alignment horizontal="center" vertical="center"/>
      <protection locked="0"/>
    </xf>
    <xf numFmtId="0" fontId="2" fillId="0" borderId="82" xfId="0" applyFont="1" applyBorder="1" applyAlignment="1">
      <alignment horizontal="left" vertical="center"/>
    </xf>
    <xf numFmtId="0" fontId="2" fillId="0" borderId="104" xfId="0" applyFont="1" applyBorder="1" applyAlignment="1">
      <alignment horizontal="left" vertical="center"/>
    </xf>
    <xf numFmtId="0" fontId="2" fillId="0" borderId="101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72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2" fillId="0" borderId="100" xfId="0" applyFont="1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102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4" fontId="0" fillId="0" borderId="99" xfId="0" applyNumberFormat="1" applyBorder="1" applyAlignment="1" applyProtection="1">
      <alignment horizontal="center" vertical="center"/>
      <protection locked="0"/>
    </xf>
    <xf numFmtId="0" fontId="7" fillId="2" borderId="79" xfId="0" applyFont="1" applyFill="1" applyBorder="1" applyAlignment="1">
      <alignment horizontal="center" vertical="center"/>
    </xf>
    <xf numFmtId="4" fontId="26" fillId="0" borderId="14" xfId="0" applyNumberFormat="1" applyFont="1" applyBorder="1" applyAlignment="1" applyProtection="1">
      <alignment horizontal="center" vertical="center"/>
      <protection locked="0"/>
    </xf>
    <xf numFmtId="0" fontId="2" fillId="0" borderId="8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5" fillId="2" borderId="28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6" xfId="0" applyFont="1" applyFill="1" applyBorder="1" applyAlignment="1">
      <alignment horizontal="center" vertical="center"/>
    </xf>
    <xf numFmtId="0" fontId="1" fillId="2" borderId="94" xfId="0" applyFont="1" applyFill="1" applyBorder="1" applyAlignment="1">
      <alignment horizontal="center" vertical="center"/>
    </xf>
    <xf numFmtId="4" fontId="0" fillId="0" borderId="75" xfId="0" applyNumberFormat="1" applyBorder="1" applyAlignment="1" applyProtection="1">
      <alignment horizontal="center"/>
      <protection locked="0"/>
    </xf>
    <xf numFmtId="4" fontId="0" fillId="0" borderId="76" xfId="0" applyNumberFormat="1" applyBorder="1" applyAlignment="1" applyProtection="1">
      <alignment horizontal="center"/>
      <protection locked="0"/>
    </xf>
    <xf numFmtId="0" fontId="1" fillId="2" borderId="2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4" fontId="26" fillId="0" borderId="13" xfId="0" applyNumberFormat="1" applyFont="1" applyBorder="1" applyAlignment="1" applyProtection="1">
      <alignment horizontal="center" vertical="center"/>
      <protection locked="0"/>
    </xf>
    <xf numFmtId="4" fontId="26" fillId="0" borderId="15" xfId="0" applyNumberFormat="1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165" fontId="18" fillId="0" borderId="9" xfId="0" applyNumberFormat="1" applyFont="1" applyBorder="1" applyAlignment="1" applyProtection="1">
      <alignment horizontal="center" vertical="center"/>
    </xf>
    <xf numFmtId="165" fontId="18" fillId="0" borderId="10" xfId="0" applyNumberFormat="1" applyFont="1" applyBorder="1" applyAlignment="1" applyProtection="1">
      <alignment horizontal="center" vertical="center"/>
    </xf>
    <xf numFmtId="0" fontId="14" fillId="2" borderId="113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8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7" fillId="2" borderId="69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18" xfId="0" applyFont="1" applyFill="1" applyBorder="1" applyAlignment="1">
      <alignment horizontal="center" vertical="center" wrapText="1"/>
    </xf>
    <xf numFmtId="0" fontId="7" fillId="2" borderId="8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09" xfId="0" applyFont="1" applyFill="1" applyBorder="1" applyAlignment="1">
      <alignment horizontal="center" vertical="center" wrapText="1"/>
    </xf>
    <xf numFmtId="0" fontId="7" fillId="2" borderId="119" xfId="0" applyFont="1" applyFill="1" applyBorder="1" applyAlignment="1">
      <alignment horizontal="center" vertical="center" wrapText="1"/>
    </xf>
    <xf numFmtId="0" fontId="7" fillId="2" borderId="120" xfId="0" applyFont="1" applyFill="1" applyBorder="1" applyAlignment="1">
      <alignment horizontal="center" vertical="center" wrapText="1"/>
    </xf>
    <xf numFmtId="0" fontId="7" fillId="2" borderId="12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2" borderId="122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horizontal="center" vertical="center"/>
      <protection locked="0"/>
    </xf>
    <xf numFmtId="164" fontId="2" fillId="0" borderId="114" xfId="0" applyNumberFormat="1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>
      <alignment horizontal="left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115" xfId="0" applyFont="1" applyFill="1" applyBorder="1" applyAlignment="1">
      <alignment horizontal="center" vertical="center"/>
    </xf>
    <xf numFmtId="0" fontId="2" fillId="3" borderId="116" xfId="0" applyFont="1" applyFill="1" applyBorder="1" applyAlignment="1">
      <alignment horizontal="center" vertical="center"/>
    </xf>
    <xf numFmtId="0" fontId="4" fillId="2" borderId="123" xfId="0" applyFont="1" applyFill="1" applyBorder="1" applyAlignment="1">
      <alignment horizontal="center" vertical="center"/>
    </xf>
    <xf numFmtId="0" fontId="4" fillId="2" borderId="124" xfId="0" applyFont="1" applyFill="1" applyBorder="1" applyAlignment="1">
      <alignment horizontal="center" vertical="center"/>
    </xf>
    <xf numFmtId="0" fontId="4" fillId="2" borderId="125" xfId="0" applyFont="1" applyFill="1" applyBorder="1" applyAlignment="1">
      <alignment horizontal="center" vertical="center"/>
    </xf>
    <xf numFmtId="0" fontId="0" fillId="3" borderId="126" xfId="0" applyFill="1" applyBorder="1" applyAlignment="1">
      <alignment horizontal="center" vertical="center"/>
    </xf>
    <xf numFmtId="0" fontId="0" fillId="3" borderId="127" xfId="0" applyFill="1" applyBorder="1" applyAlignment="1">
      <alignment horizontal="center" vertical="center"/>
    </xf>
    <xf numFmtId="0" fontId="0" fillId="3" borderId="128" xfId="0" applyFill="1" applyBorder="1" applyAlignment="1">
      <alignment horizontal="center" vertical="center"/>
    </xf>
    <xf numFmtId="0" fontId="1" fillId="0" borderId="129" xfId="0" applyFont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115" xfId="0" applyFill="1" applyBorder="1" applyAlignment="1">
      <alignment horizontal="center" vertical="center"/>
    </xf>
    <xf numFmtId="0" fontId="0" fillId="3" borderId="116" xfId="0" applyFill="1" applyBorder="1" applyAlignment="1">
      <alignment horizontal="center" vertical="center"/>
    </xf>
    <xf numFmtId="0" fontId="2" fillId="0" borderId="49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45" xfId="0" applyFont="1" applyBorder="1" applyAlignment="1">
      <alignment horizontal="left" vertical="center" wrapText="1"/>
    </xf>
    <xf numFmtId="0" fontId="2" fillId="0" borderId="74" xfId="0" applyFont="1" applyBorder="1" applyAlignment="1">
      <alignment horizontal="left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0" fillId="3" borderId="13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1" fillId="0" borderId="131" xfId="0" applyFont="1" applyBorder="1" applyAlignment="1">
      <alignment horizontal="center" vertical="center"/>
    </xf>
    <xf numFmtId="0" fontId="1" fillId="0" borderId="132" xfId="0" applyFont="1" applyBorder="1" applyAlignment="1">
      <alignment horizontal="center" vertical="center"/>
    </xf>
    <xf numFmtId="0" fontId="1" fillId="0" borderId="133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100" xfId="0" applyFont="1" applyBorder="1" applyAlignment="1">
      <alignment horizontal="center" vertical="center" wrapText="1"/>
    </xf>
    <xf numFmtId="0" fontId="2" fillId="0" borderId="107" xfId="0" applyFont="1" applyBorder="1" applyAlignment="1">
      <alignment horizontal="center" vertical="center" wrapText="1"/>
    </xf>
    <xf numFmtId="0" fontId="2" fillId="0" borderId="10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left" vertical="center" wrapText="1"/>
    </xf>
    <xf numFmtId="0" fontId="16" fillId="0" borderId="131" xfId="0" applyFont="1" applyBorder="1" applyAlignment="1">
      <alignment horizontal="center" vertical="center"/>
    </xf>
    <xf numFmtId="0" fontId="16" fillId="0" borderId="13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3" borderId="126" xfId="0" applyFont="1" applyFill="1" applyBorder="1" applyAlignment="1">
      <alignment horizontal="center" vertical="center"/>
    </xf>
    <xf numFmtId="0" fontId="2" fillId="3" borderId="127" xfId="0" applyFont="1" applyFill="1" applyBorder="1" applyAlignment="1">
      <alignment horizontal="center" vertical="center"/>
    </xf>
    <xf numFmtId="0" fontId="2" fillId="3" borderId="128" xfId="0" applyFont="1" applyFill="1" applyBorder="1" applyAlignment="1">
      <alignment horizontal="center" vertical="center"/>
    </xf>
    <xf numFmtId="0" fontId="2" fillId="0" borderId="130" xfId="0" applyFont="1" applyBorder="1" applyAlignment="1">
      <alignment horizontal="left" vertical="center"/>
    </xf>
    <xf numFmtId="0" fontId="2" fillId="0" borderId="51" xfId="0" applyFont="1" applyBorder="1" applyAlignment="1">
      <alignment horizontal="left" vertical="center"/>
    </xf>
    <xf numFmtId="0" fontId="0" fillId="3" borderId="1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4" fontId="2" fillId="0" borderId="74" xfId="0" applyNumberFormat="1" applyFont="1" applyFill="1" applyBorder="1" applyAlignment="1">
      <alignment horizontal="left" vertical="center"/>
    </xf>
    <xf numFmtId="4" fontId="2" fillId="0" borderId="44" xfId="0" applyNumberFormat="1" applyFont="1" applyFill="1" applyBorder="1" applyAlignment="1">
      <alignment horizontal="left" vertical="center"/>
    </xf>
    <xf numFmtId="4" fontId="2" fillId="0" borderId="45" xfId="0" applyNumberFormat="1" applyFont="1" applyFill="1" applyBorder="1" applyAlignment="1">
      <alignment horizontal="left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4" fontId="2" fillId="0" borderId="134" xfId="0" applyNumberFormat="1" applyFont="1" applyFill="1" applyBorder="1" applyAlignment="1">
      <alignment horizontal="left" vertical="center"/>
    </xf>
    <xf numFmtId="4" fontId="2" fillId="0" borderId="47" xfId="0" applyNumberFormat="1" applyFont="1" applyFill="1" applyBorder="1" applyAlignment="1">
      <alignment horizontal="left" vertical="center"/>
    </xf>
    <xf numFmtId="4" fontId="2" fillId="0" borderId="48" xfId="0" applyNumberFormat="1" applyFont="1" applyFill="1" applyBorder="1" applyAlignment="1">
      <alignment horizontal="left" vertical="center"/>
    </xf>
    <xf numFmtId="4" fontId="19" fillId="2" borderId="74" xfId="0" applyNumberFormat="1" applyFont="1" applyFill="1" applyBorder="1" applyAlignment="1">
      <alignment horizontal="right" vertical="center"/>
    </xf>
    <xf numFmtId="4" fontId="19" fillId="2" borderId="45" xfId="0" applyNumberFormat="1" applyFont="1" applyFill="1" applyBorder="1" applyAlignment="1">
      <alignment horizontal="right" vertical="center"/>
    </xf>
    <xf numFmtId="4" fontId="8" fillId="2" borderId="134" xfId="0" applyNumberFormat="1" applyFont="1" applyFill="1" applyBorder="1" applyAlignment="1">
      <alignment horizontal="right" vertical="center"/>
    </xf>
    <xf numFmtId="4" fontId="8" fillId="2" borderId="48" xfId="0" applyNumberFormat="1" applyFont="1" applyFill="1" applyBorder="1" applyAlignment="1">
      <alignment horizontal="right" vertical="center"/>
    </xf>
    <xf numFmtId="0" fontId="2" fillId="0" borderId="74" xfId="0" applyFont="1" applyBorder="1" applyAlignment="1">
      <alignment horizontal="center" vertical="center" wrapText="1"/>
    </xf>
    <xf numFmtId="0" fontId="2" fillId="0" borderId="134" xfId="0" applyFont="1" applyBorder="1" applyAlignment="1">
      <alignment horizontal="center" vertical="center" wrapText="1"/>
    </xf>
    <xf numFmtId="4" fontId="19" fillId="2" borderId="135" xfId="0" applyNumberFormat="1" applyFont="1" applyFill="1" applyBorder="1" applyAlignment="1">
      <alignment horizontal="right" vertical="center"/>
    </xf>
    <xf numFmtId="4" fontId="19" fillId="2" borderId="128" xfId="0" applyNumberFormat="1" applyFont="1" applyFill="1" applyBorder="1" applyAlignment="1">
      <alignment horizontal="right" vertical="center"/>
    </xf>
    <xf numFmtId="0" fontId="2" fillId="6" borderId="126" xfId="0" applyFont="1" applyFill="1" applyBorder="1" applyAlignment="1">
      <alignment horizontal="center" vertical="center" wrapText="1"/>
    </xf>
    <xf numFmtId="0" fontId="2" fillId="6" borderId="127" xfId="0" applyFont="1" applyFill="1" applyBorder="1" applyAlignment="1">
      <alignment horizontal="center" vertical="center" wrapText="1"/>
    </xf>
    <xf numFmtId="0" fontId="0" fillId="0" borderId="124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2" fillId="0" borderId="34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5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4" fontId="0" fillId="0" borderId="0" xfId="0" applyNumberFormat="1" applyFill="1" applyBorder="1" applyAlignment="1" applyProtection="1">
      <alignment horizontal="center"/>
      <protection locked="0"/>
    </xf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" fontId="6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/>
  <dimension ref="B1:N40"/>
  <sheetViews>
    <sheetView showGridLines="0" tabSelected="1" zoomScale="80" workbookViewId="0">
      <selection activeCell="C24" sqref="C24:F29"/>
    </sheetView>
  </sheetViews>
  <sheetFormatPr defaultRowHeight="12.75"/>
  <cols>
    <col min="1" max="1" width="3.5703125" customWidth="1"/>
    <col min="2" max="2" width="19.28515625" customWidth="1"/>
    <col min="3" max="7" width="15.7109375" customWidth="1"/>
    <col min="8" max="8" width="3.28515625" customWidth="1"/>
    <col min="9" max="9" width="19.28515625" customWidth="1"/>
    <col min="10" max="14" width="15.7109375" customWidth="1"/>
  </cols>
  <sheetData>
    <row r="1" spans="2:14" ht="13.5" thickBot="1"/>
    <row r="2" spans="2:14" s="2" customFormat="1" ht="20.100000000000001" customHeight="1" thickTop="1">
      <c r="B2" s="1" t="s">
        <v>0</v>
      </c>
      <c r="C2" s="179"/>
      <c r="D2" s="180"/>
      <c r="E2" s="180"/>
      <c r="F2" s="180"/>
      <c r="G2" s="181"/>
      <c r="I2" s="1" t="s">
        <v>0</v>
      </c>
      <c r="J2" s="179"/>
      <c r="K2" s="180"/>
      <c r="L2" s="180"/>
      <c r="M2" s="180"/>
      <c r="N2" s="181"/>
    </row>
    <row r="3" spans="2:14" s="2" customFormat="1" ht="18" customHeight="1" thickBot="1">
      <c r="B3" s="3" t="s">
        <v>1</v>
      </c>
      <c r="C3" s="4"/>
      <c r="D3" s="182" t="s">
        <v>2</v>
      </c>
      <c r="E3" s="182"/>
      <c r="F3" s="183" t="s">
        <v>3</v>
      </c>
      <c r="G3" s="184"/>
      <c r="I3" s="3" t="s">
        <v>1</v>
      </c>
      <c r="J3" s="4"/>
      <c r="K3" s="182" t="s">
        <v>2</v>
      </c>
      <c r="L3" s="182"/>
      <c r="M3" s="183" t="s">
        <v>3</v>
      </c>
      <c r="N3" s="184"/>
    </row>
    <row r="4" spans="2:14" ht="13.5" thickTop="1"/>
    <row r="5" spans="2:14" s="2" customFormat="1" ht="20.100000000000001" customHeight="1">
      <c r="B5" s="185" t="s">
        <v>4</v>
      </c>
      <c r="C5" s="185"/>
      <c r="D5" s="185"/>
      <c r="E5" s="185"/>
      <c r="F5" s="185"/>
      <c r="I5" s="185" t="s">
        <v>4</v>
      </c>
      <c r="J5" s="185"/>
      <c r="K5" s="185"/>
      <c r="L5" s="185"/>
      <c r="M5" s="185"/>
    </row>
    <row r="6" spans="2:14" s="2" customFormat="1" ht="20.100000000000001" customHeight="1">
      <c r="B6" s="185"/>
      <c r="C6" s="185"/>
      <c r="D6" s="185"/>
      <c r="E6" s="185"/>
      <c r="F6" s="185"/>
      <c r="I6" s="185"/>
      <c r="J6" s="185"/>
      <c r="K6" s="185"/>
      <c r="L6" s="185"/>
      <c r="M6" s="185"/>
    </row>
    <row r="7" spans="2:14" ht="13.5" thickBot="1"/>
    <row r="8" spans="2:14" s="2" customFormat="1" ht="24.95" customHeight="1" thickTop="1" thickBot="1">
      <c r="B8" s="176" t="s">
        <v>29</v>
      </c>
      <c r="C8" s="177"/>
      <c r="D8" s="177"/>
      <c r="E8" s="177"/>
      <c r="F8" s="177"/>
      <c r="G8" s="178"/>
      <c r="I8" s="176" t="s">
        <v>273</v>
      </c>
      <c r="J8" s="177"/>
      <c r="K8" s="177"/>
      <c r="L8" s="177"/>
      <c r="M8" s="177"/>
      <c r="N8" s="178"/>
    </row>
    <row r="9" spans="2:14" ht="20.100000000000001" customHeight="1" thickTop="1">
      <c r="B9" s="5"/>
      <c r="C9" s="6" t="s">
        <v>30</v>
      </c>
      <c r="D9" s="6" t="s">
        <v>31</v>
      </c>
      <c r="E9" s="6" t="s">
        <v>32</v>
      </c>
      <c r="F9" s="6" t="s">
        <v>33</v>
      </c>
      <c r="G9" s="7" t="s">
        <v>34</v>
      </c>
      <c r="I9" s="5"/>
      <c r="J9" s="6" t="s">
        <v>30</v>
      </c>
      <c r="K9" s="6" t="s">
        <v>31</v>
      </c>
      <c r="L9" s="6" t="s">
        <v>32</v>
      </c>
      <c r="M9" s="6" t="s">
        <v>33</v>
      </c>
      <c r="N9" s="7" t="s">
        <v>34</v>
      </c>
    </row>
    <row r="10" spans="2:14" ht="20.100000000000001" customHeight="1">
      <c r="B10" s="8" t="s">
        <v>5</v>
      </c>
      <c r="C10" s="9"/>
      <c r="D10" s="9"/>
      <c r="E10" s="9"/>
      <c r="F10" s="9"/>
      <c r="G10" s="10" t="str">
        <f t="shared" ref="G10:G39" si="0">IF(SUM(C10:F10)&gt;0,SUM(C10:F10),"")</f>
        <v/>
      </c>
      <c r="I10" s="8" t="s">
        <v>5</v>
      </c>
      <c r="J10" s="9"/>
      <c r="K10" s="9"/>
      <c r="L10" s="9"/>
      <c r="M10" s="9"/>
      <c r="N10" s="10" t="str">
        <f t="shared" ref="N10:N15" si="1">IF(SUM(J10:M10)&gt;0,SUM(J10:M10),"")</f>
        <v/>
      </c>
    </row>
    <row r="11" spans="2:14" ht="20.100000000000001" customHeight="1">
      <c r="B11" s="8" t="s">
        <v>6</v>
      </c>
      <c r="C11" s="9"/>
      <c r="D11" s="9"/>
      <c r="E11" s="9"/>
      <c r="F11" s="9"/>
      <c r="G11" s="10" t="str">
        <f t="shared" si="0"/>
        <v/>
      </c>
      <c r="I11" s="8" t="s">
        <v>6</v>
      </c>
      <c r="J11" s="9"/>
      <c r="K11" s="9"/>
      <c r="L11" s="9"/>
      <c r="M11" s="9"/>
      <c r="N11" s="10" t="str">
        <f t="shared" si="1"/>
        <v/>
      </c>
    </row>
    <row r="12" spans="2:14" ht="20.100000000000001" customHeight="1">
      <c r="B12" s="11" t="s">
        <v>7</v>
      </c>
      <c r="C12" s="12"/>
      <c r="D12" s="12"/>
      <c r="E12" s="12"/>
      <c r="F12" s="12"/>
      <c r="G12" s="10" t="str">
        <f t="shared" si="0"/>
        <v/>
      </c>
      <c r="I12" s="11" t="s">
        <v>7</v>
      </c>
      <c r="J12" s="12"/>
      <c r="K12" s="12"/>
      <c r="L12" s="12"/>
      <c r="M12" s="12"/>
      <c r="N12" s="10" t="str">
        <f t="shared" si="1"/>
        <v/>
      </c>
    </row>
    <row r="13" spans="2:14" ht="20.100000000000001" customHeight="1">
      <c r="B13" s="11" t="s">
        <v>8</v>
      </c>
      <c r="C13" s="12"/>
      <c r="D13" s="12"/>
      <c r="E13" s="12"/>
      <c r="F13" s="12"/>
      <c r="G13" s="10" t="str">
        <f t="shared" si="0"/>
        <v/>
      </c>
      <c r="I13" s="11" t="s">
        <v>8</v>
      </c>
      <c r="J13" s="12"/>
      <c r="K13" s="12"/>
      <c r="L13" s="12"/>
      <c r="M13" s="12"/>
      <c r="N13" s="10" t="str">
        <f t="shared" si="1"/>
        <v/>
      </c>
    </row>
    <row r="14" spans="2:14" ht="20.100000000000001" customHeight="1">
      <c r="B14" s="11" t="s">
        <v>9</v>
      </c>
      <c r="C14" s="12"/>
      <c r="D14" s="12"/>
      <c r="E14" s="12"/>
      <c r="F14" s="12"/>
      <c r="G14" s="10" t="str">
        <f t="shared" si="0"/>
        <v/>
      </c>
      <c r="I14" s="11" t="s">
        <v>9</v>
      </c>
      <c r="J14" s="12"/>
      <c r="K14" s="12"/>
      <c r="L14" s="12"/>
      <c r="M14" s="12"/>
      <c r="N14" s="10" t="str">
        <f t="shared" si="1"/>
        <v/>
      </c>
    </row>
    <row r="15" spans="2:14" ht="20.100000000000001" customHeight="1">
      <c r="B15" s="11" t="s">
        <v>10</v>
      </c>
      <c r="C15" s="12"/>
      <c r="D15" s="12"/>
      <c r="E15" s="12"/>
      <c r="F15" s="12"/>
      <c r="G15" s="10" t="str">
        <f>IF(SUM(C15:F15)&gt;0,SUM(C15:F15),"")</f>
        <v/>
      </c>
      <c r="I15" s="11" t="s">
        <v>10</v>
      </c>
      <c r="J15" s="12"/>
      <c r="K15" s="12"/>
      <c r="L15" s="12"/>
      <c r="M15" s="12"/>
      <c r="N15" s="10" t="str">
        <f t="shared" si="1"/>
        <v/>
      </c>
    </row>
    <row r="16" spans="2:14" ht="20.100000000000001" customHeight="1">
      <c r="B16" s="11" t="s">
        <v>11</v>
      </c>
      <c r="C16" s="12"/>
      <c r="D16" s="12"/>
      <c r="E16" s="12"/>
      <c r="F16" s="12"/>
      <c r="G16" s="10" t="str">
        <f>IF(SUM(C16:F16)&gt;0,SUM(C16:F16),"")</f>
        <v/>
      </c>
      <c r="I16" s="11" t="s">
        <v>11</v>
      </c>
      <c r="J16" s="12"/>
      <c r="K16" s="12"/>
      <c r="L16" s="12"/>
      <c r="M16" s="12"/>
      <c r="N16" s="10" t="str">
        <f>IF(SUM(J16:M16)&gt;0,SUM(J16:M16),"")</f>
        <v/>
      </c>
    </row>
    <row r="17" spans="2:14" ht="30" customHeight="1">
      <c r="B17" s="119" t="s">
        <v>232</v>
      </c>
      <c r="C17" s="12"/>
      <c r="D17" s="12"/>
      <c r="E17" s="12"/>
      <c r="F17" s="12"/>
      <c r="G17" s="10" t="str">
        <f>IF(SUM(C17:F17)&gt;0,SUM(C17:F17),"")</f>
        <v/>
      </c>
      <c r="I17" s="119" t="s">
        <v>232</v>
      </c>
      <c r="J17" s="12"/>
      <c r="K17" s="12"/>
      <c r="L17" s="12"/>
      <c r="M17" s="12"/>
      <c r="N17" s="10" t="str">
        <f>IF(SUM(J17:M17)&gt;0,SUM(J17:M17),"")</f>
        <v/>
      </c>
    </row>
    <row r="18" spans="2:14" ht="30" customHeight="1">
      <c r="B18" s="119" t="s">
        <v>233</v>
      </c>
      <c r="C18" s="12"/>
      <c r="D18" s="12"/>
      <c r="E18" s="12"/>
      <c r="F18" s="12"/>
      <c r="G18" s="10" t="str">
        <f>IF(SUM(C18:F18)&gt;0,SUM(C18:F18),"")</f>
        <v/>
      </c>
      <c r="I18" s="119" t="s">
        <v>233</v>
      </c>
      <c r="J18" s="12"/>
      <c r="K18" s="12"/>
      <c r="L18" s="12"/>
      <c r="M18" s="12"/>
      <c r="N18" s="10" t="str">
        <f>IF(SUM(J18:M18)&gt;0,SUM(J18:M18),"")</f>
        <v/>
      </c>
    </row>
    <row r="19" spans="2:14" ht="20.100000000000001" customHeight="1">
      <c r="B19" s="11" t="s">
        <v>12</v>
      </c>
      <c r="C19" s="12"/>
      <c r="D19" s="12"/>
      <c r="E19" s="12"/>
      <c r="F19" s="12"/>
      <c r="G19" s="10" t="str">
        <f t="shared" si="0"/>
        <v/>
      </c>
      <c r="I19" s="11" t="s">
        <v>12</v>
      </c>
      <c r="J19" s="12"/>
      <c r="K19" s="12"/>
      <c r="L19" s="12"/>
      <c r="M19" s="12"/>
      <c r="N19" s="10" t="str">
        <f t="shared" ref="N19:N27" si="2">IF(SUM(J19:M19)&gt;0,SUM(J19:M19),"")</f>
        <v/>
      </c>
    </row>
    <row r="20" spans="2:14" ht="20.100000000000001" customHeight="1">
      <c r="B20" s="11" t="s">
        <v>13</v>
      </c>
      <c r="C20" s="12"/>
      <c r="D20" s="12"/>
      <c r="E20" s="12"/>
      <c r="F20" s="12"/>
      <c r="G20" s="10" t="str">
        <f t="shared" si="0"/>
        <v/>
      </c>
      <c r="I20" s="11" t="s">
        <v>13</v>
      </c>
      <c r="J20" s="12"/>
      <c r="K20" s="12"/>
      <c r="L20" s="12"/>
      <c r="M20" s="12"/>
      <c r="N20" s="10" t="str">
        <f t="shared" si="2"/>
        <v/>
      </c>
    </row>
    <row r="21" spans="2:14" ht="20.100000000000001" customHeight="1">
      <c r="B21" s="11" t="s">
        <v>14</v>
      </c>
      <c r="C21" s="12"/>
      <c r="D21" s="12"/>
      <c r="E21" s="12"/>
      <c r="F21" s="12"/>
      <c r="G21" s="10" t="str">
        <f t="shared" si="0"/>
        <v/>
      </c>
      <c r="I21" s="11" t="s">
        <v>14</v>
      </c>
      <c r="J21" s="12"/>
      <c r="K21" s="12"/>
      <c r="L21" s="12"/>
      <c r="M21" s="12"/>
      <c r="N21" s="10" t="str">
        <f t="shared" si="2"/>
        <v/>
      </c>
    </row>
    <row r="22" spans="2:14" ht="20.100000000000001" customHeight="1">
      <c r="B22" s="11" t="s">
        <v>15</v>
      </c>
      <c r="C22" s="12"/>
      <c r="D22" s="12"/>
      <c r="E22" s="12"/>
      <c r="F22" s="12"/>
      <c r="G22" s="10" t="str">
        <f t="shared" si="0"/>
        <v/>
      </c>
      <c r="I22" s="11" t="s">
        <v>15</v>
      </c>
      <c r="J22" s="12"/>
      <c r="K22" s="12"/>
      <c r="L22" s="12"/>
      <c r="M22" s="12"/>
      <c r="N22" s="10" t="str">
        <f t="shared" si="2"/>
        <v/>
      </c>
    </row>
    <row r="23" spans="2:14" ht="20.100000000000001" customHeight="1">
      <c r="B23" s="11" t="s">
        <v>16</v>
      </c>
      <c r="C23" s="12"/>
      <c r="D23" s="12"/>
      <c r="E23" s="12"/>
      <c r="F23" s="12"/>
      <c r="G23" s="10" t="str">
        <f t="shared" si="0"/>
        <v/>
      </c>
      <c r="I23" s="11" t="s">
        <v>16</v>
      </c>
      <c r="J23" s="12"/>
      <c r="K23" s="12"/>
      <c r="L23" s="12"/>
      <c r="M23" s="12"/>
      <c r="N23" s="10" t="str">
        <f t="shared" si="2"/>
        <v/>
      </c>
    </row>
    <row r="24" spans="2:14" ht="20.100000000000001" customHeight="1">
      <c r="B24" s="11" t="s">
        <v>17</v>
      </c>
      <c r="C24" s="12"/>
      <c r="D24" s="12"/>
      <c r="E24" s="12"/>
      <c r="F24" s="12"/>
      <c r="G24" s="10" t="str">
        <f t="shared" si="0"/>
        <v/>
      </c>
      <c r="I24" s="11" t="s">
        <v>17</v>
      </c>
      <c r="J24" s="12"/>
      <c r="K24" s="12"/>
      <c r="L24" s="12"/>
      <c r="M24" s="12"/>
      <c r="N24" s="10" t="str">
        <f t="shared" si="2"/>
        <v/>
      </c>
    </row>
    <row r="25" spans="2:14" ht="20.100000000000001" customHeight="1">
      <c r="B25" s="11" t="s">
        <v>18</v>
      </c>
      <c r="C25" s="12"/>
      <c r="D25" s="12"/>
      <c r="E25" s="12"/>
      <c r="F25" s="12"/>
      <c r="G25" s="10" t="str">
        <f t="shared" si="0"/>
        <v/>
      </c>
      <c r="I25" s="11" t="s">
        <v>18</v>
      </c>
      <c r="J25" s="12"/>
      <c r="K25" s="12"/>
      <c r="L25" s="12"/>
      <c r="M25" s="12"/>
      <c r="N25" s="10" t="str">
        <f t="shared" si="2"/>
        <v/>
      </c>
    </row>
    <row r="26" spans="2:14" ht="20.100000000000001" customHeight="1">
      <c r="B26" s="11" t="s">
        <v>19</v>
      </c>
      <c r="C26" s="12"/>
      <c r="D26" s="12"/>
      <c r="E26" s="12"/>
      <c r="F26" s="12"/>
      <c r="G26" s="10" t="str">
        <f t="shared" si="0"/>
        <v/>
      </c>
      <c r="I26" s="11" t="s">
        <v>19</v>
      </c>
      <c r="J26" s="12"/>
      <c r="K26" s="12"/>
      <c r="L26" s="12"/>
      <c r="M26" s="12"/>
      <c r="N26" s="10" t="str">
        <f t="shared" si="2"/>
        <v/>
      </c>
    </row>
    <row r="27" spans="2:14" ht="20.100000000000001" customHeight="1">
      <c r="B27" s="11" t="s">
        <v>20</v>
      </c>
      <c r="C27" s="12"/>
      <c r="D27" s="12"/>
      <c r="E27" s="12"/>
      <c r="F27" s="12"/>
      <c r="G27" s="10" t="str">
        <f t="shared" si="0"/>
        <v/>
      </c>
      <c r="I27" s="11" t="s">
        <v>266</v>
      </c>
      <c r="J27" s="13" t="str">
        <f>IF(SUM(J10,J12,J14,J16:J20)&gt;0,SUM(J10,J12,J14,J16:J20),"")</f>
        <v/>
      </c>
      <c r="K27" s="13" t="str">
        <f>IF(SUM(K10,K12,K14,K16:K20)&gt;0,SUM(K10,K12,K14,K16:K20),"")</f>
        <v/>
      </c>
      <c r="L27" s="13" t="str">
        <f>IF(SUM(L10,L12,L14,L16:L20)&gt;0,SUM(L10,L12,L14,L16:L20),"")</f>
        <v/>
      </c>
      <c r="M27" s="13" t="str">
        <f>IF(SUM(M10,M12,M14,M16:M20)&gt;0,SUM(M10,M12,M14,M16:M20),"")</f>
        <v/>
      </c>
      <c r="N27" s="10" t="str">
        <f t="shared" si="2"/>
        <v/>
      </c>
    </row>
    <row r="28" spans="2:14" ht="20.100000000000001" customHeight="1">
      <c r="B28" s="11" t="s">
        <v>21</v>
      </c>
      <c r="C28" s="12"/>
      <c r="D28" s="12"/>
      <c r="E28" s="12"/>
      <c r="F28" s="12"/>
      <c r="G28" s="10" t="str">
        <f t="shared" si="0"/>
        <v/>
      </c>
      <c r="I28" s="11" t="s">
        <v>267</v>
      </c>
      <c r="J28" s="13" t="str">
        <f>IF(SUM(J22:J26)&gt;0,SUM(J22:J26),"")</f>
        <v/>
      </c>
      <c r="K28" s="13" t="str">
        <f>IF(SUM(K22:K26)&gt;0,SUM(K22:K26),"")</f>
        <v/>
      </c>
      <c r="L28" s="13" t="str">
        <f>IF(SUM(L22:L26)&gt;0,SUM(L22:L26),"")</f>
        <v/>
      </c>
      <c r="M28" s="13" t="str">
        <f>IF(SUM(M22:M26)&gt;0,SUM(M22:M26),"")</f>
        <v/>
      </c>
      <c r="N28" s="10" t="str">
        <f>IF(SUM(J28:M28)&gt;0,SUM(J28:M28),"")</f>
        <v/>
      </c>
    </row>
    <row r="29" spans="2:14" ht="20.100000000000001" customHeight="1" thickBot="1">
      <c r="B29" s="11" t="s">
        <v>22</v>
      </c>
      <c r="C29" s="12"/>
      <c r="D29" s="12"/>
      <c r="E29" s="12"/>
      <c r="F29" s="12"/>
      <c r="G29" s="10" t="str">
        <f t="shared" ref="G29:G34" si="3">IF(SUM(C29:F29)&gt;0,SUM(C29:F29),"")</f>
        <v/>
      </c>
      <c r="I29" s="16" t="s">
        <v>268</v>
      </c>
      <c r="J29" s="145" t="str">
        <f>IF(SUM(J11,J13,J15,J21)&gt;0,SUM(J11,J13,J15,J21),"")</f>
        <v/>
      </c>
      <c r="K29" s="145" t="str">
        <f>IF(SUM(K11,K13,K15,K21)&gt;0,SUM(K11,K13,K15,K21),"")</f>
        <v/>
      </c>
      <c r="L29" s="145" t="str">
        <f>IF(SUM(L11,L13,L15,L21)&gt;0,SUM(L11,L13,L15,L21),"")</f>
        <v/>
      </c>
      <c r="M29" s="145" t="str">
        <f>IF(SUM(M11,M13,M15,M21)&gt;0,SUM(M11,M13,M15,M21),"")</f>
        <v/>
      </c>
      <c r="N29" s="146" t="str">
        <f>IF(SUM(J29:M29)&gt;0,SUM(J29:M29),"")</f>
        <v/>
      </c>
    </row>
    <row r="30" spans="2:14" ht="20.100000000000001" customHeight="1" thickTop="1">
      <c r="B30" s="11" t="s">
        <v>23</v>
      </c>
      <c r="C30" s="12"/>
      <c r="D30" s="12"/>
      <c r="E30" s="12"/>
      <c r="F30" s="12"/>
      <c r="G30" s="10" t="str">
        <f t="shared" si="3"/>
        <v/>
      </c>
    </row>
    <row r="31" spans="2:14" ht="20.100000000000001" customHeight="1">
      <c r="B31" s="11" t="s">
        <v>269</v>
      </c>
      <c r="C31" s="148" t="str">
        <f t="shared" ref="C31:F32" si="4">IF(SUM(J28)&gt;0,SUM(J28),"")</f>
        <v/>
      </c>
      <c r="D31" s="148" t="str">
        <f t="shared" si="4"/>
        <v/>
      </c>
      <c r="E31" s="148" t="str">
        <f t="shared" si="4"/>
        <v/>
      </c>
      <c r="F31" s="148" t="str">
        <f t="shared" si="4"/>
        <v/>
      </c>
      <c r="G31" s="10" t="str">
        <f t="shared" si="3"/>
        <v/>
      </c>
      <c r="I31" s="57"/>
      <c r="J31" s="147"/>
      <c r="K31" s="147"/>
      <c r="L31" s="147"/>
      <c r="M31" s="147"/>
      <c r="N31" s="147"/>
    </row>
    <row r="32" spans="2:14" ht="20.100000000000001" customHeight="1">
      <c r="B32" s="11" t="s">
        <v>270</v>
      </c>
      <c r="C32" s="148" t="str">
        <f t="shared" si="4"/>
        <v/>
      </c>
      <c r="D32" s="148" t="str">
        <f t="shared" si="4"/>
        <v/>
      </c>
      <c r="E32" s="148" t="str">
        <f t="shared" si="4"/>
        <v/>
      </c>
      <c r="F32" s="148" t="str">
        <f t="shared" si="4"/>
        <v/>
      </c>
      <c r="G32" s="10" t="str">
        <f t="shared" si="3"/>
        <v/>
      </c>
      <c r="I32" s="57"/>
      <c r="J32" s="147"/>
      <c r="K32" s="147"/>
      <c r="L32" s="147"/>
      <c r="M32" s="147"/>
      <c r="N32" s="147"/>
    </row>
    <row r="33" spans="2:14" ht="20.100000000000001" customHeight="1">
      <c r="B33" s="11" t="s">
        <v>271</v>
      </c>
      <c r="C33" s="148"/>
      <c r="D33" s="148"/>
      <c r="E33" s="148"/>
      <c r="F33" s="148"/>
      <c r="G33" s="10" t="str">
        <f t="shared" si="3"/>
        <v/>
      </c>
      <c r="I33" s="57"/>
      <c r="J33" s="57"/>
      <c r="K33" s="57"/>
      <c r="L33" s="57"/>
      <c r="M33" s="57"/>
      <c r="N33" s="147"/>
    </row>
    <row r="34" spans="2:14" ht="20.100000000000001" customHeight="1">
      <c r="B34" s="11" t="s">
        <v>272</v>
      </c>
      <c r="C34" s="148"/>
      <c r="D34" s="148"/>
      <c r="E34" s="148"/>
      <c r="F34" s="148"/>
      <c r="G34" s="10" t="str">
        <f t="shared" si="3"/>
        <v/>
      </c>
      <c r="I34" s="57"/>
      <c r="J34" s="57"/>
      <c r="K34" s="57"/>
      <c r="L34" s="57"/>
      <c r="M34" s="57"/>
      <c r="N34" s="147"/>
    </row>
    <row r="35" spans="2:14" ht="20.100000000000001" customHeight="1">
      <c r="B35" s="11" t="s">
        <v>24</v>
      </c>
      <c r="C35" s="13" t="str">
        <f>IF(SUM(C10,C12,C14,C16:C20)&gt;0,SUM(C10,C12,C14,C16:C20),"")</f>
        <v/>
      </c>
      <c r="D35" s="13" t="str">
        <f>IF(SUM(D10,D12,D14,D16:D20)&gt;0,SUM(D10,D12,D14,D16:D20),"")</f>
        <v/>
      </c>
      <c r="E35" s="13" t="str">
        <f>IF(SUM(E10,E12,E14,E16:E20)&gt;0,SUM(E10,E12,E14,E16:E20),"")</f>
        <v/>
      </c>
      <c r="F35" s="13" t="str">
        <f>IF(SUM(F10,F12,F14,F16:F20)&gt;0,SUM(F10,F12,F14,F16:F20),"")</f>
        <v/>
      </c>
      <c r="G35" s="10" t="str">
        <f t="shared" si="0"/>
        <v/>
      </c>
    </row>
    <row r="36" spans="2:14" ht="20.100000000000001" customHeight="1">
      <c r="B36" s="11" t="s">
        <v>25</v>
      </c>
      <c r="C36" s="13" t="str">
        <f>IF(SUM(C22,C23,C24,C25,C26,C27,C29,C31,C33,C30)&gt;0,SUM(C22,C23,C24,C25,C26,C27,C29,C31,C33,C30),"")</f>
        <v/>
      </c>
      <c r="D36" s="13" t="str">
        <f>IF(SUM(D22,D23,D24,D25,D26,D27,D29,D31,D33,D30)&gt;0,SUM(D22,D23,D24,D25,D26,D27,D29,D31,D33,D30),"")</f>
        <v/>
      </c>
      <c r="E36" s="13" t="str">
        <f>IF(SUM(E22,E23,E24,E25,E26,E27,E29,E31,E33,E30)&gt;0,SUM(E22,E23,E24,E25,E26,E27,E29,E31,E33,E30),"")</f>
        <v/>
      </c>
      <c r="F36" s="13" t="str">
        <f>IF(SUM(F22,F23,F24,F25,F26,F27,F29,F31,F33,F30)&gt;0,SUM(F22,F23,F24,F25,F26,F27,F29,F31,F33,F30),"")</f>
        <v/>
      </c>
      <c r="G36" s="10" t="str">
        <f t="shared" si="0"/>
        <v/>
      </c>
    </row>
    <row r="37" spans="2:14" ht="20.100000000000001" customHeight="1">
      <c r="B37" s="11" t="s">
        <v>26</v>
      </c>
      <c r="C37" s="13" t="str">
        <f>IF(SUM(C11,C13,C15,C21,C28,C32,C34)&gt;0,SUM(C11,C13,C15,C21,C28,C32,C34),"")</f>
        <v/>
      </c>
      <c r="D37" s="13" t="str">
        <f>IF(SUM(D11,D13,D15,D21,D28,D32,D34)&gt;0,SUM(D11,D13,D15,D21,D28,D32,D34),"")</f>
        <v/>
      </c>
      <c r="E37" s="13" t="str">
        <f>IF(SUM(E11,E13,E15,E21,E28,E32,E34)&gt;0,SUM(E11,E13,E15,E21,E28,E32,E34),"")</f>
        <v/>
      </c>
      <c r="F37" s="13" t="str">
        <f>IF(SUM(F11,F13,F15,F21,F28,F32,F34)&gt;0,SUM(F11,F13,F15,F21,F28,F32,F34),"")</f>
        <v/>
      </c>
      <c r="G37" s="10" t="str">
        <f t="shared" si="0"/>
        <v/>
      </c>
    </row>
    <row r="38" spans="2:14" ht="20.100000000000001" customHeight="1">
      <c r="B38" s="11" t="s">
        <v>27</v>
      </c>
      <c r="C38" s="14" t="str">
        <f>IF(SUM(C37)-SUM(C36)&gt;0,SUM(C37)-SUM(C36),"")</f>
        <v/>
      </c>
      <c r="D38" s="14" t="str">
        <f>IF(SUM(D37)-SUM(D36)&gt;0,SUM(D37)-SUM(D36),"")</f>
        <v/>
      </c>
      <c r="E38" s="14" t="str">
        <f>IF(SUM(E37)-SUM(E36)&gt;0,SUM(E37)-SUM(E36),"")</f>
        <v/>
      </c>
      <c r="F38" s="14" t="str">
        <f>IF(SUM(F37)-SUM(F36)&gt;0,SUM(F37)-SUM(F36),"")</f>
        <v/>
      </c>
      <c r="G38" s="15" t="str">
        <f t="shared" si="0"/>
        <v/>
      </c>
    </row>
    <row r="39" spans="2:14" ht="20.100000000000001" customHeight="1" thickBot="1">
      <c r="B39" s="16" t="s">
        <v>28</v>
      </c>
      <c r="C39" s="17" t="str">
        <f>IF(SUM(C36)-SUM(C37)&gt;0,SUM(C36)-SUM(C37),"")</f>
        <v/>
      </c>
      <c r="D39" s="17" t="str">
        <f>IF(SUM(D36)-SUM(D37)&gt;0,SUM(D36)-SUM(D37),"")</f>
        <v/>
      </c>
      <c r="E39" s="17" t="str">
        <f>IF(SUM(E36)-SUM(E37)&gt;0,SUM(E36)-SUM(E37),"")</f>
        <v/>
      </c>
      <c r="F39" s="17" t="str">
        <f>IF(SUM(F36)-SUM(F37)&gt;0,SUM(F36)-SUM(F37),"")</f>
        <v/>
      </c>
      <c r="G39" s="18" t="str">
        <f t="shared" si="0"/>
        <v/>
      </c>
    </row>
    <row r="40" spans="2:14" ht="13.5" thickTop="1"/>
  </sheetData>
  <sheetProtection password="DE32" sheet="1" objects="1" scenarios="1"/>
  <mergeCells count="10">
    <mergeCell ref="I8:N8"/>
    <mergeCell ref="J2:N2"/>
    <mergeCell ref="K3:L3"/>
    <mergeCell ref="M3:N3"/>
    <mergeCell ref="I5:M6"/>
    <mergeCell ref="B8:G8"/>
    <mergeCell ref="C2:G2"/>
    <mergeCell ref="D3:E3"/>
    <mergeCell ref="F3:G3"/>
    <mergeCell ref="B5:F6"/>
  </mergeCells>
  <phoneticPr fontId="0" type="noConversion"/>
  <pageMargins left="0.75" right="0.75" top="0.39370078740157483" bottom="0.47244094488188981" header="0" footer="0.39370078740157483"/>
  <pageSetup paperSize="9" orientation="portrait" r:id="rId1"/>
  <headerFooter alignWithMargins="0">
    <oddFooter>&amp;LElaborado por: Luis Silvestre (TOC 73362)&amp;RPágina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lha3"/>
  <dimension ref="B2:W119"/>
  <sheetViews>
    <sheetView showGridLines="0" zoomScale="75" workbookViewId="0">
      <selection activeCell="F55" sqref="F55:G55"/>
    </sheetView>
  </sheetViews>
  <sheetFormatPr defaultRowHeight="12.75"/>
  <cols>
    <col min="1" max="1" width="4.7109375" customWidth="1"/>
    <col min="2" max="3" width="14.7109375" customWidth="1"/>
    <col min="4" max="5" width="16.7109375" customWidth="1"/>
    <col min="6" max="10" width="12.7109375" customWidth="1"/>
    <col min="11" max="12" width="6.7109375" customWidth="1"/>
    <col min="13" max="13" width="15.7109375" customWidth="1"/>
    <col min="14" max="23" width="12.7109375" customWidth="1"/>
  </cols>
  <sheetData>
    <row r="2" spans="2:21" ht="18">
      <c r="B2" s="243" t="s">
        <v>51</v>
      </c>
      <c r="C2" s="243"/>
      <c r="D2" s="243"/>
      <c r="E2" s="243"/>
      <c r="F2" s="243"/>
      <c r="G2" s="243"/>
      <c r="H2" s="243"/>
      <c r="M2" s="243" t="s">
        <v>51</v>
      </c>
      <c r="N2" s="243"/>
      <c r="O2" s="243"/>
      <c r="P2" s="243"/>
      <c r="Q2" s="243"/>
      <c r="R2" s="243"/>
      <c r="S2" s="243"/>
    </row>
    <row r="3" spans="2:21" ht="18">
      <c r="B3" s="21"/>
      <c r="C3" s="21"/>
      <c r="D3" s="21"/>
      <c r="E3" s="21"/>
      <c r="F3" s="21"/>
      <c r="G3" s="21"/>
      <c r="H3" s="21"/>
      <c r="M3" s="21"/>
      <c r="N3" s="21"/>
      <c r="O3" s="21"/>
      <c r="P3" s="21"/>
      <c r="Q3" s="21"/>
      <c r="R3" s="21"/>
      <c r="S3" s="21"/>
    </row>
    <row r="4" spans="2:21" ht="18">
      <c r="B4" s="244" t="s">
        <v>279</v>
      </c>
      <c r="C4" s="243"/>
      <c r="D4" s="243"/>
      <c r="E4" s="243"/>
      <c r="F4" s="243"/>
      <c r="G4" s="243"/>
      <c r="H4" s="243"/>
      <c r="I4" s="243"/>
      <c r="J4" s="243"/>
      <c r="M4" s="245" t="s">
        <v>111</v>
      </c>
      <c r="N4" s="245"/>
      <c r="O4" s="245"/>
      <c r="P4" s="245"/>
      <c r="Q4" s="245"/>
      <c r="R4" s="245"/>
      <c r="S4" s="245"/>
      <c r="T4" s="245"/>
      <c r="U4" s="21"/>
    </row>
    <row r="5" spans="2:21" ht="13.5" thickBot="1"/>
    <row r="6" spans="2:21" s="2" customFormat="1" ht="18" customHeight="1" thickTop="1">
      <c r="B6" s="227" t="s">
        <v>52</v>
      </c>
      <c r="C6" s="228"/>
      <c r="D6" s="228"/>
      <c r="E6" s="228"/>
      <c r="F6" s="228"/>
      <c r="G6" s="228"/>
      <c r="H6" s="228"/>
      <c r="I6" s="228"/>
      <c r="J6" s="229"/>
      <c r="M6" s="227" t="s">
        <v>112</v>
      </c>
      <c r="N6" s="228"/>
      <c r="O6" s="228"/>
      <c r="P6" s="228"/>
      <c r="Q6" s="228"/>
      <c r="R6" s="228"/>
      <c r="S6" s="228"/>
      <c r="T6" s="229"/>
    </row>
    <row r="7" spans="2:21" s="2" customFormat="1" ht="30" customHeight="1">
      <c r="B7" s="230"/>
      <c r="C7" s="231"/>
      <c r="D7" s="231"/>
      <c r="E7" s="150" t="s">
        <v>53</v>
      </c>
      <c r="F7" s="150" t="s">
        <v>54</v>
      </c>
      <c r="G7" s="150" t="s">
        <v>55</v>
      </c>
      <c r="H7" s="150" t="s">
        <v>54</v>
      </c>
      <c r="I7" s="150" t="s">
        <v>296</v>
      </c>
      <c r="J7" s="151" t="s">
        <v>54</v>
      </c>
      <c r="M7" s="230"/>
      <c r="N7" s="231"/>
      <c r="O7" s="150" t="s">
        <v>53</v>
      </c>
      <c r="P7" s="150" t="s">
        <v>54</v>
      </c>
      <c r="Q7" s="150" t="s">
        <v>55</v>
      </c>
      <c r="R7" s="150" t="s">
        <v>54</v>
      </c>
      <c r="S7" s="150" t="s">
        <v>296</v>
      </c>
      <c r="T7" s="151" t="s">
        <v>54</v>
      </c>
    </row>
    <row r="8" spans="2:21" s="2" customFormat="1" ht="18" customHeight="1">
      <c r="B8" s="232" t="s">
        <v>287</v>
      </c>
      <c r="C8" s="233"/>
      <c r="D8" s="23" t="s">
        <v>30</v>
      </c>
      <c r="E8" s="24"/>
      <c r="F8" s="25" t="str">
        <f>IF(E8&gt;0,E8/0.05,"")</f>
        <v/>
      </c>
      <c r="G8" s="24"/>
      <c r="H8" s="25" t="str">
        <f>IF(G8&gt;0,G8/0.12,"")</f>
        <v/>
      </c>
      <c r="I8" s="24"/>
      <c r="J8" s="26" t="str">
        <f>IF(I8&gt;0,I8/0.21,"")</f>
        <v/>
      </c>
      <c r="M8" s="234" t="s">
        <v>287</v>
      </c>
      <c r="N8" s="23" t="s">
        <v>37</v>
      </c>
      <c r="O8" s="24"/>
      <c r="P8" s="25" t="str">
        <f>IF(O8&gt;0,O8/0.05,"")</f>
        <v/>
      </c>
      <c r="Q8" s="24"/>
      <c r="R8" s="25" t="str">
        <f>IF(Q8&gt;0,Q8/0.12,"")</f>
        <v/>
      </c>
      <c r="S8" s="24"/>
      <c r="T8" s="26" t="str">
        <f t="shared" ref="T8:T13" si="0">IF(S8&gt;0,S8/0.21,"")</f>
        <v/>
      </c>
    </row>
    <row r="9" spans="2:21" s="2" customFormat="1" ht="18" customHeight="1">
      <c r="B9" s="232"/>
      <c r="C9" s="233"/>
      <c r="D9" s="23" t="s">
        <v>31</v>
      </c>
      <c r="E9" s="24"/>
      <c r="F9" s="25" t="str">
        <f>IF(E9&gt;0,E9/0.05,"")</f>
        <v/>
      </c>
      <c r="G9" s="24"/>
      <c r="H9" s="25" t="str">
        <f>IF(G9&gt;0,G9/0.12,"")</f>
        <v/>
      </c>
      <c r="I9" s="24"/>
      <c r="J9" s="26" t="str">
        <f>IF(I9&gt;0,I9/0.21,"")</f>
        <v/>
      </c>
      <c r="M9" s="216"/>
      <c r="N9" s="23" t="s">
        <v>38</v>
      </c>
      <c r="O9" s="24"/>
      <c r="P9" s="25" t="str">
        <f>IF(O9&gt;0,O9/0.05,"")</f>
        <v/>
      </c>
      <c r="Q9" s="24"/>
      <c r="R9" s="25" t="str">
        <f>IF(Q9&gt;0,Q9/0.12,"")</f>
        <v/>
      </c>
      <c r="S9" s="24"/>
      <c r="T9" s="26" t="str">
        <f t="shared" si="0"/>
        <v/>
      </c>
    </row>
    <row r="10" spans="2:21" s="2" customFormat="1" ht="18" customHeight="1">
      <c r="B10" s="232"/>
      <c r="C10" s="233"/>
      <c r="D10" s="23" t="s">
        <v>32</v>
      </c>
      <c r="E10" s="27"/>
      <c r="F10" s="25" t="str">
        <f>IF(E10&gt;0,E10/0.05,"")</f>
        <v/>
      </c>
      <c r="G10" s="27"/>
      <c r="H10" s="25" t="str">
        <f>IF(G10&gt;0,G10/0.12,"")</f>
        <v/>
      </c>
      <c r="I10" s="27"/>
      <c r="J10" s="26" t="str">
        <f>IF(I10&gt;0,I10/0.2,"")</f>
        <v/>
      </c>
      <c r="M10" s="216"/>
      <c r="N10" s="23" t="s">
        <v>39</v>
      </c>
      <c r="O10" s="27"/>
      <c r="P10" s="25" t="str">
        <f>IF(O10&gt;0,O10/0.05,"")</f>
        <v/>
      </c>
      <c r="Q10" s="27"/>
      <c r="R10" s="25" t="str">
        <f>IF(Q10&gt;0,Q10/0.12,"")</f>
        <v/>
      </c>
      <c r="S10" s="27"/>
      <c r="T10" s="26" t="str">
        <f t="shared" si="0"/>
        <v/>
      </c>
      <c r="U10" s="28"/>
    </row>
    <row r="11" spans="2:21" s="2" customFormat="1" ht="18" customHeight="1">
      <c r="B11" s="232"/>
      <c r="C11" s="233"/>
      <c r="D11" s="23" t="s">
        <v>33</v>
      </c>
      <c r="E11" s="24"/>
      <c r="F11" s="25" t="str">
        <f>IF(E11&gt;0,E11/0.05,"")</f>
        <v/>
      </c>
      <c r="G11" s="24"/>
      <c r="H11" s="25" t="str">
        <f>IF(G11&gt;0,G11/0.12,"")</f>
        <v/>
      </c>
      <c r="I11" s="24"/>
      <c r="J11" s="26" t="str">
        <f>IF(I11&gt;0,I11/0.2,"")</f>
        <v/>
      </c>
      <c r="M11" s="216"/>
      <c r="N11" s="23" t="s">
        <v>40</v>
      </c>
      <c r="O11" s="24"/>
      <c r="P11" s="25" t="str">
        <f>IF(O11&gt;0,O11/0.05,"")</f>
        <v/>
      </c>
      <c r="Q11" s="24"/>
      <c r="R11" s="25" t="str">
        <f>IF(Q11&gt;0,Q11/0.12,"")</f>
        <v/>
      </c>
      <c r="S11" s="24"/>
      <c r="T11" s="26" t="str">
        <f t="shared" si="0"/>
        <v/>
      </c>
    </row>
    <row r="12" spans="2:21" s="2" customFormat="1" ht="18" customHeight="1" thickBot="1">
      <c r="B12" s="225" t="s">
        <v>34</v>
      </c>
      <c r="C12" s="226"/>
      <c r="D12" s="226"/>
      <c r="E12" s="29" t="str">
        <f t="shared" ref="E12:J12" si="1">IF(SUM(E8:E11)&gt;0,SUM(E8:E11),"")</f>
        <v/>
      </c>
      <c r="F12" s="29" t="str">
        <f t="shared" si="1"/>
        <v/>
      </c>
      <c r="G12" s="29" t="str">
        <f t="shared" si="1"/>
        <v/>
      </c>
      <c r="H12" s="29" t="str">
        <f t="shared" si="1"/>
        <v/>
      </c>
      <c r="I12" s="29" t="str">
        <f t="shared" si="1"/>
        <v/>
      </c>
      <c r="J12" s="30" t="str">
        <f t="shared" si="1"/>
        <v/>
      </c>
      <c r="M12" s="216"/>
      <c r="N12" s="23" t="s">
        <v>41</v>
      </c>
      <c r="O12" s="24"/>
      <c r="P12" s="25" t="str">
        <f t="shared" ref="P12:P19" si="2">IF(O12&gt;0,O12/0.05,"")</f>
        <v/>
      </c>
      <c r="Q12" s="24"/>
      <c r="R12" s="25" t="str">
        <f t="shared" ref="R12:R19" si="3">IF(Q12&gt;0,Q12/0.12,"")</f>
        <v/>
      </c>
      <c r="S12" s="24"/>
      <c r="T12" s="26" t="str">
        <f t="shared" si="0"/>
        <v/>
      </c>
    </row>
    <row r="13" spans="2:21" ht="13.5" thickTop="1">
      <c r="M13" s="216"/>
      <c r="N13" s="23" t="s">
        <v>42</v>
      </c>
      <c r="O13" s="24"/>
      <c r="P13" s="25" t="str">
        <f t="shared" si="2"/>
        <v/>
      </c>
      <c r="Q13" s="24"/>
      <c r="R13" s="25" t="str">
        <f t="shared" si="3"/>
        <v/>
      </c>
      <c r="S13" s="24"/>
      <c r="T13" s="26" t="str">
        <f t="shared" si="0"/>
        <v/>
      </c>
    </row>
    <row r="14" spans="2:21" ht="13.5" thickBot="1">
      <c r="M14" s="216"/>
      <c r="N14" s="23" t="s">
        <v>43</v>
      </c>
      <c r="O14" s="24"/>
      <c r="P14" s="25" t="str">
        <f t="shared" si="2"/>
        <v/>
      </c>
      <c r="Q14" s="24"/>
      <c r="R14" s="25" t="str">
        <f t="shared" si="3"/>
        <v/>
      </c>
      <c r="S14" s="24"/>
      <c r="T14" s="26" t="str">
        <f t="shared" ref="T14:T19" si="4">IF(S14&gt;0,S14/0.2,"")</f>
        <v/>
      </c>
    </row>
    <row r="15" spans="2:21" ht="18" customHeight="1" thickTop="1">
      <c r="B15" s="227" t="s">
        <v>56</v>
      </c>
      <c r="C15" s="228"/>
      <c r="D15" s="228"/>
      <c r="E15" s="228"/>
      <c r="F15" s="228"/>
      <c r="G15" s="228"/>
      <c r="H15" s="228"/>
      <c r="I15" s="228"/>
      <c r="J15" s="229"/>
      <c r="M15" s="216"/>
      <c r="N15" s="23" t="s">
        <v>44</v>
      </c>
      <c r="O15" s="24"/>
      <c r="P15" s="25" t="str">
        <f t="shared" si="2"/>
        <v/>
      </c>
      <c r="Q15" s="24"/>
      <c r="R15" s="25" t="str">
        <f t="shared" si="3"/>
        <v/>
      </c>
      <c r="S15" s="24"/>
      <c r="T15" s="26" t="str">
        <f t="shared" si="4"/>
        <v/>
      </c>
    </row>
    <row r="16" spans="2:21" ht="30" customHeight="1">
      <c r="B16" s="230"/>
      <c r="C16" s="231"/>
      <c r="D16" s="231"/>
      <c r="E16" s="150" t="s">
        <v>53</v>
      </c>
      <c r="F16" s="150" t="s">
        <v>54</v>
      </c>
      <c r="G16" s="150" t="s">
        <v>55</v>
      </c>
      <c r="H16" s="150" t="s">
        <v>54</v>
      </c>
      <c r="I16" s="150" t="s">
        <v>296</v>
      </c>
      <c r="J16" s="151" t="s">
        <v>54</v>
      </c>
      <c r="M16" s="216"/>
      <c r="N16" s="23" t="s">
        <v>45</v>
      </c>
      <c r="O16" s="24"/>
      <c r="P16" s="25" t="str">
        <f t="shared" si="2"/>
        <v/>
      </c>
      <c r="Q16" s="24"/>
      <c r="R16" s="25" t="str">
        <f t="shared" si="3"/>
        <v/>
      </c>
      <c r="S16" s="24"/>
      <c r="T16" s="26" t="str">
        <f t="shared" si="4"/>
        <v/>
      </c>
    </row>
    <row r="17" spans="2:20" ht="18" customHeight="1">
      <c r="B17" s="232" t="s">
        <v>286</v>
      </c>
      <c r="C17" s="233"/>
      <c r="D17" s="23" t="s">
        <v>30</v>
      </c>
      <c r="E17" s="24"/>
      <c r="F17" s="25" t="str">
        <f>IF(E17&gt;0,E17/0.05,"")</f>
        <v/>
      </c>
      <c r="G17" s="24"/>
      <c r="H17" s="25" t="str">
        <f>IF(G17&gt;0,G17/0.12,"")</f>
        <v/>
      </c>
      <c r="I17" s="24"/>
      <c r="J17" s="26" t="str">
        <f>IF(I17&gt;0,I17/0.21,"")</f>
        <v/>
      </c>
      <c r="M17" s="216"/>
      <c r="N17" s="23" t="s">
        <v>46</v>
      </c>
      <c r="O17" s="24"/>
      <c r="P17" s="25" t="str">
        <f t="shared" si="2"/>
        <v/>
      </c>
      <c r="Q17" s="24"/>
      <c r="R17" s="25" t="str">
        <f t="shared" si="3"/>
        <v/>
      </c>
      <c r="S17" s="24"/>
      <c r="T17" s="26" t="str">
        <f t="shared" si="4"/>
        <v/>
      </c>
    </row>
    <row r="18" spans="2:20" ht="18" customHeight="1">
      <c r="B18" s="232"/>
      <c r="C18" s="233"/>
      <c r="D18" s="23" t="s">
        <v>31</v>
      </c>
      <c r="E18" s="24"/>
      <c r="F18" s="25" t="str">
        <f>IF(E18&gt;0,E18/0.05,"")</f>
        <v/>
      </c>
      <c r="G18" s="24"/>
      <c r="H18" s="25" t="str">
        <f>IF(G18&gt;0,G18/0.12,"")</f>
        <v/>
      </c>
      <c r="I18" s="24"/>
      <c r="J18" s="26" t="str">
        <f>IF(I18&gt;0,I18/0.21,"")</f>
        <v/>
      </c>
      <c r="M18" s="216"/>
      <c r="N18" s="23" t="s">
        <v>47</v>
      </c>
      <c r="O18" s="24"/>
      <c r="P18" s="25" t="str">
        <f t="shared" si="2"/>
        <v/>
      </c>
      <c r="Q18" s="24"/>
      <c r="R18" s="25" t="str">
        <f t="shared" si="3"/>
        <v/>
      </c>
      <c r="S18" s="24"/>
      <c r="T18" s="26" t="str">
        <f t="shared" si="4"/>
        <v/>
      </c>
    </row>
    <row r="19" spans="2:20" ht="18" customHeight="1">
      <c r="B19" s="232"/>
      <c r="C19" s="233"/>
      <c r="D19" s="23" t="s">
        <v>32</v>
      </c>
      <c r="E19" s="27"/>
      <c r="F19" s="25" t="str">
        <f>IF(E19&gt;0,E19/0.05,"")</f>
        <v/>
      </c>
      <c r="G19" s="27"/>
      <c r="H19" s="25" t="str">
        <f>IF(G19&gt;0,G19/0.12,"")</f>
        <v/>
      </c>
      <c r="I19" s="27"/>
      <c r="J19" s="26" t="str">
        <f>IF(I19&gt;0,I19/0.2,"")</f>
        <v/>
      </c>
      <c r="M19" s="235"/>
      <c r="N19" s="23" t="s">
        <v>48</v>
      </c>
      <c r="O19" s="24"/>
      <c r="P19" s="25" t="str">
        <f t="shared" si="2"/>
        <v/>
      </c>
      <c r="Q19" s="24"/>
      <c r="R19" s="25" t="str">
        <f t="shared" si="3"/>
        <v/>
      </c>
      <c r="S19" s="24"/>
      <c r="T19" s="26" t="str">
        <f t="shared" si="4"/>
        <v/>
      </c>
    </row>
    <row r="20" spans="2:20" ht="18" customHeight="1" thickBot="1">
      <c r="B20" s="232"/>
      <c r="C20" s="233"/>
      <c r="D20" s="23" t="s">
        <v>33</v>
      </c>
      <c r="E20" s="24"/>
      <c r="F20" s="25" t="str">
        <f>IF(E20&gt;0,E20/0.05,"")</f>
        <v/>
      </c>
      <c r="G20" s="24"/>
      <c r="H20" s="25" t="str">
        <f>IF(G20&gt;0,G20/0.12,"")</f>
        <v/>
      </c>
      <c r="I20" s="24"/>
      <c r="J20" s="26" t="str">
        <f>IF(I20&gt;0,I20/0.2,"")</f>
        <v/>
      </c>
      <c r="M20" s="225" t="s">
        <v>34</v>
      </c>
      <c r="N20" s="226"/>
      <c r="O20" s="29" t="str">
        <f t="shared" ref="O20:T20" si="5">IF(SUM(O8:O19)&gt;0,SUM(O8:O19),"")</f>
        <v/>
      </c>
      <c r="P20" s="29" t="str">
        <f t="shared" si="5"/>
        <v/>
      </c>
      <c r="Q20" s="29" t="str">
        <f t="shared" si="5"/>
        <v/>
      </c>
      <c r="R20" s="29" t="str">
        <f t="shared" si="5"/>
        <v/>
      </c>
      <c r="S20" s="29" t="str">
        <f t="shared" si="5"/>
        <v/>
      </c>
      <c r="T20" s="30" t="str">
        <f t="shared" si="5"/>
        <v/>
      </c>
    </row>
    <row r="21" spans="2:20" ht="18" customHeight="1" thickTop="1" thickBot="1">
      <c r="B21" s="225" t="s">
        <v>34</v>
      </c>
      <c r="C21" s="226"/>
      <c r="D21" s="226"/>
      <c r="E21" s="29" t="str">
        <f t="shared" ref="E21:J21" si="6">IF(SUM(E17:E20)&gt;0,SUM(E17:E20),"")</f>
        <v/>
      </c>
      <c r="F21" s="29" t="str">
        <f t="shared" si="6"/>
        <v/>
      </c>
      <c r="G21" s="29" t="str">
        <f t="shared" si="6"/>
        <v/>
      </c>
      <c r="H21" s="29" t="str">
        <f t="shared" si="6"/>
        <v/>
      </c>
      <c r="I21" s="29" t="str">
        <f t="shared" si="6"/>
        <v/>
      </c>
      <c r="J21" s="30" t="str">
        <f t="shared" si="6"/>
        <v/>
      </c>
    </row>
    <row r="22" spans="2:20" ht="13.5" thickTop="1"/>
    <row r="23" spans="2:20" ht="13.5" thickBot="1"/>
    <row r="24" spans="2:20" ht="18" customHeight="1" thickTop="1">
      <c r="B24" s="227" t="s">
        <v>57</v>
      </c>
      <c r="C24" s="228"/>
      <c r="D24" s="228"/>
      <c r="E24" s="228"/>
      <c r="F24" s="228"/>
      <c r="G24" s="228"/>
      <c r="H24" s="228"/>
      <c r="I24" s="228"/>
      <c r="J24" s="229"/>
      <c r="M24" s="227" t="s">
        <v>113</v>
      </c>
      <c r="N24" s="228"/>
      <c r="O24" s="228"/>
      <c r="P24" s="228"/>
      <c r="Q24" s="228"/>
      <c r="R24" s="228"/>
      <c r="S24" s="228"/>
      <c r="T24" s="229"/>
    </row>
    <row r="25" spans="2:20" ht="30" customHeight="1">
      <c r="B25" s="230"/>
      <c r="C25" s="231"/>
      <c r="D25" s="231"/>
      <c r="E25" s="150" t="s">
        <v>53</v>
      </c>
      <c r="F25" s="150" t="s">
        <v>54</v>
      </c>
      <c r="G25" s="150" t="s">
        <v>55</v>
      </c>
      <c r="H25" s="150" t="s">
        <v>54</v>
      </c>
      <c r="I25" s="150" t="s">
        <v>296</v>
      </c>
      <c r="J25" s="151" t="s">
        <v>54</v>
      </c>
      <c r="M25" s="230"/>
      <c r="N25" s="231"/>
      <c r="O25" s="150" t="s">
        <v>53</v>
      </c>
      <c r="P25" s="150" t="s">
        <v>54</v>
      </c>
      <c r="Q25" s="150" t="s">
        <v>55</v>
      </c>
      <c r="R25" s="150" t="s">
        <v>54</v>
      </c>
      <c r="S25" s="150" t="s">
        <v>296</v>
      </c>
      <c r="T25" s="151" t="s">
        <v>54</v>
      </c>
    </row>
    <row r="26" spans="2:20" ht="18" customHeight="1">
      <c r="B26" s="232" t="s">
        <v>285</v>
      </c>
      <c r="C26" s="233"/>
      <c r="D26" s="23" t="s">
        <v>30</v>
      </c>
      <c r="E26" s="24"/>
      <c r="F26" s="25" t="str">
        <f>IF(E26&gt;0,E26/0.05,"")</f>
        <v/>
      </c>
      <c r="G26" s="24"/>
      <c r="H26" s="25" t="str">
        <f>IF(G26&gt;0,G26/0.12,"")</f>
        <v/>
      </c>
      <c r="I26" s="24"/>
      <c r="J26" s="26" t="str">
        <f>IF(I26&gt;0,I26/0.21,"")</f>
        <v/>
      </c>
      <c r="M26" s="234" t="s">
        <v>286</v>
      </c>
      <c r="N26" s="23" t="s">
        <v>37</v>
      </c>
      <c r="O26" s="24"/>
      <c r="P26" s="25" t="str">
        <f>IF(O26&gt;0,O26/0.05,"")</f>
        <v/>
      </c>
      <c r="Q26" s="24"/>
      <c r="R26" s="25" t="str">
        <f>IF(Q26&gt;0,Q26/0.12,"")</f>
        <v/>
      </c>
      <c r="S26" s="24"/>
      <c r="T26" s="26" t="str">
        <f t="shared" ref="T26:T31" si="7">IF(S26&gt;0,S26/0.21,"")</f>
        <v/>
      </c>
    </row>
    <row r="27" spans="2:20" ht="18" customHeight="1">
      <c r="B27" s="232"/>
      <c r="C27" s="233"/>
      <c r="D27" s="23" t="s">
        <v>31</v>
      </c>
      <c r="E27" s="24"/>
      <c r="F27" s="25" t="str">
        <f>IF(E27&gt;0,E27/0.05,"")</f>
        <v/>
      </c>
      <c r="G27" s="24"/>
      <c r="H27" s="25" t="str">
        <f>IF(G27&gt;0,G27/0.12,"")</f>
        <v/>
      </c>
      <c r="I27" s="24"/>
      <c r="J27" s="26" t="str">
        <f>IF(I27&gt;0,I27/0.21,"")</f>
        <v/>
      </c>
      <c r="M27" s="216"/>
      <c r="N27" s="23" t="s">
        <v>38</v>
      </c>
      <c r="O27" s="24"/>
      <c r="P27" s="25" t="str">
        <f>IF(O27&gt;0,O27/0.05,"")</f>
        <v/>
      </c>
      <c r="Q27" s="24"/>
      <c r="R27" s="25" t="str">
        <f>IF(Q27&gt;0,Q27/0.12,"")</f>
        <v/>
      </c>
      <c r="S27" s="24"/>
      <c r="T27" s="26" t="str">
        <f t="shared" si="7"/>
        <v/>
      </c>
    </row>
    <row r="28" spans="2:20" ht="18" customHeight="1">
      <c r="B28" s="232"/>
      <c r="C28" s="233"/>
      <c r="D28" s="23" t="s">
        <v>32</v>
      </c>
      <c r="E28" s="27"/>
      <c r="F28" s="25" t="str">
        <f>IF(E28&gt;0,E28/0.05,"")</f>
        <v/>
      </c>
      <c r="G28" s="27"/>
      <c r="H28" s="25" t="str">
        <f>IF(G28&gt;0,G28/0.12,"")</f>
        <v/>
      </c>
      <c r="I28" s="27"/>
      <c r="J28" s="26" t="str">
        <f>IF(I28&gt;0,I28/0.2,"")</f>
        <v/>
      </c>
      <c r="M28" s="216"/>
      <c r="N28" s="23" t="s">
        <v>39</v>
      </c>
      <c r="O28" s="27"/>
      <c r="P28" s="25" t="str">
        <f>IF(O28&gt;0,O28/0.05,"")</f>
        <v/>
      </c>
      <c r="Q28" s="27"/>
      <c r="R28" s="25" t="str">
        <f>IF(Q28&gt;0,Q28/0.12,"")</f>
        <v/>
      </c>
      <c r="S28" s="27"/>
      <c r="T28" s="26" t="str">
        <f t="shared" si="7"/>
        <v/>
      </c>
    </row>
    <row r="29" spans="2:20" ht="18" customHeight="1">
      <c r="B29" s="232"/>
      <c r="C29" s="233"/>
      <c r="D29" s="23" t="s">
        <v>33</v>
      </c>
      <c r="E29" s="24"/>
      <c r="F29" s="25" t="str">
        <f>IF(E29&gt;0,E29/0.05,"")</f>
        <v/>
      </c>
      <c r="G29" s="24"/>
      <c r="H29" s="25" t="str">
        <f>IF(G29&gt;0,G29/0.12,"")</f>
        <v/>
      </c>
      <c r="I29" s="24"/>
      <c r="J29" s="26" t="str">
        <f>IF(I29&gt;0,I29/0.2,"")</f>
        <v/>
      </c>
      <c r="M29" s="216"/>
      <c r="N29" s="23" t="s">
        <v>40</v>
      </c>
      <c r="O29" s="24"/>
      <c r="P29" s="25" t="str">
        <f>IF(O29&gt;0,O29/0.05,"")</f>
        <v/>
      </c>
      <c r="Q29" s="24"/>
      <c r="R29" s="25" t="str">
        <f>IF(Q29&gt;0,Q29/0.12,"")</f>
        <v/>
      </c>
      <c r="S29" s="24"/>
      <c r="T29" s="26" t="str">
        <f t="shared" si="7"/>
        <v/>
      </c>
    </row>
    <row r="30" spans="2:20" ht="18" customHeight="1" thickBot="1">
      <c r="B30" s="225" t="s">
        <v>34</v>
      </c>
      <c r="C30" s="226"/>
      <c r="D30" s="226"/>
      <c r="E30" s="29" t="str">
        <f t="shared" ref="E30:J30" si="8">IF(SUM(E26:E29)&gt;0,SUM(E26:E29),"")</f>
        <v/>
      </c>
      <c r="F30" s="31" t="str">
        <f t="shared" si="8"/>
        <v/>
      </c>
      <c r="G30" s="31" t="str">
        <f t="shared" si="8"/>
        <v/>
      </c>
      <c r="H30" s="31" t="str">
        <f t="shared" si="8"/>
        <v/>
      </c>
      <c r="I30" s="32" t="str">
        <f t="shared" si="8"/>
        <v/>
      </c>
      <c r="J30" s="33" t="str">
        <f t="shared" si="8"/>
        <v/>
      </c>
      <c r="M30" s="216"/>
      <c r="N30" s="23" t="s">
        <v>41</v>
      </c>
      <c r="O30" s="24"/>
      <c r="P30" s="25" t="str">
        <f t="shared" ref="P30:P37" si="9">IF(O30&gt;0,O30/0.05,"")</f>
        <v/>
      </c>
      <c r="Q30" s="24"/>
      <c r="R30" s="25" t="str">
        <f t="shared" ref="R30:R37" si="10">IF(Q30&gt;0,Q30/0.12,"")</f>
        <v/>
      </c>
      <c r="S30" s="24"/>
      <c r="T30" s="26" t="str">
        <f t="shared" si="7"/>
        <v/>
      </c>
    </row>
    <row r="31" spans="2:20" ht="30" customHeight="1" thickTop="1">
      <c r="F31" s="276"/>
      <c r="G31" s="277"/>
      <c r="H31" s="278"/>
      <c r="I31" s="150" t="s">
        <v>297</v>
      </c>
      <c r="J31" s="22" t="s">
        <v>54</v>
      </c>
      <c r="M31" s="216"/>
      <c r="N31" s="23" t="s">
        <v>42</v>
      </c>
      <c r="O31" s="24"/>
      <c r="P31" s="25" t="str">
        <f t="shared" si="9"/>
        <v/>
      </c>
      <c r="Q31" s="24"/>
      <c r="R31" s="25" t="str">
        <f t="shared" si="10"/>
        <v/>
      </c>
      <c r="S31" s="24"/>
      <c r="T31" s="26" t="str">
        <f t="shared" si="7"/>
        <v/>
      </c>
    </row>
    <row r="32" spans="2:20" ht="18" customHeight="1">
      <c r="F32" s="232" t="s">
        <v>58</v>
      </c>
      <c r="G32" s="233"/>
      <c r="H32" s="23" t="s">
        <v>30</v>
      </c>
      <c r="I32" s="24"/>
      <c r="J32" s="26" t="str">
        <f>IF(I32&gt;0,I32/0.105,"")</f>
        <v/>
      </c>
      <c r="M32" s="216"/>
      <c r="N32" s="23" t="s">
        <v>43</v>
      </c>
      <c r="O32" s="24"/>
      <c r="P32" s="25" t="str">
        <f t="shared" si="9"/>
        <v/>
      </c>
      <c r="Q32" s="24"/>
      <c r="R32" s="25" t="str">
        <f t="shared" si="10"/>
        <v/>
      </c>
      <c r="S32" s="24"/>
      <c r="T32" s="26" t="str">
        <f t="shared" ref="T32:T37" si="11">IF(S32&gt;0,S32/0.2,"")</f>
        <v/>
      </c>
    </row>
    <row r="33" spans="2:20" ht="18" customHeight="1">
      <c r="F33" s="232"/>
      <c r="G33" s="233"/>
      <c r="H33" s="23" t="s">
        <v>31</v>
      </c>
      <c r="I33" s="24"/>
      <c r="J33" s="26" t="str">
        <f>IF(I33&gt;0,I33/0.105,"")</f>
        <v/>
      </c>
      <c r="M33" s="216"/>
      <c r="N33" s="23" t="s">
        <v>44</v>
      </c>
      <c r="O33" s="24"/>
      <c r="P33" s="25" t="str">
        <f t="shared" si="9"/>
        <v/>
      </c>
      <c r="Q33" s="24"/>
      <c r="R33" s="25" t="str">
        <f t="shared" si="10"/>
        <v/>
      </c>
      <c r="S33" s="24"/>
      <c r="T33" s="26" t="str">
        <f t="shared" si="11"/>
        <v/>
      </c>
    </row>
    <row r="34" spans="2:20" ht="18" customHeight="1">
      <c r="F34" s="232"/>
      <c r="G34" s="233"/>
      <c r="H34" s="23" t="s">
        <v>32</v>
      </c>
      <c r="I34" s="27"/>
      <c r="J34" s="26" t="str">
        <f>IF(I34&gt;0,I34/0.1,"")</f>
        <v/>
      </c>
      <c r="M34" s="216"/>
      <c r="N34" s="23" t="s">
        <v>45</v>
      </c>
      <c r="O34" s="24"/>
      <c r="P34" s="25" t="str">
        <f t="shared" si="9"/>
        <v/>
      </c>
      <c r="Q34" s="24"/>
      <c r="R34" s="25" t="str">
        <f t="shared" si="10"/>
        <v/>
      </c>
      <c r="S34" s="24"/>
      <c r="T34" s="26" t="str">
        <f t="shared" si="11"/>
        <v/>
      </c>
    </row>
    <row r="35" spans="2:20" ht="18" customHeight="1">
      <c r="F35" s="232"/>
      <c r="G35" s="233"/>
      <c r="H35" s="23" t="s">
        <v>33</v>
      </c>
      <c r="I35" s="24"/>
      <c r="J35" s="26" t="str">
        <f>IF(I35&gt;0,I35/0.1,"")</f>
        <v/>
      </c>
      <c r="M35" s="216"/>
      <c r="N35" s="23" t="s">
        <v>46</v>
      </c>
      <c r="O35" s="24"/>
      <c r="P35" s="25" t="str">
        <f t="shared" si="9"/>
        <v/>
      </c>
      <c r="Q35" s="24"/>
      <c r="R35" s="25" t="str">
        <f t="shared" si="10"/>
        <v/>
      </c>
      <c r="S35" s="24"/>
      <c r="T35" s="26" t="str">
        <f t="shared" si="11"/>
        <v/>
      </c>
    </row>
    <row r="36" spans="2:20" ht="18" customHeight="1" thickBot="1">
      <c r="F36" s="225" t="s">
        <v>34</v>
      </c>
      <c r="G36" s="226"/>
      <c r="H36" s="226"/>
      <c r="I36" s="29" t="str">
        <f>IF(SUM(I32:I35)&gt;0,SUM(I32:I35),"")</f>
        <v/>
      </c>
      <c r="J36" s="30" t="str">
        <f>IF(SUM(J32:J35)&gt;0,SUM(J32:J35),"")</f>
        <v/>
      </c>
      <c r="M36" s="216"/>
      <c r="N36" s="23" t="s">
        <v>47</v>
      </c>
      <c r="O36" s="24"/>
      <c r="P36" s="25" t="str">
        <f t="shared" si="9"/>
        <v/>
      </c>
      <c r="Q36" s="24"/>
      <c r="R36" s="25" t="str">
        <f t="shared" si="10"/>
        <v/>
      </c>
      <c r="S36" s="24"/>
      <c r="T36" s="26" t="str">
        <f t="shared" si="11"/>
        <v/>
      </c>
    </row>
    <row r="37" spans="2:20" ht="14.25" thickTop="1" thickBot="1">
      <c r="M37" s="235"/>
      <c r="N37" s="23" t="s">
        <v>48</v>
      </c>
      <c r="O37" s="24"/>
      <c r="P37" s="25" t="str">
        <f t="shared" si="9"/>
        <v/>
      </c>
      <c r="Q37" s="24"/>
      <c r="R37" s="25" t="str">
        <f t="shared" si="10"/>
        <v/>
      </c>
      <c r="S37" s="24"/>
      <c r="T37" s="26" t="str">
        <f t="shared" si="11"/>
        <v/>
      </c>
    </row>
    <row r="38" spans="2:20" s="2" customFormat="1" ht="18" customHeight="1" thickTop="1" thickBot="1">
      <c r="B38" s="227" t="s">
        <v>59</v>
      </c>
      <c r="C38" s="228"/>
      <c r="D38" s="228"/>
      <c r="E38" s="228"/>
      <c r="F38" s="228"/>
      <c r="G38" s="228"/>
      <c r="H38" s="228"/>
      <c r="I38" s="228"/>
      <c r="J38" s="229"/>
      <c r="M38" s="225" t="s">
        <v>34</v>
      </c>
      <c r="N38" s="226"/>
      <c r="O38" s="29" t="str">
        <f t="shared" ref="O38:T38" si="12">IF(SUM(O26:O37)&gt;0,SUM(O26:O37),"")</f>
        <v/>
      </c>
      <c r="P38" s="29" t="str">
        <f t="shared" si="12"/>
        <v/>
      </c>
      <c r="Q38" s="29" t="str">
        <f t="shared" si="12"/>
        <v/>
      </c>
      <c r="R38" s="29" t="str">
        <f t="shared" si="12"/>
        <v/>
      </c>
      <c r="S38" s="29" t="str">
        <f t="shared" si="12"/>
        <v/>
      </c>
      <c r="T38" s="30" t="str">
        <f t="shared" si="12"/>
        <v/>
      </c>
    </row>
    <row r="39" spans="2:20" s="2" customFormat="1" ht="30" customHeight="1" thickTop="1" thickBot="1">
      <c r="B39" s="34" t="s">
        <v>60</v>
      </c>
      <c r="C39" s="279" t="s">
        <v>61</v>
      </c>
      <c r="D39" s="280"/>
      <c r="E39" s="281"/>
      <c r="F39" s="282" t="s">
        <v>298</v>
      </c>
      <c r="G39" s="283"/>
      <c r="H39" s="283" t="s">
        <v>62</v>
      </c>
      <c r="I39" s="283"/>
      <c r="J39" s="35" t="s">
        <v>63</v>
      </c>
    </row>
    <row r="40" spans="2:20" s="2" customFormat="1" ht="18" customHeight="1" thickTop="1">
      <c r="B40" s="36" t="s">
        <v>64</v>
      </c>
      <c r="C40" s="270" t="s">
        <v>65</v>
      </c>
      <c r="D40" s="37" t="s">
        <v>66</v>
      </c>
      <c r="E40" s="37"/>
      <c r="F40" s="174"/>
      <c r="G40" s="174"/>
      <c r="H40" s="248" t="str">
        <f>IF(SUM(F40:G40)&gt;0,F40/1.21+G40/1.2,"")</f>
        <v/>
      </c>
      <c r="I40" s="248"/>
      <c r="J40" s="249" t="str">
        <f>IF(SUM(H40:I43)&gt;0,SUM(H40:I43),"")</f>
        <v/>
      </c>
      <c r="M40" s="227" t="s">
        <v>114</v>
      </c>
      <c r="N40" s="228"/>
      <c r="O40" s="228"/>
      <c r="P40" s="228"/>
      <c r="Q40" s="228"/>
      <c r="R40" s="228"/>
      <c r="S40" s="228"/>
      <c r="T40" s="229"/>
    </row>
    <row r="41" spans="2:20" s="2" customFormat="1" ht="30" customHeight="1">
      <c r="B41" s="38" t="s">
        <v>67</v>
      </c>
      <c r="C41" s="271"/>
      <c r="D41" s="274" t="s">
        <v>299</v>
      </c>
      <c r="E41" s="275"/>
      <c r="F41" s="173"/>
      <c r="G41" s="173"/>
      <c r="H41" s="252" t="str">
        <f>IF(SUM(F41:G41)&gt;0,F41/1.12+G41/1.12,"")</f>
        <v/>
      </c>
      <c r="I41" s="252"/>
      <c r="J41" s="250"/>
      <c r="M41" s="246"/>
      <c r="N41" s="247"/>
      <c r="O41" s="150" t="s">
        <v>53</v>
      </c>
      <c r="P41" s="150" t="s">
        <v>54</v>
      </c>
      <c r="Q41" s="150" t="s">
        <v>55</v>
      </c>
      <c r="R41" s="150" t="s">
        <v>54</v>
      </c>
      <c r="S41" s="150" t="s">
        <v>296</v>
      </c>
      <c r="T41" s="151" t="s">
        <v>54</v>
      </c>
    </row>
    <row r="42" spans="2:20" s="2" customFormat="1" ht="18" customHeight="1">
      <c r="B42" s="38" t="s">
        <v>68</v>
      </c>
      <c r="C42" s="271"/>
      <c r="D42" s="274" t="s">
        <v>300</v>
      </c>
      <c r="E42" s="275"/>
      <c r="F42" s="173"/>
      <c r="G42" s="173"/>
      <c r="H42" s="252" t="str">
        <f>IF(SUM(F42:G42)&gt;0,F42/1.12+G42/1.12,"")</f>
        <v/>
      </c>
      <c r="I42" s="252"/>
      <c r="J42" s="250"/>
      <c r="M42" s="253" t="s">
        <v>285</v>
      </c>
      <c r="N42" s="23" t="s">
        <v>37</v>
      </c>
      <c r="O42" s="24"/>
      <c r="P42" s="25" t="str">
        <f t="shared" ref="P42:P53" si="13">IF(O42&gt;0,O42/0.05,"")</f>
        <v/>
      </c>
      <c r="Q42" s="24"/>
      <c r="R42" s="25" t="str">
        <f t="shared" ref="R42:R53" si="14">IF(Q42&gt;0,Q42/0.12,"")</f>
        <v/>
      </c>
      <c r="S42" s="24"/>
      <c r="T42" s="26" t="str">
        <f t="shared" ref="T42:T47" si="15">IF(S42&gt;0,S42/0.21,"")</f>
        <v/>
      </c>
    </row>
    <row r="43" spans="2:20" s="2" customFormat="1" ht="18" customHeight="1">
      <c r="B43" s="38" t="s">
        <v>69</v>
      </c>
      <c r="C43" s="272"/>
      <c r="D43" s="256" t="s">
        <v>70</v>
      </c>
      <c r="E43" s="257"/>
      <c r="F43" s="173"/>
      <c r="G43" s="173"/>
      <c r="H43" s="252" t="str">
        <f t="shared" ref="H43:H51" si="16">IF(SUM(F43:G43)&gt;0,F43/1.21+G43/1.2,"")</f>
        <v/>
      </c>
      <c r="I43" s="252"/>
      <c r="J43" s="251"/>
      <c r="M43" s="254"/>
      <c r="N43" s="23" t="s">
        <v>38</v>
      </c>
      <c r="O43" s="24"/>
      <c r="P43" s="25" t="str">
        <f t="shared" si="13"/>
        <v/>
      </c>
      <c r="Q43" s="24"/>
      <c r="R43" s="25" t="str">
        <f t="shared" si="14"/>
        <v/>
      </c>
      <c r="S43" s="24"/>
      <c r="T43" s="26" t="str">
        <f t="shared" si="15"/>
        <v/>
      </c>
    </row>
    <row r="44" spans="2:20" s="2" customFormat="1" ht="18" customHeight="1">
      <c r="B44" s="38" t="s">
        <v>71</v>
      </c>
      <c r="C44" s="242" t="s">
        <v>72</v>
      </c>
      <c r="D44" s="242"/>
      <c r="E44" s="242"/>
      <c r="F44" s="173"/>
      <c r="G44" s="173"/>
      <c r="H44" s="252" t="str">
        <f t="shared" si="16"/>
        <v/>
      </c>
      <c r="I44" s="252"/>
      <c r="J44" s="39" t="str">
        <f>IF(H44&gt;0,H44,"")</f>
        <v/>
      </c>
      <c r="M44" s="254"/>
      <c r="N44" s="23" t="s">
        <v>39</v>
      </c>
      <c r="O44" s="27"/>
      <c r="P44" s="25" t="str">
        <f t="shared" si="13"/>
        <v/>
      </c>
      <c r="Q44" s="27"/>
      <c r="R44" s="25" t="str">
        <f t="shared" si="14"/>
        <v/>
      </c>
      <c r="S44" s="27"/>
      <c r="T44" s="26" t="str">
        <f t="shared" si="15"/>
        <v/>
      </c>
    </row>
    <row r="45" spans="2:20" s="2" customFormat="1" ht="18" customHeight="1">
      <c r="B45" s="327" t="s">
        <v>73</v>
      </c>
      <c r="C45" s="329" t="s">
        <v>74</v>
      </c>
      <c r="D45" s="330"/>
      <c r="E45" s="331"/>
      <c r="F45" s="314"/>
      <c r="G45" s="314"/>
      <c r="H45" s="299" t="str">
        <f t="shared" si="16"/>
        <v/>
      </c>
      <c r="I45" s="300"/>
      <c r="J45" s="284" t="str">
        <f>IF(H45&gt;0,H45,"")</f>
        <v/>
      </c>
      <c r="M45" s="254"/>
      <c r="N45" s="23" t="s">
        <v>40</v>
      </c>
      <c r="O45" s="24"/>
      <c r="P45" s="25" t="str">
        <f t="shared" si="13"/>
        <v/>
      </c>
      <c r="Q45" s="24"/>
      <c r="R45" s="25" t="str">
        <f t="shared" si="14"/>
        <v/>
      </c>
      <c r="S45" s="24"/>
      <c r="T45" s="26" t="str">
        <f t="shared" si="15"/>
        <v/>
      </c>
    </row>
    <row r="46" spans="2:20" s="2" customFormat="1" ht="18" customHeight="1">
      <c r="B46" s="328"/>
      <c r="C46" s="332"/>
      <c r="D46" s="333"/>
      <c r="E46" s="334"/>
      <c r="F46" s="335"/>
      <c r="G46" s="335"/>
      <c r="H46" s="301" t="str">
        <f t="shared" si="16"/>
        <v/>
      </c>
      <c r="I46" s="302"/>
      <c r="J46" s="251"/>
      <c r="M46" s="254"/>
      <c r="N46" s="23" t="s">
        <v>41</v>
      </c>
      <c r="O46" s="24"/>
      <c r="P46" s="25" t="str">
        <f t="shared" si="13"/>
        <v/>
      </c>
      <c r="Q46" s="24"/>
      <c r="R46" s="25" t="str">
        <f t="shared" si="14"/>
        <v/>
      </c>
      <c r="S46" s="24"/>
      <c r="T46" s="26" t="str">
        <f t="shared" si="15"/>
        <v/>
      </c>
    </row>
    <row r="47" spans="2:20" s="2" customFormat="1" ht="18" customHeight="1">
      <c r="B47" s="38" t="s">
        <v>75</v>
      </c>
      <c r="C47" s="273" t="s">
        <v>76</v>
      </c>
      <c r="D47" s="242" t="s">
        <v>77</v>
      </c>
      <c r="E47" s="242"/>
      <c r="F47" s="173"/>
      <c r="G47" s="173"/>
      <c r="H47" s="252" t="str">
        <f t="shared" si="16"/>
        <v/>
      </c>
      <c r="I47" s="252"/>
      <c r="J47" s="284" t="str">
        <f>IF(SUM(H47:I51)&gt;0,SUM(H47:I51),"")</f>
        <v/>
      </c>
      <c r="M47" s="254"/>
      <c r="N47" s="23" t="s">
        <v>42</v>
      </c>
      <c r="O47" s="24"/>
      <c r="P47" s="25" t="str">
        <f t="shared" si="13"/>
        <v/>
      </c>
      <c r="Q47" s="24"/>
      <c r="R47" s="25" t="str">
        <f t="shared" si="14"/>
        <v/>
      </c>
      <c r="S47" s="24"/>
      <c r="T47" s="26" t="str">
        <f t="shared" si="15"/>
        <v/>
      </c>
    </row>
    <row r="48" spans="2:20" s="2" customFormat="1" ht="18" customHeight="1">
      <c r="B48" s="38" t="s">
        <v>78</v>
      </c>
      <c r="C48" s="271"/>
      <c r="D48" s="242" t="s">
        <v>79</v>
      </c>
      <c r="E48" s="242"/>
      <c r="F48" s="173"/>
      <c r="G48" s="173"/>
      <c r="H48" s="252" t="str">
        <f t="shared" si="16"/>
        <v/>
      </c>
      <c r="I48" s="252"/>
      <c r="J48" s="250"/>
      <c r="M48" s="254"/>
      <c r="N48" s="23" t="s">
        <v>43</v>
      </c>
      <c r="O48" s="24"/>
      <c r="P48" s="25" t="str">
        <f t="shared" si="13"/>
        <v/>
      </c>
      <c r="Q48" s="24"/>
      <c r="R48" s="25" t="str">
        <f t="shared" si="14"/>
        <v/>
      </c>
      <c r="S48" s="24"/>
      <c r="T48" s="26" t="str">
        <f t="shared" ref="T48:T53" si="17">IF(S48&gt;0,S48/0.2,"")</f>
        <v/>
      </c>
    </row>
    <row r="49" spans="2:20" ht="18" customHeight="1">
      <c r="B49" s="38" t="s">
        <v>80</v>
      </c>
      <c r="C49" s="271"/>
      <c r="D49" s="285" t="s">
        <v>81</v>
      </c>
      <c r="E49" s="285"/>
      <c r="F49" s="175"/>
      <c r="G49" s="175"/>
      <c r="H49" s="252" t="str">
        <f t="shared" si="16"/>
        <v/>
      </c>
      <c r="I49" s="252"/>
      <c r="J49" s="250"/>
      <c r="M49" s="254"/>
      <c r="N49" s="23" t="s">
        <v>44</v>
      </c>
      <c r="O49" s="24"/>
      <c r="P49" s="25" t="str">
        <f t="shared" si="13"/>
        <v/>
      </c>
      <c r="Q49" s="24"/>
      <c r="R49" s="25" t="str">
        <f t="shared" si="14"/>
        <v/>
      </c>
      <c r="S49" s="24"/>
      <c r="T49" s="26" t="str">
        <f t="shared" si="17"/>
        <v/>
      </c>
    </row>
    <row r="50" spans="2:20" ht="18" customHeight="1">
      <c r="B50" s="38" t="s">
        <v>68</v>
      </c>
      <c r="C50" s="271"/>
      <c r="D50" s="242" t="s">
        <v>82</v>
      </c>
      <c r="E50" s="242"/>
      <c r="F50" s="175"/>
      <c r="G50" s="175"/>
      <c r="H50" s="252" t="str">
        <f t="shared" si="16"/>
        <v/>
      </c>
      <c r="I50" s="252"/>
      <c r="J50" s="250"/>
      <c r="M50" s="254"/>
      <c r="N50" s="23" t="s">
        <v>45</v>
      </c>
      <c r="O50" s="24"/>
      <c r="P50" s="25" t="str">
        <f t="shared" si="13"/>
        <v/>
      </c>
      <c r="Q50" s="24"/>
      <c r="R50" s="25" t="str">
        <f t="shared" si="14"/>
        <v/>
      </c>
      <c r="S50" s="24"/>
      <c r="T50" s="26" t="str">
        <f t="shared" si="17"/>
        <v/>
      </c>
    </row>
    <row r="51" spans="2:20" ht="18" customHeight="1">
      <c r="B51" s="38" t="s">
        <v>69</v>
      </c>
      <c r="C51" s="272"/>
      <c r="D51" s="274" t="s">
        <v>70</v>
      </c>
      <c r="E51" s="275"/>
      <c r="F51" s="175"/>
      <c r="G51" s="175"/>
      <c r="H51" s="252" t="str">
        <f t="shared" si="16"/>
        <v/>
      </c>
      <c r="I51" s="252"/>
      <c r="J51" s="251"/>
      <c r="M51" s="254"/>
      <c r="N51" s="23" t="s">
        <v>46</v>
      </c>
      <c r="O51" s="24"/>
      <c r="P51" s="25" t="str">
        <f t="shared" si="13"/>
        <v/>
      </c>
      <c r="Q51" s="24"/>
      <c r="R51" s="25" t="str">
        <f t="shared" si="14"/>
        <v/>
      </c>
      <c r="S51" s="24"/>
      <c r="T51" s="26" t="str">
        <f t="shared" si="17"/>
        <v/>
      </c>
    </row>
    <row r="52" spans="2:20" ht="18" customHeight="1">
      <c r="B52" s="38" t="s">
        <v>78</v>
      </c>
      <c r="C52" s="273" t="s">
        <v>83</v>
      </c>
      <c r="D52" s="288" t="s">
        <v>84</v>
      </c>
      <c r="E52" s="289"/>
      <c r="F52" s="268"/>
      <c r="G52" s="269"/>
      <c r="H52" s="290" t="str">
        <f t="shared" ref="H52:H61" si="18">IF(F52&gt;0,F52,"")</f>
        <v/>
      </c>
      <c r="I52" s="290"/>
      <c r="J52" s="284" t="str">
        <f>IF(SUM(H52:I55)&gt;0,SUM(H52:I55),"")</f>
        <v/>
      </c>
      <c r="M52" s="254"/>
      <c r="N52" s="23" t="s">
        <v>47</v>
      </c>
      <c r="O52" s="24"/>
      <c r="P52" s="25" t="str">
        <f t="shared" si="13"/>
        <v/>
      </c>
      <c r="Q52" s="24"/>
      <c r="R52" s="25" t="str">
        <f t="shared" si="14"/>
        <v/>
      </c>
      <c r="S52" s="24"/>
      <c r="T52" s="26" t="str">
        <f t="shared" si="17"/>
        <v/>
      </c>
    </row>
    <row r="53" spans="2:20" ht="18" customHeight="1">
      <c r="B53" s="41" t="s">
        <v>85</v>
      </c>
      <c r="C53" s="271"/>
      <c r="D53" s="291" t="s">
        <v>86</v>
      </c>
      <c r="E53" s="292"/>
      <c r="F53" s="268"/>
      <c r="G53" s="269"/>
      <c r="H53" s="290" t="str">
        <f t="shared" si="18"/>
        <v/>
      </c>
      <c r="I53" s="290"/>
      <c r="J53" s="250"/>
      <c r="M53" s="255"/>
      <c r="N53" s="23" t="s">
        <v>48</v>
      </c>
      <c r="O53" s="24"/>
      <c r="P53" s="25" t="str">
        <f t="shared" si="13"/>
        <v/>
      </c>
      <c r="Q53" s="24"/>
      <c r="R53" s="25" t="str">
        <f t="shared" si="14"/>
        <v/>
      </c>
      <c r="S53" s="24"/>
      <c r="T53" s="26" t="str">
        <f t="shared" si="17"/>
        <v/>
      </c>
    </row>
    <row r="54" spans="2:20" ht="18" customHeight="1" thickBot="1">
      <c r="B54" s="41" t="s">
        <v>87</v>
      </c>
      <c r="C54" s="271"/>
      <c r="D54" s="288" t="s">
        <v>88</v>
      </c>
      <c r="E54" s="289"/>
      <c r="F54" s="268"/>
      <c r="G54" s="269"/>
      <c r="H54" s="290" t="str">
        <f t="shared" si="18"/>
        <v/>
      </c>
      <c r="I54" s="290"/>
      <c r="J54" s="250"/>
      <c r="M54" s="286" t="s">
        <v>34</v>
      </c>
      <c r="N54" s="287"/>
      <c r="O54" s="29" t="str">
        <f t="shared" ref="O54:T54" si="19">IF(SUM(O42:O53)&gt;0,SUM(O42:O53),"")</f>
        <v/>
      </c>
      <c r="P54" s="29" t="str">
        <f t="shared" si="19"/>
        <v/>
      </c>
      <c r="Q54" s="29" t="str">
        <f t="shared" si="19"/>
        <v/>
      </c>
      <c r="R54" s="29" t="str">
        <f t="shared" si="19"/>
        <v/>
      </c>
      <c r="S54" s="29" t="str">
        <f t="shared" si="19"/>
        <v/>
      </c>
      <c r="T54" s="30" t="str">
        <f t="shared" si="19"/>
        <v/>
      </c>
    </row>
    <row r="55" spans="2:20" ht="30" customHeight="1" thickTop="1">
      <c r="B55" s="41" t="s">
        <v>69</v>
      </c>
      <c r="C55" s="272"/>
      <c r="D55" s="288" t="s">
        <v>70</v>
      </c>
      <c r="E55" s="289"/>
      <c r="F55" s="268"/>
      <c r="G55" s="269"/>
      <c r="H55" s="290" t="str">
        <f t="shared" si="18"/>
        <v/>
      </c>
      <c r="I55" s="290"/>
      <c r="J55" s="251"/>
      <c r="M55" s="42"/>
      <c r="N55" s="43"/>
      <c r="O55" s="44"/>
      <c r="P55" s="276"/>
      <c r="Q55" s="277"/>
      <c r="R55" s="278"/>
      <c r="S55" s="150" t="s">
        <v>297</v>
      </c>
      <c r="T55" s="22" t="s">
        <v>54</v>
      </c>
    </row>
    <row r="56" spans="2:20" ht="18" customHeight="1">
      <c r="B56" s="45" t="s">
        <v>89</v>
      </c>
      <c r="C56" s="233" t="s">
        <v>231</v>
      </c>
      <c r="D56" s="233"/>
      <c r="E56" s="233"/>
      <c r="F56" s="175"/>
      <c r="G56" s="175"/>
      <c r="H56" s="252" t="str">
        <f>IF(SUM(F56:G56)&gt;0,F56/1.21+G56/1.2,"")</f>
        <v/>
      </c>
      <c r="I56" s="252"/>
      <c r="J56" s="39" t="str">
        <f t="shared" ref="J56:J62" si="20">IF(H56&gt;0,H56,"")</f>
        <v/>
      </c>
      <c r="M56" s="46"/>
      <c r="N56" s="47"/>
      <c r="O56" s="47"/>
      <c r="P56" s="234" t="s">
        <v>58</v>
      </c>
      <c r="Q56" s="293"/>
      <c r="R56" s="23" t="s">
        <v>37</v>
      </c>
      <c r="S56" s="24"/>
      <c r="T56" s="26" t="str">
        <f t="shared" ref="T56:T61" si="21">IF(S56&gt;0,S56/0.105,"")</f>
        <v/>
      </c>
    </row>
    <row r="57" spans="2:20" ht="18" customHeight="1">
      <c r="B57" s="48" t="s">
        <v>90</v>
      </c>
      <c r="C57" s="49" t="s">
        <v>91</v>
      </c>
      <c r="D57" s="49"/>
      <c r="E57" s="49"/>
      <c r="F57" s="268"/>
      <c r="G57" s="269"/>
      <c r="H57" s="290" t="str">
        <f>IF(F57&gt;0,F57,"")</f>
        <v/>
      </c>
      <c r="I57" s="290"/>
      <c r="J57" s="39" t="str">
        <f t="shared" si="20"/>
        <v/>
      </c>
      <c r="P57" s="216"/>
      <c r="Q57" s="218"/>
      <c r="R57" s="23" t="s">
        <v>38</v>
      </c>
      <c r="S57" s="24"/>
      <c r="T57" s="26" t="str">
        <f t="shared" si="21"/>
        <v/>
      </c>
    </row>
    <row r="58" spans="2:20" ht="18" customHeight="1">
      <c r="B58" s="48" t="s">
        <v>230</v>
      </c>
      <c r="C58" s="49" t="s">
        <v>91</v>
      </c>
      <c r="F58" s="268"/>
      <c r="G58" s="269"/>
      <c r="H58" s="290" t="str">
        <f>IF(F58&gt;0,F58,"")</f>
        <v/>
      </c>
      <c r="I58" s="290"/>
      <c r="J58" s="39" t="str">
        <f t="shared" si="20"/>
        <v/>
      </c>
      <c r="M58" s="46"/>
      <c r="P58" s="216"/>
      <c r="Q58" s="218"/>
      <c r="R58" s="23" t="s">
        <v>39</v>
      </c>
      <c r="S58" s="27"/>
      <c r="T58" s="26" t="str">
        <f t="shared" si="21"/>
        <v/>
      </c>
    </row>
    <row r="59" spans="2:20" ht="18" customHeight="1">
      <c r="B59" s="295" t="s">
        <v>92</v>
      </c>
      <c r="C59" s="285"/>
      <c r="D59" s="285"/>
      <c r="E59" s="285"/>
      <c r="F59" s="269"/>
      <c r="G59" s="296"/>
      <c r="H59" s="290" t="str">
        <f t="shared" si="18"/>
        <v/>
      </c>
      <c r="I59" s="290"/>
      <c r="J59" s="39" t="str">
        <f t="shared" si="20"/>
        <v/>
      </c>
      <c r="M59" s="46"/>
      <c r="P59" s="216"/>
      <c r="Q59" s="218"/>
      <c r="R59" s="23" t="s">
        <v>40</v>
      </c>
      <c r="S59" s="24"/>
      <c r="T59" s="26" t="str">
        <f t="shared" si="21"/>
        <v/>
      </c>
    </row>
    <row r="60" spans="2:20" ht="18" customHeight="1">
      <c r="B60" s="297" t="s">
        <v>228</v>
      </c>
      <c r="C60" s="298"/>
      <c r="D60" s="298"/>
      <c r="E60" s="289"/>
      <c r="F60" s="269"/>
      <c r="G60" s="296"/>
      <c r="H60" s="258" t="str">
        <f t="shared" si="18"/>
        <v/>
      </c>
      <c r="I60" s="259"/>
      <c r="J60" s="39" t="str">
        <f t="shared" si="20"/>
        <v/>
      </c>
      <c r="M60" s="46"/>
      <c r="P60" s="216"/>
      <c r="Q60" s="218"/>
      <c r="R60" s="23" t="s">
        <v>41</v>
      </c>
      <c r="S60" s="24"/>
      <c r="T60" s="26" t="str">
        <f t="shared" si="21"/>
        <v/>
      </c>
    </row>
    <row r="61" spans="2:20" ht="18" customHeight="1">
      <c r="B61" s="118" t="s">
        <v>229</v>
      </c>
      <c r="C61" s="117"/>
      <c r="D61" s="117"/>
      <c r="E61" s="117"/>
      <c r="F61" s="269"/>
      <c r="G61" s="296"/>
      <c r="H61" s="258" t="str">
        <f t="shared" si="18"/>
        <v/>
      </c>
      <c r="I61" s="259"/>
      <c r="J61" s="39" t="str">
        <f t="shared" si="20"/>
        <v/>
      </c>
      <c r="M61" s="46"/>
      <c r="P61" s="216"/>
      <c r="Q61" s="218"/>
      <c r="R61" s="23" t="s">
        <v>42</v>
      </c>
      <c r="S61" s="24"/>
      <c r="T61" s="26" t="str">
        <f t="shared" si="21"/>
        <v/>
      </c>
    </row>
    <row r="62" spans="2:20" s="2" customFormat="1" ht="18" customHeight="1">
      <c r="B62" s="321" t="s">
        <v>93</v>
      </c>
      <c r="C62" s="322"/>
      <c r="D62" s="322"/>
      <c r="E62" s="323"/>
      <c r="F62" s="192"/>
      <c r="G62" s="193"/>
      <c r="H62" s="299" t="str">
        <f t="shared" ref="H62:H73" si="22">IF(F62&gt;0,F62,"")</f>
        <v/>
      </c>
      <c r="I62" s="300"/>
      <c r="J62" s="284" t="str">
        <f t="shared" si="20"/>
        <v/>
      </c>
      <c r="M62" s="46"/>
      <c r="P62" s="216"/>
      <c r="Q62" s="218"/>
      <c r="R62" s="23" t="s">
        <v>43</v>
      </c>
      <c r="S62" s="24"/>
      <c r="T62" s="26" t="str">
        <f t="shared" ref="T62:T67" si="23">IF(S62&gt;0,S62/0.1,"")</f>
        <v/>
      </c>
    </row>
    <row r="63" spans="2:20" s="2" customFormat="1" ht="18" customHeight="1">
      <c r="B63" s="324"/>
      <c r="C63" s="325"/>
      <c r="D63" s="325"/>
      <c r="E63" s="326"/>
      <c r="F63" s="303"/>
      <c r="G63" s="304"/>
      <c r="H63" s="301"/>
      <c r="I63" s="302"/>
      <c r="J63" s="251"/>
      <c r="M63" s="46"/>
      <c r="P63" s="216"/>
      <c r="Q63" s="218"/>
      <c r="R63" s="23" t="s">
        <v>44</v>
      </c>
      <c r="S63" s="24"/>
      <c r="T63" s="26" t="str">
        <f t="shared" si="23"/>
        <v/>
      </c>
    </row>
    <row r="64" spans="2:20" s="2" customFormat="1" ht="18" customHeight="1">
      <c r="B64" s="321" t="s">
        <v>94</v>
      </c>
      <c r="C64" s="322"/>
      <c r="D64" s="322"/>
      <c r="E64" s="323"/>
      <c r="F64" s="192"/>
      <c r="G64" s="193"/>
      <c r="H64" s="299" t="str">
        <f>IF(F64&gt;0,F64,"")</f>
        <v/>
      </c>
      <c r="I64" s="300"/>
      <c r="J64" s="284" t="str">
        <f t="shared" ref="J64:J73" si="24">IF(H64&gt;0,H64,"")</f>
        <v/>
      </c>
      <c r="M64" s="46"/>
      <c r="P64" s="216"/>
      <c r="Q64" s="218"/>
      <c r="R64" s="23" t="s">
        <v>45</v>
      </c>
      <c r="S64" s="24"/>
      <c r="T64" s="26" t="str">
        <f t="shared" si="23"/>
        <v/>
      </c>
    </row>
    <row r="65" spans="2:23" s="2" customFormat="1" ht="18" customHeight="1">
      <c r="B65" s="324"/>
      <c r="C65" s="325"/>
      <c r="D65" s="325"/>
      <c r="E65" s="326"/>
      <c r="F65" s="303"/>
      <c r="G65" s="304"/>
      <c r="H65" s="301"/>
      <c r="I65" s="302"/>
      <c r="J65" s="251"/>
      <c r="M65" s="46"/>
      <c r="P65" s="216"/>
      <c r="Q65" s="218"/>
      <c r="R65" s="23" t="s">
        <v>46</v>
      </c>
      <c r="S65" s="24"/>
      <c r="T65" s="26" t="str">
        <f t="shared" si="23"/>
        <v/>
      </c>
    </row>
    <row r="66" spans="2:23" s="2" customFormat="1" ht="18" customHeight="1">
      <c r="B66" s="321" t="s">
        <v>95</v>
      </c>
      <c r="C66" s="322"/>
      <c r="D66" s="322"/>
      <c r="E66" s="323"/>
      <c r="F66" s="192"/>
      <c r="G66" s="193"/>
      <c r="H66" s="299" t="str">
        <f t="shared" si="22"/>
        <v/>
      </c>
      <c r="I66" s="300"/>
      <c r="J66" s="284" t="str">
        <f t="shared" si="24"/>
        <v/>
      </c>
      <c r="M66" s="46"/>
      <c r="P66" s="216"/>
      <c r="Q66" s="218"/>
      <c r="R66" s="23" t="s">
        <v>47</v>
      </c>
      <c r="S66" s="24"/>
      <c r="T66" s="26" t="str">
        <f t="shared" si="23"/>
        <v/>
      </c>
    </row>
    <row r="67" spans="2:23" s="2" customFormat="1" ht="18" customHeight="1">
      <c r="B67" s="324"/>
      <c r="C67" s="325"/>
      <c r="D67" s="325"/>
      <c r="E67" s="326"/>
      <c r="F67" s="303"/>
      <c r="G67" s="304"/>
      <c r="H67" s="301"/>
      <c r="I67" s="302"/>
      <c r="J67" s="251"/>
      <c r="M67" s="46"/>
      <c r="P67" s="235"/>
      <c r="Q67" s="294"/>
      <c r="R67" s="23" t="s">
        <v>48</v>
      </c>
      <c r="S67" s="24"/>
      <c r="T67" s="26" t="str">
        <f t="shared" si="23"/>
        <v/>
      </c>
    </row>
    <row r="68" spans="2:23" s="2" customFormat="1" ht="18" customHeight="1" thickBot="1">
      <c r="B68" s="321" t="s">
        <v>96</v>
      </c>
      <c r="C68" s="322"/>
      <c r="D68" s="322"/>
      <c r="E68" s="323"/>
      <c r="F68" s="192"/>
      <c r="G68" s="193"/>
      <c r="H68" s="299" t="str">
        <f>IF(F68&gt;0,F68,"")</f>
        <v/>
      </c>
      <c r="I68" s="300"/>
      <c r="J68" s="284" t="str">
        <f t="shared" si="24"/>
        <v/>
      </c>
      <c r="M68" s="46"/>
      <c r="P68" s="225" t="s">
        <v>34</v>
      </c>
      <c r="Q68" s="226"/>
      <c r="R68" s="226"/>
      <c r="S68" s="29" t="str">
        <f>IF(SUM(S56:S67)&gt;0,SUM(S56:S67),"")</f>
        <v/>
      </c>
      <c r="T68" s="30" t="str">
        <f>IF(SUM(T56:T67)&gt;0,SUM(T56:T67),"")</f>
        <v/>
      </c>
    </row>
    <row r="69" spans="2:23" s="2" customFormat="1" ht="18" customHeight="1" thickTop="1">
      <c r="B69" s="324"/>
      <c r="C69" s="325"/>
      <c r="D69" s="325"/>
      <c r="E69" s="326"/>
      <c r="F69" s="303"/>
      <c r="G69" s="304"/>
      <c r="H69" s="301"/>
      <c r="I69" s="302"/>
      <c r="J69" s="251"/>
      <c r="M69" s="46"/>
    </row>
    <row r="70" spans="2:23" ht="18" customHeight="1" thickBot="1">
      <c r="B70" s="306" t="s">
        <v>97</v>
      </c>
      <c r="C70" s="307"/>
      <c r="D70" s="307"/>
      <c r="E70" s="275"/>
      <c r="F70" s="269"/>
      <c r="G70" s="296"/>
      <c r="H70" s="258" t="str">
        <f t="shared" si="22"/>
        <v/>
      </c>
      <c r="I70" s="259"/>
      <c r="J70" s="40" t="str">
        <f t="shared" si="24"/>
        <v/>
      </c>
    </row>
    <row r="71" spans="2:23" s="2" customFormat="1" ht="18" customHeight="1" thickTop="1" thickBot="1">
      <c r="B71" s="306" t="s">
        <v>98</v>
      </c>
      <c r="C71" s="307"/>
      <c r="D71" s="307"/>
      <c r="E71" s="275"/>
      <c r="F71" s="269"/>
      <c r="G71" s="296"/>
      <c r="H71" s="258" t="str">
        <f t="shared" si="22"/>
        <v/>
      </c>
      <c r="I71" s="259"/>
      <c r="J71" s="39" t="str">
        <f t="shared" si="24"/>
        <v/>
      </c>
      <c r="M71" s="315" t="s">
        <v>260</v>
      </c>
      <c r="N71" s="316"/>
      <c r="O71" s="316"/>
      <c r="P71" s="316"/>
      <c r="Q71" s="316"/>
      <c r="R71" s="316"/>
      <c r="S71" s="316"/>
      <c r="T71" s="316"/>
      <c r="U71" s="316"/>
      <c r="V71" s="316"/>
      <c r="W71" s="317"/>
    </row>
    <row r="72" spans="2:23" ht="18" customHeight="1" thickTop="1">
      <c r="B72" s="306" t="s">
        <v>99</v>
      </c>
      <c r="C72" s="307"/>
      <c r="D72" s="307"/>
      <c r="E72" s="275"/>
      <c r="F72" s="269"/>
      <c r="G72" s="296"/>
      <c r="H72" s="258" t="str">
        <f t="shared" si="22"/>
        <v/>
      </c>
      <c r="I72" s="259"/>
      <c r="J72" s="39" t="str">
        <f t="shared" si="24"/>
        <v/>
      </c>
      <c r="K72" s="51"/>
      <c r="L72" s="51"/>
      <c r="M72" s="318" t="s">
        <v>264</v>
      </c>
      <c r="N72" s="319"/>
      <c r="O72" s="319"/>
      <c r="P72" s="340" t="s">
        <v>261</v>
      </c>
      <c r="Q72" s="340"/>
      <c r="R72" s="342" t="s">
        <v>262</v>
      </c>
      <c r="S72" s="342"/>
      <c r="T72" s="344" t="s">
        <v>301</v>
      </c>
      <c r="U72" s="344"/>
      <c r="V72" s="344" t="s">
        <v>263</v>
      </c>
      <c r="W72" s="350"/>
    </row>
    <row r="73" spans="2:23" ht="18" customHeight="1">
      <c r="B73" s="306" t="s">
        <v>100</v>
      </c>
      <c r="C73" s="307"/>
      <c r="D73" s="307"/>
      <c r="E73" s="275"/>
      <c r="F73" s="269"/>
      <c r="G73" s="296"/>
      <c r="H73" s="258" t="str">
        <f t="shared" si="22"/>
        <v/>
      </c>
      <c r="I73" s="259"/>
      <c r="J73" s="40" t="str">
        <f t="shared" si="24"/>
        <v/>
      </c>
      <c r="K73" s="51"/>
      <c r="L73" s="51"/>
      <c r="M73" s="232"/>
      <c r="N73" s="233"/>
      <c r="O73" s="233"/>
      <c r="P73" s="341"/>
      <c r="Q73" s="341"/>
      <c r="R73" s="343"/>
      <c r="S73" s="343"/>
      <c r="T73" s="345"/>
      <c r="U73" s="345"/>
      <c r="V73" s="345"/>
      <c r="W73" s="351"/>
    </row>
    <row r="74" spans="2:23" ht="18" customHeight="1">
      <c r="B74" s="159" t="s">
        <v>237</v>
      </c>
      <c r="C74" s="160"/>
      <c r="D74" s="160"/>
      <c r="E74" s="161"/>
      <c r="F74" s="268"/>
      <c r="G74" s="269"/>
      <c r="H74" s="258" t="str">
        <f>IF(F74&gt;0,F74,"")</f>
        <v/>
      </c>
      <c r="I74" s="259"/>
      <c r="J74" s="39" t="str">
        <f>IF(H74&gt;0,H74,"")</f>
        <v/>
      </c>
      <c r="K74" s="51"/>
      <c r="L74" s="51"/>
      <c r="M74" s="232"/>
      <c r="N74" s="233"/>
      <c r="O74" s="233"/>
      <c r="P74" s="320"/>
      <c r="Q74" s="320"/>
      <c r="R74" s="320"/>
      <c r="S74" s="320"/>
      <c r="T74" s="320"/>
      <c r="U74" s="320"/>
      <c r="V74" s="320"/>
      <c r="W74" s="352"/>
    </row>
    <row r="75" spans="2:23" ht="18" customHeight="1" thickBot="1">
      <c r="B75" s="159" t="s">
        <v>238</v>
      </c>
      <c r="C75" s="160"/>
      <c r="D75" s="160"/>
      <c r="E75" s="161"/>
      <c r="F75" s="268"/>
      <c r="G75" s="269"/>
      <c r="H75" s="258" t="str">
        <f>IF(F75&gt;0,F75,"")</f>
        <v/>
      </c>
      <c r="I75" s="259"/>
      <c r="J75" s="39" t="str">
        <f>IF(H75&gt;0,H75,"")</f>
        <v/>
      </c>
      <c r="K75" s="51"/>
      <c r="L75" s="51"/>
      <c r="M75" s="232"/>
      <c r="N75" s="233"/>
      <c r="O75" s="233"/>
      <c r="P75" s="320"/>
      <c r="Q75" s="320"/>
      <c r="R75" s="320"/>
      <c r="S75" s="320"/>
      <c r="T75" s="320"/>
      <c r="U75" s="320"/>
      <c r="V75" s="320"/>
      <c r="W75" s="352"/>
    </row>
    <row r="76" spans="2:23" ht="18" customHeight="1" thickTop="1">
      <c r="B76" s="159" t="s">
        <v>239</v>
      </c>
      <c r="C76" s="160"/>
      <c r="D76" s="160"/>
      <c r="E76" s="161"/>
      <c r="F76" s="268"/>
      <c r="G76" s="269"/>
      <c r="H76" s="258" t="str">
        <f>IF(F76&gt;0,F76,"")</f>
        <v/>
      </c>
      <c r="I76" s="259"/>
      <c r="J76" s="39" t="str">
        <f>IF(H76&gt;0,H76,"")</f>
        <v/>
      </c>
      <c r="K76" s="51"/>
      <c r="L76" s="51"/>
      <c r="M76" s="318" t="s">
        <v>265</v>
      </c>
      <c r="N76" s="319"/>
      <c r="O76" s="319"/>
      <c r="P76" s="340" t="s">
        <v>261</v>
      </c>
      <c r="Q76" s="340"/>
      <c r="R76" s="342" t="s">
        <v>262</v>
      </c>
      <c r="S76" s="342"/>
      <c r="T76" s="344" t="s">
        <v>301</v>
      </c>
      <c r="U76" s="344"/>
      <c r="V76" s="344" t="s">
        <v>263</v>
      </c>
      <c r="W76" s="350"/>
    </row>
    <row r="77" spans="2:23" ht="18" customHeight="1">
      <c r="B77" s="262" t="s">
        <v>248</v>
      </c>
      <c r="C77" s="263"/>
      <c r="D77" s="263"/>
      <c r="E77" s="264"/>
      <c r="F77" s="268"/>
      <c r="G77" s="269"/>
      <c r="H77" s="258" t="str">
        <f>IF(F77&gt;0,F77,"")</f>
        <v/>
      </c>
      <c r="I77" s="259"/>
      <c r="J77" s="39" t="str">
        <f>IF(H77&gt;0,H77,"")</f>
        <v/>
      </c>
      <c r="K77" s="51"/>
      <c r="L77" s="51"/>
      <c r="M77" s="232"/>
      <c r="N77" s="233"/>
      <c r="O77" s="233"/>
      <c r="P77" s="341"/>
      <c r="Q77" s="341"/>
      <c r="R77" s="343"/>
      <c r="S77" s="343"/>
      <c r="T77" s="345"/>
      <c r="U77" s="345"/>
      <c r="V77" s="345"/>
      <c r="W77" s="351"/>
    </row>
    <row r="78" spans="2:23" ht="18" customHeight="1" thickBot="1">
      <c r="B78" s="265" t="s">
        <v>249</v>
      </c>
      <c r="C78" s="266"/>
      <c r="D78" s="266"/>
      <c r="E78" s="267"/>
      <c r="F78" s="348"/>
      <c r="G78" s="349"/>
      <c r="H78" s="260" t="str">
        <f>IF(F78&gt;0,F78,"")</f>
        <v/>
      </c>
      <c r="I78" s="261"/>
      <c r="J78" s="121" t="str">
        <f>IF(H78&gt;0,H78,"")</f>
        <v/>
      </c>
      <c r="K78" s="51"/>
      <c r="L78" s="51"/>
      <c r="M78" s="232"/>
      <c r="N78" s="233"/>
      <c r="O78" s="233"/>
      <c r="P78" s="320"/>
      <c r="Q78" s="320"/>
      <c r="R78" s="320"/>
      <c r="S78" s="320"/>
      <c r="T78" s="320"/>
      <c r="U78" s="320"/>
      <c r="V78" s="320"/>
      <c r="W78" s="352"/>
    </row>
    <row r="79" spans="2:23" ht="18" customHeight="1" thickTop="1" thickBot="1">
      <c r="K79" s="51"/>
      <c r="L79" s="51"/>
      <c r="M79" s="338"/>
      <c r="N79" s="339"/>
      <c r="O79" s="339"/>
      <c r="P79" s="337"/>
      <c r="Q79" s="337"/>
      <c r="R79" s="337"/>
      <c r="S79" s="337"/>
      <c r="T79" s="337"/>
      <c r="U79" s="337"/>
      <c r="V79" s="337"/>
      <c r="W79" s="353"/>
    </row>
    <row r="80" spans="2:23" ht="18" customHeight="1" thickTop="1">
      <c r="K80" s="51"/>
      <c r="L80" s="51"/>
      <c r="M80" s="51"/>
    </row>
    <row r="81" spans="2:21" ht="18" customHeight="1">
      <c r="K81" s="51"/>
      <c r="L81" s="51"/>
      <c r="M81" s="51"/>
    </row>
    <row r="82" spans="2:21" ht="18" customHeight="1" thickBot="1">
      <c r="K82" s="51"/>
      <c r="L82" s="51"/>
      <c r="M82" s="51" t="str">
        <f>IF('Anexo L - IES'!$G$12=4,SUM('Cálculos Auxiliares'!G85:H85),"")</f>
        <v/>
      </c>
    </row>
    <row r="83" spans="2:21" s="2" customFormat="1" ht="20.100000000000001" customHeight="1" thickTop="1" thickBot="1">
      <c r="B83" s="315" t="s">
        <v>101</v>
      </c>
      <c r="C83" s="316"/>
      <c r="D83" s="316"/>
      <c r="E83" s="316"/>
      <c r="F83" s="316"/>
      <c r="G83" s="316"/>
      <c r="H83" s="316"/>
      <c r="I83" s="316"/>
      <c r="J83" s="317"/>
      <c r="K83" s="52"/>
      <c r="L83" s="52"/>
      <c r="M83" s="315" t="s">
        <v>243</v>
      </c>
      <c r="N83" s="316"/>
      <c r="O83" s="316"/>
      <c r="P83" s="316"/>
      <c r="Q83" s="316"/>
      <c r="R83" s="316"/>
      <c r="S83" s="316"/>
      <c r="T83" s="316"/>
      <c r="U83" s="317"/>
    </row>
    <row r="84" spans="2:21" ht="18" customHeight="1" thickTop="1">
      <c r="B84" s="310" t="s">
        <v>244</v>
      </c>
      <c r="C84" s="311"/>
      <c r="D84" s="312"/>
      <c r="E84" s="190" t="s">
        <v>102</v>
      </c>
      <c r="F84" s="190"/>
      <c r="G84" s="190" t="s">
        <v>103</v>
      </c>
      <c r="H84" s="190"/>
      <c r="I84" s="190" t="s">
        <v>104</v>
      </c>
      <c r="J84" s="191"/>
      <c r="K84" s="51"/>
      <c r="L84" s="51"/>
      <c r="M84" s="236" t="s">
        <v>245</v>
      </c>
      <c r="N84" s="237"/>
      <c r="O84" s="238"/>
      <c r="P84" s="223" t="s">
        <v>102</v>
      </c>
      <c r="Q84" s="223"/>
      <c r="R84" s="198" t="s">
        <v>246</v>
      </c>
      <c r="S84" s="198"/>
      <c r="T84" s="223" t="s">
        <v>104</v>
      </c>
      <c r="U84" s="346"/>
    </row>
    <row r="85" spans="2:21" s="2" customFormat="1" ht="18" customHeight="1">
      <c r="B85" s="308" t="s">
        <v>105</v>
      </c>
      <c r="C85" s="211" t="s">
        <v>106</v>
      </c>
      <c r="D85" s="211"/>
      <c r="E85" s="212"/>
      <c r="F85" s="212"/>
      <c r="G85" s="213"/>
      <c r="H85" s="213"/>
      <c r="I85" s="213"/>
      <c r="J85" s="214"/>
      <c r="K85" s="52"/>
      <c r="L85" s="52"/>
      <c r="M85" s="239"/>
      <c r="N85" s="240"/>
      <c r="O85" s="241"/>
      <c r="P85" s="224"/>
      <c r="Q85" s="224"/>
      <c r="R85" s="199"/>
      <c r="S85" s="199"/>
      <c r="T85" s="224"/>
      <c r="U85" s="347"/>
    </row>
    <row r="86" spans="2:21" s="2" customFormat="1" ht="18" customHeight="1">
      <c r="B86" s="254"/>
      <c r="C86" s="242" t="s">
        <v>107</v>
      </c>
      <c r="D86" s="242"/>
      <c r="E86" s="215"/>
      <c r="F86" s="215"/>
      <c r="G86" s="200"/>
      <c r="H86" s="200"/>
      <c r="I86" s="200"/>
      <c r="J86" s="201"/>
      <c r="K86" s="52"/>
      <c r="L86" s="52"/>
      <c r="M86" s="216" t="s">
        <v>247</v>
      </c>
      <c r="N86" s="217"/>
      <c r="O86" s="218"/>
      <c r="P86" s="219"/>
      <c r="Q86" s="220"/>
      <c r="R86" s="192"/>
      <c r="S86" s="193"/>
      <c r="T86" s="192"/>
      <c r="U86" s="196"/>
    </row>
    <row r="87" spans="2:21" s="2" customFormat="1" ht="18" customHeight="1">
      <c r="B87" s="254"/>
      <c r="C87" s="242" t="s">
        <v>108</v>
      </c>
      <c r="D87" s="242"/>
      <c r="E87" s="215"/>
      <c r="F87" s="215"/>
      <c r="G87" s="200"/>
      <c r="H87" s="200"/>
      <c r="I87" s="200"/>
      <c r="J87" s="201"/>
      <c r="M87" s="216"/>
      <c r="N87" s="217"/>
      <c r="O87" s="218"/>
      <c r="P87" s="221"/>
      <c r="Q87" s="222"/>
      <c r="R87" s="194"/>
      <c r="S87" s="195"/>
      <c r="T87" s="194"/>
      <c r="U87" s="197"/>
    </row>
    <row r="88" spans="2:21" s="2" customFormat="1" ht="18" customHeight="1" thickBot="1">
      <c r="B88" s="254"/>
      <c r="C88" s="242" t="s">
        <v>109</v>
      </c>
      <c r="D88" s="242"/>
      <c r="E88" s="215"/>
      <c r="F88" s="215"/>
      <c r="G88" s="200"/>
      <c r="H88" s="200"/>
      <c r="I88" s="204"/>
      <c r="J88" s="205"/>
      <c r="M88" s="216"/>
      <c r="N88" s="217"/>
      <c r="O88" s="218"/>
      <c r="P88" s="221"/>
      <c r="Q88" s="222"/>
      <c r="R88" s="194"/>
      <c r="S88" s="195"/>
      <c r="T88" s="194"/>
      <c r="U88" s="197"/>
    </row>
    <row r="89" spans="2:21" s="2" customFormat="1" ht="18" customHeight="1" thickTop="1">
      <c r="B89" s="254"/>
      <c r="C89" s="305" t="s">
        <v>110</v>
      </c>
      <c r="D89" s="305"/>
      <c r="E89" s="313"/>
      <c r="F89" s="313"/>
      <c r="G89" s="314"/>
      <c r="H89" s="314"/>
      <c r="I89" s="206"/>
      <c r="J89" s="207"/>
      <c r="M89" s="42"/>
      <c r="N89" s="42"/>
      <c r="O89" s="42"/>
      <c r="P89" s="202"/>
      <c r="Q89" s="202"/>
      <c r="R89" s="189"/>
      <c r="S89" s="189"/>
      <c r="T89" s="125"/>
      <c r="U89" s="125"/>
    </row>
    <row r="90" spans="2:21" s="2" customFormat="1" ht="18" customHeight="1">
      <c r="B90" s="254"/>
      <c r="C90" s="242" t="s">
        <v>235</v>
      </c>
      <c r="D90" s="242"/>
      <c r="E90" s="215"/>
      <c r="F90" s="215"/>
      <c r="G90" s="200"/>
      <c r="H90" s="200"/>
      <c r="I90" s="200"/>
      <c r="J90" s="201"/>
      <c r="M90" s="46"/>
      <c r="N90" s="46"/>
      <c r="O90" s="46"/>
      <c r="P90" s="188"/>
      <c r="Q90" s="188"/>
      <c r="R90" s="186"/>
      <c r="S90" s="186"/>
      <c r="T90" s="186"/>
      <c r="U90" s="186"/>
    </row>
    <row r="91" spans="2:21" s="2" customFormat="1" ht="18" customHeight="1" thickBot="1">
      <c r="B91" s="309"/>
      <c r="C91" s="203" t="s">
        <v>236</v>
      </c>
      <c r="D91" s="203"/>
      <c r="E91" s="209"/>
      <c r="F91" s="209"/>
      <c r="G91" s="208"/>
      <c r="H91" s="208"/>
      <c r="I91" s="209"/>
      <c r="J91" s="210"/>
      <c r="M91" s="46"/>
      <c r="N91" s="46"/>
      <c r="O91" s="46"/>
      <c r="P91" s="187"/>
      <c r="Q91" s="187"/>
      <c r="R91" s="186"/>
      <c r="S91" s="186"/>
      <c r="T91" s="187"/>
      <c r="U91" s="187"/>
    </row>
    <row r="92" spans="2:21" ht="13.5" thickTop="1"/>
    <row r="93" spans="2:21" ht="13.5" thickBot="1"/>
    <row r="94" spans="2:21" ht="20.100000000000001" customHeight="1" thickTop="1">
      <c r="B94" s="336" t="s">
        <v>281</v>
      </c>
      <c r="C94" s="228"/>
      <c r="D94" s="228"/>
      <c r="E94" s="228"/>
      <c r="F94" s="228"/>
      <c r="G94" s="228"/>
      <c r="H94" s="228"/>
      <c r="I94" s="228"/>
      <c r="J94" s="229"/>
      <c r="M94" s="336" t="s">
        <v>282</v>
      </c>
      <c r="N94" s="228"/>
      <c r="O94" s="228"/>
      <c r="P94" s="228"/>
      <c r="Q94" s="228"/>
      <c r="R94" s="228"/>
      <c r="S94" s="228"/>
      <c r="T94" s="228"/>
      <c r="U94" s="229"/>
    </row>
    <row r="95" spans="2:21" ht="30" customHeight="1">
      <c r="B95" s="230"/>
      <c r="C95" s="231"/>
      <c r="D95" s="231"/>
      <c r="E95" s="150" t="s">
        <v>53</v>
      </c>
      <c r="F95" s="150" t="s">
        <v>54</v>
      </c>
      <c r="G95" s="150" t="s">
        <v>55</v>
      </c>
      <c r="H95" s="150" t="s">
        <v>54</v>
      </c>
      <c r="I95" s="150" t="s">
        <v>296</v>
      </c>
      <c r="J95" s="151" t="s">
        <v>54</v>
      </c>
      <c r="M95" s="230"/>
      <c r="N95" s="231"/>
      <c r="O95" s="231"/>
      <c r="P95" s="150" t="s">
        <v>53</v>
      </c>
      <c r="Q95" s="150" t="s">
        <v>54</v>
      </c>
      <c r="R95" s="150" t="s">
        <v>55</v>
      </c>
      <c r="S95" s="150" t="s">
        <v>54</v>
      </c>
      <c r="T95" s="150" t="s">
        <v>296</v>
      </c>
      <c r="U95" s="151" t="s">
        <v>54</v>
      </c>
    </row>
    <row r="96" spans="2:21" ht="18" customHeight="1">
      <c r="B96" s="232" t="s">
        <v>284</v>
      </c>
      <c r="C96" s="233"/>
      <c r="D96" s="23" t="s">
        <v>30</v>
      </c>
      <c r="E96" s="24"/>
      <c r="F96" s="25" t="str">
        <f>IF(E96&gt;0,E96/0.05,"")</f>
        <v/>
      </c>
      <c r="G96" s="24"/>
      <c r="H96" s="25" t="str">
        <f>IF(G96&gt;0,G96/0.12,"")</f>
        <v/>
      </c>
      <c r="I96" s="24"/>
      <c r="J96" s="26" t="str">
        <f>IF(I96&gt;0,I96/0.21,"")</f>
        <v/>
      </c>
      <c r="M96" s="232" t="s">
        <v>283</v>
      </c>
      <c r="N96" s="233"/>
      <c r="O96" s="23" t="s">
        <v>30</v>
      </c>
      <c r="P96" s="24"/>
      <c r="Q96" s="25" t="str">
        <f>IF(P96&gt;0,P96/0.05,"")</f>
        <v/>
      </c>
      <c r="R96" s="24"/>
      <c r="S96" s="25" t="str">
        <f>IF(R96&gt;0,R96/0.12,"")</f>
        <v/>
      </c>
      <c r="T96" s="24"/>
      <c r="U96" s="26" t="str">
        <f>IF(T96&gt;0,T96/0.21,"")</f>
        <v/>
      </c>
    </row>
    <row r="97" spans="2:21" ht="18" customHeight="1">
      <c r="B97" s="232"/>
      <c r="C97" s="233"/>
      <c r="D97" s="23" t="s">
        <v>31</v>
      </c>
      <c r="E97" s="24"/>
      <c r="F97" s="25" t="str">
        <f>IF(E97&gt;0,E97/0.05,"")</f>
        <v/>
      </c>
      <c r="G97" s="24"/>
      <c r="H97" s="25" t="str">
        <f>IF(G97&gt;0,G97/0.12,"")</f>
        <v/>
      </c>
      <c r="I97" s="24"/>
      <c r="J97" s="26" t="str">
        <f>IF(I97&gt;0,I97/0.21,"")</f>
        <v/>
      </c>
      <c r="M97" s="232"/>
      <c r="N97" s="233"/>
      <c r="O97" s="23" t="s">
        <v>31</v>
      </c>
      <c r="P97" s="24"/>
      <c r="Q97" s="25" t="str">
        <f>IF(P97&gt;0,P97/0.05,"")</f>
        <v/>
      </c>
      <c r="R97" s="24"/>
      <c r="S97" s="25" t="str">
        <f>IF(R97&gt;0,R97/0.12,"")</f>
        <v/>
      </c>
      <c r="T97" s="24"/>
      <c r="U97" s="26" t="str">
        <f>IF(T97&gt;0,T97/0.21,"")</f>
        <v/>
      </c>
    </row>
    <row r="98" spans="2:21" ht="18" customHeight="1">
      <c r="B98" s="232"/>
      <c r="C98" s="233"/>
      <c r="D98" s="23" t="s">
        <v>32</v>
      </c>
      <c r="E98" s="27"/>
      <c r="F98" s="25" t="str">
        <f>IF(E98&gt;0,E98/0.05,"")</f>
        <v/>
      </c>
      <c r="G98" s="27"/>
      <c r="H98" s="25" t="str">
        <f>IF(G98&gt;0,G98/0.12,"")</f>
        <v/>
      </c>
      <c r="I98" s="27"/>
      <c r="J98" s="26" t="str">
        <f>IF(I98&gt;0,I98/0.2,"")</f>
        <v/>
      </c>
      <c r="M98" s="232"/>
      <c r="N98" s="233"/>
      <c r="O98" s="23" t="s">
        <v>32</v>
      </c>
      <c r="P98" s="27"/>
      <c r="Q98" s="25" t="str">
        <f>IF(P98&gt;0,P98/0.05,"")</f>
        <v/>
      </c>
      <c r="R98" s="27"/>
      <c r="S98" s="25" t="str">
        <f>IF(R98&gt;0,R98/0.12,"")</f>
        <v/>
      </c>
      <c r="T98" s="27"/>
      <c r="U98" s="26" t="str">
        <f>IF(T98&gt;0,T98/0.2,"")</f>
        <v/>
      </c>
    </row>
    <row r="99" spans="2:21" ht="18" customHeight="1">
      <c r="B99" s="232"/>
      <c r="C99" s="233"/>
      <c r="D99" s="23" t="s">
        <v>33</v>
      </c>
      <c r="E99" s="24"/>
      <c r="F99" s="25" t="str">
        <f>IF(E99&gt;0,E99/0.05,"")</f>
        <v/>
      </c>
      <c r="G99" s="24"/>
      <c r="H99" s="25" t="str">
        <f>IF(G99&gt;0,G99/0.12,"")</f>
        <v/>
      </c>
      <c r="I99" s="24"/>
      <c r="J99" s="26" t="str">
        <f>IF(I99&gt;0,I99/0.2,"")</f>
        <v/>
      </c>
      <c r="M99" s="232"/>
      <c r="N99" s="233"/>
      <c r="O99" s="23" t="s">
        <v>33</v>
      </c>
      <c r="P99" s="24"/>
      <c r="Q99" s="25" t="str">
        <f>IF(P99&gt;0,P99/0.05,"")</f>
        <v/>
      </c>
      <c r="R99" s="24"/>
      <c r="S99" s="25" t="str">
        <f>IF(R99&gt;0,R99/0.12,"")</f>
        <v/>
      </c>
      <c r="T99" s="24"/>
      <c r="U99" s="26" t="str">
        <f>IF(T99&gt;0,T99/0.2,"")</f>
        <v/>
      </c>
    </row>
    <row r="100" spans="2:21" ht="18" customHeight="1" thickBot="1">
      <c r="B100" s="225" t="s">
        <v>34</v>
      </c>
      <c r="C100" s="226"/>
      <c r="D100" s="226"/>
      <c r="E100" s="29" t="str">
        <f t="shared" ref="E100:J100" si="25">IF(SUM(E96:E99)&gt;0,SUM(E96:E99),"")</f>
        <v/>
      </c>
      <c r="F100" s="29" t="str">
        <f t="shared" si="25"/>
        <v/>
      </c>
      <c r="G100" s="29" t="str">
        <f t="shared" si="25"/>
        <v/>
      </c>
      <c r="H100" s="29" t="str">
        <f t="shared" si="25"/>
        <v/>
      </c>
      <c r="I100" s="29" t="str">
        <f t="shared" si="25"/>
        <v/>
      </c>
      <c r="J100" s="30" t="str">
        <f t="shared" si="25"/>
        <v/>
      </c>
      <c r="M100" s="225" t="s">
        <v>34</v>
      </c>
      <c r="N100" s="226"/>
      <c r="O100" s="226"/>
      <c r="P100" s="29" t="str">
        <f t="shared" ref="P100:U100" si="26">IF(SUM(P96:P99)&gt;0,SUM(P96:P99),"")</f>
        <v/>
      </c>
      <c r="Q100" s="29" t="str">
        <f t="shared" si="26"/>
        <v/>
      </c>
      <c r="R100" s="29" t="str">
        <f t="shared" si="26"/>
        <v/>
      </c>
      <c r="S100" s="29" t="str">
        <f t="shared" si="26"/>
        <v/>
      </c>
      <c r="T100" s="29" t="str">
        <f t="shared" si="26"/>
        <v/>
      </c>
      <c r="U100" s="30" t="str">
        <f t="shared" si="26"/>
        <v/>
      </c>
    </row>
    <row r="101" spans="2:21" ht="13.5" thickTop="1"/>
    <row r="102" spans="2:21" ht="13.5" thickBot="1"/>
    <row r="103" spans="2:21" ht="18" customHeight="1" thickTop="1">
      <c r="B103" s="336" t="s">
        <v>290</v>
      </c>
      <c r="C103" s="228"/>
      <c r="D103" s="228"/>
      <c r="E103" s="228"/>
      <c r="F103" s="228"/>
      <c r="G103" s="228"/>
      <c r="H103" s="228"/>
      <c r="I103" s="228"/>
      <c r="J103" s="229"/>
      <c r="M103" s="336" t="s">
        <v>291</v>
      </c>
      <c r="N103" s="228"/>
      <c r="O103" s="228"/>
      <c r="P103" s="228"/>
      <c r="Q103" s="228"/>
      <c r="R103" s="228"/>
      <c r="S103" s="228"/>
      <c r="T103" s="228"/>
      <c r="U103" s="229"/>
    </row>
    <row r="104" spans="2:21" ht="30" customHeight="1">
      <c r="B104" s="230"/>
      <c r="C104" s="231"/>
      <c r="D104" s="231"/>
      <c r="E104" s="150" t="s">
        <v>53</v>
      </c>
      <c r="F104" s="150" t="s">
        <v>54</v>
      </c>
      <c r="G104" s="150" t="s">
        <v>55</v>
      </c>
      <c r="H104" s="150" t="s">
        <v>54</v>
      </c>
      <c r="I104" s="150" t="s">
        <v>296</v>
      </c>
      <c r="J104" s="151" t="s">
        <v>54</v>
      </c>
      <c r="M104" s="230"/>
      <c r="N104" s="231"/>
      <c r="O104" s="231"/>
      <c r="P104" s="150" t="s">
        <v>53</v>
      </c>
      <c r="Q104" s="150" t="s">
        <v>54</v>
      </c>
      <c r="R104" s="150" t="s">
        <v>55</v>
      </c>
      <c r="S104" s="150" t="s">
        <v>54</v>
      </c>
      <c r="T104" s="150" t="s">
        <v>296</v>
      </c>
      <c r="U104" s="151" t="s">
        <v>54</v>
      </c>
    </row>
    <row r="105" spans="2:21" ht="18" customHeight="1">
      <c r="B105" s="232" t="s">
        <v>294</v>
      </c>
      <c r="C105" s="233"/>
      <c r="D105" s="23" t="s">
        <v>30</v>
      </c>
      <c r="E105" s="24"/>
      <c r="F105" s="25" t="str">
        <f>IF(E105&gt;0,E105/0.05,"")</f>
        <v/>
      </c>
      <c r="G105" s="24"/>
      <c r="H105" s="25" t="str">
        <f>IF(G105&gt;0,G105/0.12,"")</f>
        <v/>
      </c>
      <c r="I105" s="24"/>
      <c r="J105" s="26" t="str">
        <f>IF(I105&gt;0,I105/0.21,"")</f>
        <v/>
      </c>
      <c r="M105" s="232" t="s">
        <v>294</v>
      </c>
      <c r="N105" s="233"/>
      <c r="O105" s="23" t="s">
        <v>30</v>
      </c>
      <c r="P105" s="24"/>
      <c r="Q105" s="25" t="str">
        <f>IF(P105&gt;0,P105/0.05,"")</f>
        <v/>
      </c>
      <c r="R105" s="24"/>
      <c r="S105" s="25" t="str">
        <f>IF(R105&gt;0,R105/0.12,"")</f>
        <v/>
      </c>
      <c r="T105" s="24"/>
      <c r="U105" s="26" t="str">
        <f>IF(T105&gt;0,T105/0.21,"")</f>
        <v/>
      </c>
    </row>
    <row r="106" spans="2:21" ht="18" customHeight="1">
      <c r="B106" s="232"/>
      <c r="C106" s="233"/>
      <c r="D106" s="23" t="s">
        <v>31</v>
      </c>
      <c r="E106" s="24"/>
      <c r="F106" s="25" t="str">
        <f>IF(E106&gt;0,E106/0.05,"")</f>
        <v/>
      </c>
      <c r="G106" s="24"/>
      <c r="H106" s="25" t="str">
        <f>IF(G106&gt;0,G106/0.12,"")</f>
        <v/>
      </c>
      <c r="I106" s="24"/>
      <c r="J106" s="26" t="str">
        <f>IF(I106&gt;0,I106/0.21,"")</f>
        <v/>
      </c>
      <c r="M106" s="232"/>
      <c r="N106" s="233"/>
      <c r="O106" s="23" t="s">
        <v>31</v>
      </c>
      <c r="P106" s="24"/>
      <c r="Q106" s="25" t="str">
        <f>IF(P106&gt;0,P106/0.05,"")</f>
        <v/>
      </c>
      <c r="R106" s="24"/>
      <c r="S106" s="25" t="str">
        <f>IF(R106&gt;0,R106/0.12,"")</f>
        <v/>
      </c>
      <c r="T106" s="24"/>
      <c r="U106" s="26" t="str">
        <f>IF(T106&gt;0,T106/0.21,"")</f>
        <v/>
      </c>
    </row>
    <row r="107" spans="2:21" ht="18" customHeight="1">
      <c r="B107" s="232"/>
      <c r="C107" s="233"/>
      <c r="D107" s="23" t="s">
        <v>32</v>
      </c>
      <c r="E107" s="27"/>
      <c r="F107" s="25" t="str">
        <f>IF(E107&gt;0,E107/0.05,"")</f>
        <v/>
      </c>
      <c r="G107" s="27"/>
      <c r="H107" s="25" t="str">
        <f>IF(G107&gt;0,G107/0.12,"")</f>
        <v/>
      </c>
      <c r="I107" s="27"/>
      <c r="J107" s="26" t="str">
        <f>IF(I107&gt;0,I107/0.2,"")</f>
        <v/>
      </c>
      <c r="M107" s="232"/>
      <c r="N107" s="233"/>
      <c r="O107" s="23" t="s">
        <v>32</v>
      </c>
      <c r="P107" s="27"/>
      <c r="Q107" s="25" t="str">
        <f>IF(P107&gt;0,P107/0.05,"")</f>
        <v/>
      </c>
      <c r="R107" s="27"/>
      <c r="S107" s="25" t="str">
        <f>IF(R107&gt;0,R107/0.12,"")</f>
        <v/>
      </c>
      <c r="T107" s="27"/>
      <c r="U107" s="26" t="str">
        <f>IF(T107&gt;0,T107/0.2,"")</f>
        <v/>
      </c>
    </row>
    <row r="108" spans="2:21" ht="18" customHeight="1">
      <c r="B108" s="232"/>
      <c r="C108" s="233"/>
      <c r="D108" s="23" t="s">
        <v>33</v>
      </c>
      <c r="E108" s="24"/>
      <c r="F108" s="25" t="str">
        <f>IF(E108&gt;0,E108/0.05,"")</f>
        <v/>
      </c>
      <c r="G108" s="24"/>
      <c r="H108" s="25" t="str">
        <f>IF(G108&gt;0,G108/0.12,"")</f>
        <v/>
      </c>
      <c r="I108" s="24"/>
      <c r="J108" s="26" t="str">
        <f>IF(I108&gt;0,I108/0.2,"")</f>
        <v/>
      </c>
      <c r="M108" s="232"/>
      <c r="N108" s="233"/>
      <c r="O108" s="23" t="s">
        <v>33</v>
      </c>
      <c r="P108" s="24"/>
      <c r="Q108" s="25" t="str">
        <f>IF(P108&gt;0,P108/0.05,"")</f>
        <v/>
      </c>
      <c r="R108" s="24"/>
      <c r="S108" s="25" t="str">
        <f>IF(R108&gt;0,R108/0.12,"")</f>
        <v/>
      </c>
      <c r="T108" s="24"/>
      <c r="U108" s="26" t="str">
        <f>IF(T108&gt;0,T108/0.2,"")</f>
        <v/>
      </c>
    </row>
    <row r="109" spans="2:21" ht="18" customHeight="1" thickBot="1">
      <c r="B109" s="225" t="s">
        <v>34</v>
      </c>
      <c r="C109" s="226"/>
      <c r="D109" s="226"/>
      <c r="E109" s="29" t="str">
        <f t="shared" ref="E109:J109" si="27">IF(SUM(E105:E108)&gt;0,SUM(E105:E108),"")</f>
        <v/>
      </c>
      <c r="F109" s="29" t="str">
        <f t="shared" si="27"/>
        <v/>
      </c>
      <c r="G109" s="29" t="str">
        <f t="shared" si="27"/>
        <v/>
      </c>
      <c r="H109" s="29" t="str">
        <f t="shared" si="27"/>
        <v/>
      </c>
      <c r="I109" s="29" t="str">
        <f t="shared" si="27"/>
        <v/>
      </c>
      <c r="J109" s="30" t="str">
        <f t="shared" si="27"/>
        <v/>
      </c>
      <c r="M109" s="225" t="s">
        <v>34</v>
      </c>
      <c r="N109" s="226"/>
      <c r="O109" s="226"/>
      <c r="P109" s="29" t="str">
        <f t="shared" ref="P109:U109" si="28">IF(SUM(P105:P108)&gt;0,SUM(P105:P108),"")</f>
        <v/>
      </c>
      <c r="Q109" s="29" t="str">
        <f t="shared" si="28"/>
        <v/>
      </c>
      <c r="R109" s="29" t="str">
        <f t="shared" si="28"/>
        <v/>
      </c>
      <c r="S109" s="29" t="str">
        <f t="shared" si="28"/>
        <v/>
      </c>
      <c r="T109" s="29" t="str">
        <f t="shared" si="28"/>
        <v/>
      </c>
      <c r="U109" s="30" t="str">
        <f t="shared" si="28"/>
        <v/>
      </c>
    </row>
    <row r="110" spans="2:21" ht="13.5" thickTop="1"/>
    <row r="111" spans="2:21" ht="13.5" thickBot="1"/>
    <row r="112" spans="2:21" ht="18" customHeight="1" thickTop="1">
      <c r="B112" s="336" t="s">
        <v>292</v>
      </c>
      <c r="C112" s="228"/>
      <c r="D112" s="228"/>
      <c r="E112" s="228"/>
      <c r="F112" s="228"/>
      <c r="G112" s="228"/>
      <c r="H112" s="228"/>
      <c r="I112" s="228"/>
      <c r="J112" s="229"/>
      <c r="M112" s="336" t="s">
        <v>295</v>
      </c>
      <c r="N112" s="228"/>
      <c r="O112" s="228"/>
      <c r="P112" s="228"/>
      <c r="Q112" s="228"/>
      <c r="R112" s="228"/>
      <c r="S112" s="228"/>
      <c r="T112" s="228"/>
      <c r="U112" s="229"/>
    </row>
    <row r="113" spans="2:21" ht="30" customHeight="1">
      <c r="B113" s="230"/>
      <c r="C113" s="231"/>
      <c r="D113" s="231"/>
      <c r="E113" s="150" t="s">
        <v>53</v>
      </c>
      <c r="F113" s="150" t="s">
        <v>54</v>
      </c>
      <c r="G113" s="150" t="s">
        <v>55</v>
      </c>
      <c r="H113" s="150" t="s">
        <v>54</v>
      </c>
      <c r="I113" s="150" t="s">
        <v>296</v>
      </c>
      <c r="J113" s="151" t="s">
        <v>54</v>
      </c>
      <c r="M113" s="230"/>
      <c r="N113" s="231"/>
      <c r="O113" s="231"/>
      <c r="P113" s="150" t="s">
        <v>53</v>
      </c>
      <c r="Q113" s="150" t="s">
        <v>54</v>
      </c>
      <c r="R113" s="150" t="s">
        <v>55</v>
      </c>
      <c r="S113" s="150" t="s">
        <v>54</v>
      </c>
      <c r="T113" s="150" t="s">
        <v>296</v>
      </c>
      <c r="U113" s="151" t="s">
        <v>54</v>
      </c>
    </row>
    <row r="114" spans="2:21" ht="18" customHeight="1">
      <c r="B114" s="232" t="s">
        <v>293</v>
      </c>
      <c r="C114" s="233"/>
      <c r="D114" s="23" t="s">
        <v>30</v>
      </c>
      <c r="E114" s="24"/>
      <c r="F114" s="25" t="str">
        <f>IF(E114&gt;0,E114/0.05,"")</f>
        <v/>
      </c>
      <c r="G114" s="24"/>
      <c r="H114" s="25" t="str">
        <f>IF(G114&gt;0,G114/0.12,"")</f>
        <v/>
      </c>
      <c r="I114" s="24"/>
      <c r="J114" s="26" t="str">
        <f>IF(I114&gt;0,I114/0.21,"")</f>
        <v/>
      </c>
      <c r="M114" s="232" t="s">
        <v>293</v>
      </c>
      <c r="N114" s="233"/>
      <c r="O114" s="23" t="s">
        <v>30</v>
      </c>
      <c r="P114" s="24"/>
      <c r="Q114" s="25" t="str">
        <f>IF(P114&gt;0,P114/0.05,"")</f>
        <v/>
      </c>
      <c r="R114" s="24"/>
      <c r="S114" s="25" t="str">
        <f>IF(R114&gt;0,R114/0.12,"")</f>
        <v/>
      </c>
      <c r="T114" s="24"/>
      <c r="U114" s="26" t="str">
        <f>IF(T114&gt;0,T114/0.21,"")</f>
        <v/>
      </c>
    </row>
    <row r="115" spans="2:21" ht="18" customHeight="1">
      <c r="B115" s="232"/>
      <c r="C115" s="233"/>
      <c r="D115" s="23" t="s">
        <v>31</v>
      </c>
      <c r="E115" s="24"/>
      <c r="F115" s="25" t="str">
        <f>IF(E115&gt;0,E115/0.05,"")</f>
        <v/>
      </c>
      <c r="G115" s="24"/>
      <c r="H115" s="25" t="str">
        <f>IF(G115&gt;0,G115/0.12,"")</f>
        <v/>
      </c>
      <c r="I115" s="24"/>
      <c r="J115" s="26" t="str">
        <f>IF(I115&gt;0,I115/0.21,"")</f>
        <v/>
      </c>
      <c r="M115" s="232"/>
      <c r="N115" s="233"/>
      <c r="O115" s="23" t="s">
        <v>31</v>
      </c>
      <c r="P115" s="24"/>
      <c r="Q115" s="25" t="str">
        <f>IF(P115&gt;0,P115/0.05,"")</f>
        <v/>
      </c>
      <c r="R115" s="24"/>
      <c r="S115" s="25" t="str">
        <f>IF(R115&gt;0,R115/0.12,"")</f>
        <v/>
      </c>
      <c r="T115" s="24"/>
      <c r="U115" s="26" t="str">
        <f>IF(T115&gt;0,T115/0.21,"")</f>
        <v/>
      </c>
    </row>
    <row r="116" spans="2:21" ht="18" customHeight="1">
      <c r="B116" s="232"/>
      <c r="C116" s="233"/>
      <c r="D116" s="23" t="s">
        <v>32</v>
      </c>
      <c r="E116" s="27"/>
      <c r="F116" s="25" t="str">
        <f>IF(E116&gt;0,E116/0.05,"")</f>
        <v/>
      </c>
      <c r="G116" s="27"/>
      <c r="H116" s="25" t="str">
        <f>IF(G116&gt;0,G116/0.12,"")</f>
        <v/>
      </c>
      <c r="I116" s="27"/>
      <c r="J116" s="26" t="str">
        <f>IF(I116&gt;0,I116/0.2,"")</f>
        <v/>
      </c>
      <c r="M116" s="232"/>
      <c r="N116" s="233"/>
      <c r="O116" s="23" t="s">
        <v>32</v>
      </c>
      <c r="P116" s="27"/>
      <c r="Q116" s="25" t="str">
        <f>IF(P116&gt;0,P116/0.05,"")</f>
        <v/>
      </c>
      <c r="R116" s="27"/>
      <c r="S116" s="25" t="str">
        <f>IF(R116&gt;0,R116/0.12,"")</f>
        <v/>
      </c>
      <c r="T116" s="27"/>
      <c r="U116" s="26" t="str">
        <f>IF(T116&gt;0,T116/0.2,"")</f>
        <v/>
      </c>
    </row>
    <row r="117" spans="2:21" ht="18" customHeight="1">
      <c r="B117" s="232"/>
      <c r="C117" s="233"/>
      <c r="D117" s="23" t="s">
        <v>33</v>
      </c>
      <c r="E117" s="24"/>
      <c r="F117" s="25" t="str">
        <f>IF(E117&gt;0,E117/0.05,"")</f>
        <v/>
      </c>
      <c r="G117" s="24"/>
      <c r="H117" s="25" t="str">
        <f>IF(G117&gt;0,G117/0.12,"")</f>
        <v/>
      </c>
      <c r="I117" s="24"/>
      <c r="J117" s="26" t="str">
        <f>IF(I117&gt;0,I117/0.2,"")</f>
        <v/>
      </c>
      <c r="M117" s="232"/>
      <c r="N117" s="233"/>
      <c r="O117" s="23" t="s">
        <v>33</v>
      </c>
      <c r="P117" s="24"/>
      <c r="Q117" s="25" t="str">
        <f>IF(P117&gt;0,P117/0.05,"")</f>
        <v/>
      </c>
      <c r="R117" s="24"/>
      <c r="S117" s="25" t="str">
        <f>IF(R117&gt;0,R117/0.12,"")</f>
        <v/>
      </c>
      <c r="T117" s="24"/>
      <c r="U117" s="26" t="str">
        <f>IF(T117&gt;0,T117/0.2,"")</f>
        <v/>
      </c>
    </row>
    <row r="118" spans="2:21" ht="18" customHeight="1" thickBot="1">
      <c r="B118" s="225" t="s">
        <v>34</v>
      </c>
      <c r="C118" s="226"/>
      <c r="D118" s="226"/>
      <c r="E118" s="29" t="str">
        <f t="shared" ref="E118:J118" si="29">IF(SUM(E114:E117)&gt;0,SUM(E114:E117),"")</f>
        <v/>
      </c>
      <c r="F118" s="29" t="str">
        <f t="shared" si="29"/>
        <v/>
      </c>
      <c r="G118" s="29" t="str">
        <f t="shared" si="29"/>
        <v/>
      </c>
      <c r="H118" s="29" t="str">
        <f t="shared" si="29"/>
        <v/>
      </c>
      <c r="I118" s="29" t="str">
        <f t="shared" si="29"/>
        <v/>
      </c>
      <c r="J118" s="30" t="str">
        <f t="shared" si="29"/>
        <v/>
      </c>
      <c r="M118" s="225" t="s">
        <v>34</v>
      </c>
      <c r="N118" s="226"/>
      <c r="O118" s="226"/>
      <c r="P118" s="29" t="str">
        <f t="shared" ref="P118:U118" si="30">IF(SUM(P114:P117)&gt;0,SUM(P114:P117),"")</f>
        <v/>
      </c>
      <c r="Q118" s="29" t="str">
        <f t="shared" si="30"/>
        <v/>
      </c>
      <c r="R118" s="29" t="str">
        <f t="shared" si="30"/>
        <v/>
      </c>
      <c r="S118" s="29" t="str">
        <f t="shared" si="30"/>
        <v/>
      </c>
      <c r="T118" s="29" t="str">
        <f t="shared" si="30"/>
        <v/>
      </c>
      <c r="U118" s="30" t="str">
        <f t="shared" si="30"/>
        <v/>
      </c>
    </row>
    <row r="119" spans="2:21" ht="13.5" thickTop="1"/>
  </sheetData>
  <sheetProtection password="D9B2" sheet="1" objects="1" scenarios="1"/>
  <mergeCells count="228">
    <mergeCell ref="V76:W77"/>
    <mergeCell ref="V78:W79"/>
    <mergeCell ref="F57:G57"/>
    <mergeCell ref="F58:G58"/>
    <mergeCell ref="V74:W75"/>
    <mergeCell ref="V72:W73"/>
    <mergeCell ref="M71:W71"/>
    <mergeCell ref="H64:I65"/>
    <mergeCell ref="H66:I67"/>
    <mergeCell ref="H68:I69"/>
    <mergeCell ref="M114:N117"/>
    <mergeCell ref="M118:O118"/>
    <mergeCell ref="B112:J112"/>
    <mergeCell ref="B113:D113"/>
    <mergeCell ref="B114:C117"/>
    <mergeCell ref="B118:D118"/>
    <mergeCell ref="J62:J63"/>
    <mergeCell ref="J64:J65"/>
    <mergeCell ref="J66:J67"/>
    <mergeCell ref="J68:J69"/>
    <mergeCell ref="M112:U112"/>
    <mergeCell ref="M113:O113"/>
    <mergeCell ref="M103:U103"/>
    <mergeCell ref="M104:O104"/>
    <mergeCell ref="M105:N108"/>
    <mergeCell ref="M109:O109"/>
    <mergeCell ref="B103:J103"/>
    <mergeCell ref="B104:D104"/>
    <mergeCell ref="B105:C108"/>
    <mergeCell ref="B109:D109"/>
    <mergeCell ref="G84:H84"/>
    <mergeCell ref="H73:I73"/>
    <mergeCell ref="T84:U85"/>
    <mergeCell ref="F78:G78"/>
    <mergeCell ref="B45:B46"/>
    <mergeCell ref="C45:E46"/>
    <mergeCell ref="H45:I46"/>
    <mergeCell ref="F45:F46"/>
    <mergeCell ref="G45:G46"/>
    <mergeCell ref="M96:N99"/>
    <mergeCell ref="M100:O100"/>
    <mergeCell ref="B94:J94"/>
    <mergeCell ref="B95:D95"/>
    <mergeCell ref="B96:C99"/>
    <mergeCell ref="B100:D100"/>
    <mergeCell ref="M94:U94"/>
    <mergeCell ref="M95:O95"/>
    <mergeCell ref="P78:Q79"/>
    <mergeCell ref="R78:S79"/>
    <mergeCell ref="T78:U79"/>
    <mergeCell ref="M76:O79"/>
    <mergeCell ref="P76:Q77"/>
    <mergeCell ref="R76:S77"/>
    <mergeCell ref="T76:U77"/>
    <mergeCell ref="P72:Q73"/>
    <mergeCell ref="R72:S73"/>
    <mergeCell ref="T72:U73"/>
    <mergeCell ref="M83:U83"/>
    <mergeCell ref="B83:J83"/>
    <mergeCell ref="M72:O75"/>
    <mergeCell ref="P74:Q75"/>
    <mergeCell ref="R74:S75"/>
    <mergeCell ref="T74:U75"/>
    <mergeCell ref="B70:E70"/>
    <mergeCell ref="B71:E71"/>
    <mergeCell ref="B62:E63"/>
    <mergeCell ref="B64:E65"/>
    <mergeCell ref="B66:E67"/>
    <mergeCell ref="B68:E69"/>
    <mergeCell ref="F64:G65"/>
    <mergeCell ref="F66:G67"/>
    <mergeCell ref="F70:G70"/>
    <mergeCell ref="F71:G71"/>
    <mergeCell ref="H70:I70"/>
    <mergeCell ref="H71:I71"/>
    <mergeCell ref="F68:G69"/>
    <mergeCell ref="P68:R68"/>
    <mergeCell ref="B72:E72"/>
    <mergeCell ref="B73:E73"/>
    <mergeCell ref="F76:G76"/>
    <mergeCell ref="B85:B91"/>
    <mergeCell ref="B84:D84"/>
    <mergeCell ref="E84:F84"/>
    <mergeCell ref="F74:G74"/>
    <mergeCell ref="F75:G75"/>
    <mergeCell ref="E86:F86"/>
    <mergeCell ref="G90:H90"/>
    <mergeCell ref="H74:I74"/>
    <mergeCell ref="H75:I75"/>
    <mergeCell ref="F72:G72"/>
    <mergeCell ref="F73:G73"/>
    <mergeCell ref="H72:I72"/>
    <mergeCell ref="E89:F89"/>
    <mergeCell ref="C87:D87"/>
    <mergeCell ref="G89:H89"/>
    <mergeCell ref="P55:R55"/>
    <mergeCell ref="C56:E56"/>
    <mergeCell ref="H56:I56"/>
    <mergeCell ref="P56:Q67"/>
    <mergeCell ref="H57:I57"/>
    <mergeCell ref="B59:E59"/>
    <mergeCell ref="F59:G59"/>
    <mergeCell ref="B60:E60"/>
    <mergeCell ref="H62:I63"/>
    <mergeCell ref="H58:I58"/>
    <mergeCell ref="F60:G60"/>
    <mergeCell ref="F61:G61"/>
    <mergeCell ref="H61:I61"/>
    <mergeCell ref="H60:I60"/>
    <mergeCell ref="F62:G63"/>
    <mergeCell ref="H59:I59"/>
    <mergeCell ref="C52:C55"/>
    <mergeCell ref="D55:E55"/>
    <mergeCell ref="H55:I55"/>
    <mergeCell ref="J52:J55"/>
    <mergeCell ref="D53:E53"/>
    <mergeCell ref="H53:I53"/>
    <mergeCell ref="D54:E54"/>
    <mergeCell ref="F52:G52"/>
    <mergeCell ref="F53:G53"/>
    <mergeCell ref="F54:G54"/>
    <mergeCell ref="H54:I54"/>
    <mergeCell ref="D52:E52"/>
    <mergeCell ref="H52:I52"/>
    <mergeCell ref="F55:G55"/>
    <mergeCell ref="D48:E48"/>
    <mergeCell ref="H48:I48"/>
    <mergeCell ref="D49:E49"/>
    <mergeCell ref="H49:I49"/>
    <mergeCell ref="D50:E50"/>
    <mergeCell ref="H50:I50"/>
    <mergeCell ref="C44:E44"/>
    <mergeCell ref="H44:I44"/>
    <mergeCell ref="M54:N54"/>
    <mergeCell ref="J45:J46"/>
    <mergeCell ref="C47:C51"/>
    <mergeCell ref="D47:E47"/>
    <mergeCell ref="H47:I47"/>
    <mergeCell ref="D51:E51"/>
    <mergeCell ref="H51:I51"/>
    <mergeCell ref="B15:J15"/>
    <mergeCell ref="B16:D16"/>
    <mergeCell ref="M26:M37"/>
    <mergeCell ref="B26:C29"/>
    <mergeCell ref="B30:D30"/>
    <mergeCell ref="F31:H31"/>
    <mergeCell ref="F32:G35"/>
    <mergeCell ref="F36:H36"/>
    <mergeCell ref="H43:I43"/>
    <mergeCell ref="M38:N38"/>
    <mergeCell ref="B38:J38"/>
    <mergeCell ref="C39:E39"/>
    <mergeCell ref="F39:G39"/>
    <mergeCell ref="H39:I39"/>
    <mergeCell ref="D42:E42"/>
    <mergeCell ref="M40:T40"/>
    <mergeCell ref="D41:E41"/>
    <mergeCell ref="H41:I41"/>
    <mergeCell ref="J47:J51"/>
    <mergeCell ref="B2:H2"/>
    <mergeCell ref="M2:S2"/>
    <mergeCell ref="B4:J4"/>
    <mergeCell ref="M4:T4"/>
    <mergeCell ref="B17:C20"/>
    <mergeCell ref="M20:N20"/>
    <mergeCell ref="B6:J6"/>
    <mergeCell ref="M6:T6"/>
    <mergeCell ref="B7:D7"/>
    <mergeCell ref="M7:N7"/>
    <mergeCell ref="B21:D21"/>
    <mergeCell ref="M24:T24"/>
    <mergeCell ref="B24:J24"/>
    <mergeCell ref="M25:N25"/>
    <mergeCell ref="B25:D25"/>
    <mergeCell ref="B8:C11"/>
    <mergeCell ref="M8:M19"/>
    <mergeCell ref="B12:D12"/>
    <mergeCell ref="G86:H86"/>
    <mergeCell ref="M84:O85"/>
    <mergeCell ref="C86:D86"/>
    <mergeCell ref="M41:N41"/>
    <mergeCell ref="H40:I40"/>
    <mergeCell ref="J40:J43"/>
    <mergeCell ref="H42:I42"/>
    <mergeCell ref="M42:M53"/>
    <mergeCell ref="D43:E43"/>
    <mergeCell ref="H76:I76"/>
    <mergeCell ref="H77:I77"/>
    <mergeCell ref="H78:I78"/>
    <mergeCell ref="B77:E77"/>
    <mergeCell ref="B78:E78"/>
    <mergeCell ref="F77:G77"/>
    <mergeCell ref="C40:C43"/>
    <mergeCell ref="C91:D91"/>
    <mergeCell ref="I88:J89"/>
    <mergeCell ref="I86:J86"/>
    <mergeCell ref="G91:H91"/>
    <mergeCell ref="E91:F91"/>
    <mergeCell ref="I91:J91"/>
    <mergeCell ref="C85:D85"/>
    <mergeCell ref="E85:F85"/>
    <mergeCell ref="G85:H85"/>
    <mergeCell ref="I85:J85"/>
    <mergeCell ref="E87:F87"/>
    <mergeCell ref="G87:H87"/>
    <mergeCell ref="I90:J90"/>
    <mergeCell ref="C90:D90"/>
    <mergeCell ref="E90:F90"/>
    <mergeCell ref="C88:D88"/>
    <mergeCell ref="E88:F88"/>
    <mergeCell ref="G88:H88"/>
    <mergeCell ref="C89:D89"/>
    <mergeCell ref="T90:U90"/>
    <mergeCell ref="P91:Q91"/>
    <mergeCell ref="R91:S91"/>
    <mergeCell ref="T91:U91"/>
    <mergeCell ref="P90:Q90"/>
    <mergeCell ref="R90:S90"/>
    <mergeCell ref="R89:S89"/>
    <mergeCell ref="I84:J84"/>
    <mergeCell ref="R86:S88"/>
    <mergeCell ref="T86:U88"/>
    <mergeCell ref="R84:S85"/>
    <mergeCell ref="I87:J87"/>
    <mergeCell ref="P89:Q89"/>
    <mergeCell ref="M86:O88"/>
    <mergeCell ref="P86:Q88"/>
    <mergeCell ref="P84:Q85"/>
  </mergeCells>
  <phoneticPr fontId="0" type="noConversion"/>
  <printOptions horizontalCentered="1" verticalCentered="1"/>
  <pageMargins left="0.75" right="0.75" top="0.39370078740157483" bottom="0.39370078740157483" header="0" footer="0"/>
  <pageSetup paperSize="9" orientation="landscape" r:id="rId1"/>
  <headerFooter alignWithMargins="0">
    <oddFooter>&amp;LElaborado por: Luis Silvestre (TOC 73362)&amp;RPágina &amp;P de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lha4"/>
  <dimension ref="A1:P83"/>
  <sheetViews>
    <sheetView showGridLines="0" topLeftCell="A43" zoomScaleNormal="100" workbookViewId="0">
      <selection activeCell="O58" sqref="O58"/>
    </sheetView>
  </sheetViews>
  <sheetFormatPr defaultRowHeight="12.75"/>
  <cols>
    <col min="1" max="1" width="2.28515625" customWidth="1"/>
    <col min="2" max="2" width="13.7109375" customWidth="1"/>
    <col min="3" max="3" width="11.28515625" customWidth="1"/>
    <col min="4" max="4" width="20.28515625" customWidth="1"/>
    <col min="5" max="6" width="12.7109375" customWidth="1"/>
    <col min="7" max="7" width="8.7109375" customWidth="1"/>
    <col min="8" max="8" width="12.7109375" customWidth="1"/>
    <col min="9" max="9" width="8.7109375" customWidth="1"/>
    <col min="10" max="10" width="12.7109375" customWidth="1"/>
    <col min="11" max="11" width="8.7109375" customWidth="1"/>
    <col min="12" max="12" width="12.7109375" customWidth="1"/>
    <col min="13" max="13" width="4.85546875" customWidth="1"/>
    <col min="14" max="14" width="12.28515625" customWidth="1"/>
    <col min="16" max="16" width="10.140625" bestFit="1" customWidth="1"/>
  </cols>
  <sheetData>
    <row r="1" spans="2:15" s="2" customFormat="1" ht="30" customHeight="1">
      <c r="B1" s="373" t="s">
        <v>305</v>
      </c>
      <c r="C1" s="373"/>
      <c r="D1" s="373"/>
      <c r="E1" s="373"/>
      <c r="F1" s="373"/>
      <c r="G1" s="373"/>
      <c r="H1" s="373"/>
      <c r="I1" s="373"/>
      <c r="J1" s="373"/>
      <c r="K1" s="373"/>
      <c r="L1" s="373"/>
    </row>
    <row r="2" spans="2:15" ht="8.1" customHeight="1">
      <c r="C2" s="53"/>
      <c r="G2" s="54"/>
    </row>
    <row r="3" spans="2:15" ht="15" customHeight="1" thickBot="1">
      <c r="C3" s="53"/>
      <c r="G3" s="54"/>
    </row>
    <row r="4" spans="2:15" s="2" customFormat="1" ht="20.100000000000001" customHeight="1" thickTop="1">
      <c r="B4" s="374" t="s">
        <v>0</v>
      </c>
      <c r="C4" s="375"/>
      <c r="D4" s="179"/>
      <c r="E4" s="179"/>
      <c r="F4" s="179"/>
      <c r="G4" s="179"/>
      <c r="H4" s="179"/>
      <c r="I4" s="179"/>
      <c r="J4" s="179"/>
      <c r="K4" s="179"/>
      <c r="L4" s="376"/>
    </row>
    <row r="5" spans="2:15" s="2" customFormat="1" ht="20.100000000000001" customHeight="1">
      <c r="B5" s="377" t="s">
        <v>1</v>
      </c>
      <c r="C5" s="378"/>
      <c r="D5" s="55"/>
      <c r="E5" s="379"/>
      <c r="F5" s="379"/>
      <c r="G5" s="379"/>
      <c r="H5" s="378" t="s">
        <v>115</v>
      </c>
      <c r="I5" s="378"/>
      <c r="J5" s="380"/>
      <c r="K5" s="380"/>
      <c r="L5" s="381"/>
    </row>
    <row r="6" spans="2:15" s="2" customFormat="1" ht="20.100000000000001" customHeight="1" thickBot="1">
      <c r="B6" s="355" t="s">
        <v>116</v>
      </c>
      <c r="C6" s="182"/>
      <c r="D6" s="356">
        <f ca="1">NOW()</f>
        <v>41799.715608449071</v>
      </c>
      <c r="E6" s="356"/>
      <c r="F6" s="356"/>
      <c r="G6" s="356"/>
      <c r="H6" s="356"/>
      <c r="I6" s="356"/>
      <c r="J6" s="356"/>
      <c r="K6" s="356"/>
      <c r="L6" s="357"/>
    </row>
    <row r="7" spans="2:15" s="2" customFormat="1" ht="15" customHeight="1" thickTop="1">
      <c r="C7" s="56"/>
      <c r="D7" s="57"/>
      <c r="E7" s="57"/>
      <c r="F7" s="58"/>
      <c r="G7" s="58"/>
      <c r="H7" s="58"/>
      <c r="I7" s="58"/>
    </row>
    <row r="8" spans="2:15" s="2" customFormat="1" ht="15" customHeight="1" thickBot="1">
      <c r="C8" s="56"/>
      <c r="D8" s="57"/>
      <c r="E8" s="57"/>
      <c r="F8" s="58"/>
      <c r="G8" s="58"/>
      <c r="H8" s="58"/>
      <c r="I8" s="58"/>
    </row>
    <row r="9" spans="2:15" ht="18" customHeight="1" thickTop="1">
      <c r="B9" s="358" t="s">
        <v>289</v>
      </c>
      <c r="C9" s="359"/>
      <c r="D9" s="359"/>
      <c r="E9" s="359"/>
      <c r="F9" s="59" t="s">
        <v>117</v>
      </c>
      <c r="G9" s="60"/>
      <c r="I9" s="364" t="s">
        <v>121</v>
      </c>
      <c r="J9" s="365"/>
      <c r="K9" s="365"/>
      <c r="L9" s="366"/>
    </row>
    <row r="10" spans="2:15" ht="18" customHeight="1">
      <c r="B10" s="360"/>
      <c r="C10" s="361"/>
      <c r="D10" s="361"/>
      <c r="E10" s="361"/>
      <c r="F10" s="49" t="s">
        <v>118</v>
      </c>
      <c r="G10" s="61"/>
      <c r="I10" s="367"/>
      <c r="J10" s="368"/>
      <c r="K10" s="368"/>
      <c r="L10" s="369"/>
    </row>
    <row r="11" spans="2:15" ht="18" customHeight="1">
      <c r="B11" s="360"/>
      <c r="C11" s="361"/>
      <c r="D11" s="361"/>
      <c r="E11" s="361"/>
      <c r="F11" s="49" t="s">
        <v>119</v>
      </c>
      <c r="G11" s="61"/>
      <c r="I11" s="367"/>
      <c r="J11" s="368"/>
      <c r="K11" s="368"/>
      <c r="L11" s="369"/>
    </row>
    <row r="12" spans="2:15" ht="18" customHeight="1" thickBot="1">
      <c r="B12" s="362"/>
      <c r="C12" s="363"/>
      <c r="D12" s="363"/>
      <c r="E12" s="363"/>
      <c r="F12" s="50" t="s">
        <v>120</v>
      </c>
      <c r="G12" s="62"/>
      <c r="H12" s="63"/>
      <c r="I12" s="370"/>
      <c r="J12" s="371"/>
      <c r="K12" s="371"/>
      <c r="L12" s="372"/>
    </row>
    <row r="13" spans="2:15" ht="15" customHeight="1" thickTop="1">
      <c r="B13" s="122"/>
      <c r="C13" s="122"/>
      <c r="D13" s="122"/>
      <c r="E13" s="122"/>
      <c r="F13" s="123"/>
      <c r="G13" s="124"/>
      <c r="H13" s="63"/>
      <c r="I13" s="120"/>
      <c r="J13" s="120"/>
      <c r="K13" s="120"/>
      <c r="L13" s="120"/>
    </row>
    <row r="14" spans="2:15" ht="15" customHeight="1" thickBot="1">
      <c r="B14" s="47"/>
      <c r="C14" s="46"/>
      <c r="D14" s="46"/>
      <c r="E14" s="46"/>
      <c r="F14" s="46"/>
      <c r="G14" s="46"/>
      <c r="H14" s="63"/>
      <c r="I14" s="64"/>
      <c r="J14" s="47"/>
      <c r="K14" s="47"/>
      <c r="L14" s="47"/>
    </row>
    <row r="15" spans="2:15" s="2" customFormat="1" ht="20.100000000000001" customHeight="1" thickBot="1">
      <c r="B15" s="391" t="s">
        <v>122</v>
      </c>
      <c r="C15" s="392"/>
      <c r="D15" s="392"/>
      <c r="E15" s="392"/>
      <c r="F15" s="392"/>
      <c r="G15" s="392"/>
      <c r="H15" s="392"/>
      <c r="I15" s="392"/>
      <c r="J15" s="392"/>
      <c r="K15" s="392"/>
      <c r="L15" s="393"/>
      <c r="M15" s="58"/>
      <c r="N15" s="65"/>
      <c r="O15" s="65"/>
    </row>
    <row r="16" spans="2:15" s="2" customFormat="1" ht="18" customHeight="1">
      <c r="B16" s="394"/>
      <c r="C16" s="395"/>
      <c r="D16" s="395"/>
      <c r="E16" s="395"/>
      <c r="F16" s="396"/>
      <c r="G16" s="397" t="s">
        <v>102</v>
      </c>
      <c r="H16" s="397"/>
      <c r="I16" s="397" t="s">
        <v>123</v>
      </c>
      <c r="J16" s="397"/>
      <c r="K16" s="397" t="s">
        <v>104</v>
      </c>
      <c r="L16" s="397"/>
      <c r="M16" s="58"/>
      <c r="N16" s="65"/>
      <c r="O16" s="65"/>
    </row>
    <row r="17" spans="1:15" s="2" customFormat="1" ht="18" customHeight="1">
      <c r="B17" s="402" t="s">
        <v>105</v>
      </c>
      <c r="C17" s="307" t="s">
        <v>106</v>
      </c>
      <c r="D17" s="307"/>
      <c r="E17" s="307"/>
      <c r="F17" s="354"/>
      <c r="G17" s="66" t="s">
        <v>200</v>
      </c>
      <c r="H17" s="67" t="str">
        <f>IF(SUM($G$9,$G$12)&gt;0,IF($G$9=1,SUM('Declarações IVA - Trimestral'!G10)+SUM('Declarações IVA - Trimestral'!N10)+SUM('Declarações IVA - Mensal'!O48)+SUM('Declarações IVA - Mensal'!O9),SUM('Cálculos Auxiliares'!E85:F85)),"")</f>
        <v/>
      </c>
      <c r="I17" s="68" t="s">
        <v>205</v>
      </c>
      <c r="J17" s="69" t="str">
        <f>IF(SUM($G$10,$G$12)&gt;0,IF($G$10=2,SUM('Declarações IVA - Trimestral'!G10)+SUM('Declarações IVA - Trimestral'!N10)+SUM('Declarações IVA - Mensal'!O48)+SUM('Declarações IVA - Mensal'!O9),SUM('Cálculos Auxiliares'!G85:H85)),"")</f>
        <v/>
      </c>
      <c r="K17" s="70" t="s">
        <v>124</v>
      </c>
      <c r="L17" s="69" t="str">
        <f>IF(SUM($G$11,$G$12)&gt;0,IF($G$11=3,SUM('Declarações IVA - Trimestral'!G10)+SUM('Declarações IVA - Trimestral'!N10)+SUM('Declarações IVA - Mensal'!O48)+SUM('Declarações IVA - Mensal'!O9),SUM('Cálculos Auxiliares'!I85:J85)),"")</f>
        <v/>
      </c>
      <c r="M17" s="58"/>
      <c r="N17" s="65"/>
      <c r="O17" s="65"/>
    </row>
    <row r="18" spans="1:15" s="2" customFormat="1" ht="18" customHeight="1">
      <c r="B18" s="403"/>
      <c r="C18" s="307" t="s">
        <v>107</v>
      </c>
      <c r="D18" s="307"/>
      <c r="E18" s="307"/>
      <c r="F18" s="354"/>
      <c r="G18" s="71" t="s">
        <v>201</v>
      </c>
      <c r="H18" s="72" t="str">
        <f>IF(SUM($G$9,$G$12)&gt;0,IF($G$9=1,SUM('Declarações IVA - Trimestral'!G14)+SUM('Declarações IVA - Trimestral'!N14)+SUM('Declarações IVA - Mensal'!O52)+SUM('Declarações IVA - Mensal'!O13),SUM('Cálculos Auxiliares'!E86:F86)),"")</f>
        <v/>
      </c>
      <c r="I18" s="73" t="s">
        <v>206</v>
      </c>
      <c r="J18" s="72" t="str">
        <f>IF(SUM($G$10,$G$12)&gt;0,IF($G$10=2,SUM('Declarações IVA - Trimestral'!G14)+SUM('Declarações IVA - Trimestral'!N14)+SUM('Declarações IVA - Mensal'!O52)+SUM('Declarações IVA - Mensal'!O13),SUM('Cálculos Auxiliares'!G86:H86)),"")</f>
        <v/>
      </c>
      <c r="K18" s="71" t="s">
        <v>125</v>
      </c>
      <c r="L18" s="72" t="str">
        <f>IF(SUM($G$11,$G$12)&gt;0,IF($G$11=3,SUM('Declarações IVA - Trimestral'!G14)+SUM('Declarações IVA - Trimestral'!N14)+SUM('Declarações IVA - Mensal'!O52)+SUM('Declarações IVA - Mensal'!O13),SUM('Cálculos Auxiliares'!I86:J86)),"")</f>
        <v/>
      </c>
      <c r="M18" s="58"/>
      <c r="N18" s="65"/>
      <c r="O18" s="65"/>
    </row>
    <row r="19" spans="1:15" s="2" customFormat="1" ht="18" customHeight="1">
      <c r="B19" s="403"/>
      <c r="C19" s="307" t="s">
        <v>108</v>
      </c>
      <c r="D19" s="307"/>
      <c r="E19" s="307"/>
      <c r="F19" s="354"/>
      <c r="G19" s="71" t="s">
        <v>202</v>
      </c>
      <c r="H19" s="72" t="str">
        <f>IF(SUM($G$9,$G$12)&gt;0,IF($G$9=1,SUM('Declarações IVA - Trimestral'!G12)+SUM('Declarações IVA - Trimestral'!N12)+SUM('Declarações IVA - Mensal'!O50)+SUM('Declarações IVA - Mensal'!O11),SUM('Cálculos Auxiliares'!E87:F87)),"")</f>
        <v/>
      </c>
      <c r="I19" s="74" t="s">
        <v>207</v>
      </c>
      <c r="J19" s="72" t="str">
        <f>IF(SUM($G$10,$G$12)&gt;0,IF($G$10=2,SUM('Declarações IVA - Trimestral'!G12)+SUM('Declarações IVA - Trimestral'!N12)+SUM('Declarações IVA - Mensal'!O50)+SUM('Declarações IVA - Mensal'!O11),SUM('Cálculos Auxiliares'!G87:H87)),"")</f>
        <v/>
      </c>
      <c r="K19" s="71" t="s">
        <v>126</v>
      </c>
      <c r="L19" s="72" t="str">
        <f>IF(SUM($G$11,$G$12)&gt;0,IF($G$11=3,SUM('Declarações IVA - Trimestral'!G12)+SUM('Declarações IVA - Trimestral'!N12)+SUM('Declarações IVA - Mensal'!O50)+SUM('Declarações IVA - Mensal'!O11),SUM('Cálculos Auxiliares'!I87:J87)),"")</f>
        <v/>
      </c>
      <c r="M19" s="58"/>
      <c r="N19" s="75"/>
      <c r="O19" s="75"/>
    </row>
    <row r="20" spans="1:15" s="2" customFormat="1" ht="36" customHeight="1">
      <c r="B20" s="403"/>
      <c r="C20" s="407" t="s">
        <v>210</v>
      </c>
      <c r="D20" s="405"/>
      <c r="E20" s="405"/>
      <c r="F20" s="406"/>
      <c r="G20" s="76" t="s">
        <v>203</v>
      </c>
      <c r="H20" s="72" t="str">
        <f>IF(SUM($G$9,$G$12)&gt;0,IF($G$9=1,SUM('Declarações IVA - Trimestral'!G16)+SUM('Declarações IVA - Trimestral'!N16)+SUM('Declarações IVA - Mensal'!O54)+SUM('Declarações IVA - Mensal'!O15),SUM('Cálculos Auxiliares'!E88:F88)),"")</f>
        <v/>
      </c>
      <c r="I20" s="74" t="s">
        <v>127</v>
      </c>
      <c r="J20" s="72" t="str">
        <f>IF(SUM($G$10,$G$12)&gt;0,IF($G$10=2,SUM('Declarações IVA - Trimestral'!G16)+SUM('Declarações IVA - Trimestral'!N16)+SUM('Declarações IVA - Mensal'!O54)+SUM('Declarações IVA - Mensal'!O15),SUM('Cálculos Auxiliares'!G88:H88)),"")</f>
        <v/>
      </c>
      <c r="K20" s="77"/>
      <c r="L20" s="78"/>
      <c r="M20" s="58"/>
      <c r="N20" s="75"/>
      <c r="O20" s="75"/>
    </row>
    <row r="21" spans="1:15" s="2" customFormat="1" ht="18" customHeight="1">
      <c r="B21" s="403"/>
      <c r="C21" s="307" t="s">
        <v>209</v>
      </c>
      <c r="D21" s="307"/>
      <c r="E21" s="307"/>
      <c r="F21" s="354"/>
      <c r="G21" s="76" t="s">
        <v>204</v>
      </c>
      <c r="H21" s="72" t="str">
        <f>IF(SUM($G$9,$G$12)&gt;0,IF($G$9=1,SUM('Declarações IVA - Trimestral'!G19)+SUM('Declarações IVA - Trimestral'!N19)+SUM('Declarações IVA - Mensal'!O57)+SUM('Declarações IVA - Mensal'!O18),SUM('Cálculos Auxiliares'!E89:F89)),"")</f>
        <v/>
      </c>
      <c r="I21" s="73" t="s">
        <v>128</v>
      </c>
      <c r="J21" s="72" t="str">
        <f>IF(SUM($G$10,$G$12)&gt;0,IF($G$10=2,SUM('Declarações IVA - Trimestral'!G19)+SUM('Declarações IVA - Trimestral'!N19)+SUM('Declarações IVA - Mensal'!O57)+SUM('Declarações IVA - Mensal'!O18),SUM('Cálculos Auxiliares'!G89:H89)),"")</f>
        <v/>
      </c>
      <c r="K21" s="79"/>
      <c r="L21" s="80"/>
      <c r="M21" s="58"/>
      <c r="N21" s="81"/>
      <c r="O21" s="81"/>
    </row>
    <row r="22" spans="1:15" s="2" customFormat="1" ht="36" customHeight="1">
      <c r="B22" s="403"/>
      <c r="C22" s="405" t="s">
        <v>208</v>
      </c>
      <c r="D22" s="405"/>
      <c r="E22" s="405"/>
      <c r="F22" s="406"/>
      <c r="G22" s="76" t="s">
        <v>195</v>
      </c>
      <c r="H22" s="72" t="str">
        <f>IF(SUM($G$9,$G$12)&gt;0,IF($G$9=1,SUM('Declarações IVA - Trimestral'!G18)+SUM('Declarações IVA - Trimestral'!N18)+SUM('Declarações IVA - Mensal'!O56)+SUM('Declarações IVA - Mensal'!O17),SUM('Cálculos Auxiliares'!E90:F90)),"")</f>
        <v/>
      </c>
      <c r="I22" s="73" t="s">
        <v>196</v>
      </c>
      <c r="J22" s="72" t="str">
        <f>IF(SUM($G$10,$G$12)&gt;0,IF($G$10=2,SUM('Declarações IVA - Trimestral'!G18)+SUM('Declarações IVA - Trimestral'!N18)+SUM('Declarações IVA - Mensal'!O56)+SUM('Declarações IVA - Mensal'!O17),SUM('Cálculos Auxiliares'!G90:H90)),"")</f>
        <v/>
      </c>
      <c r="K22" s="113" t="s">
        <v>197</v>
      </c>
      <c r="L22" s="72" t="str">
        <f>IF(SUM($G$11,$G$12)&gt;0,IF($G$11=3,SUM('Declarações IVA - Trimestral'!G18)+SUM('Declarações IVA - Trimestral'!N18)+SUM('Declarações IVA - Mensal'!O56)+SUM('Declarações IVA - Mensal'!O17),SUM('Cálculos Auxiliares'!I90:J90)),"")</f>
        <v/>
      </c>
      <c r="M22" s="58"/>
      <c r="N22" s="81"/>
      <c r="O22" s="81"/>
    </row>
    <row r="23" spans="1:15" s="2" customFormat="1" ht="18" customHeight="1">
      <c r="B23" s="404"/>
      <c r="C23" s="405" t="s">
        <v>280</v>
      </c>
      <c r="D23" s="405"/>
      <c r="E23" s="405"/>
      <c r="F23" s="406"/>
      <c r="G23" s="385"/>
      <c r="H23" s="386"/>
      <c r="I23" s="73" t="s">
        <v>198</v>
      </c>
      <c r="J23" s="72" t="str">
        <f>IF(SUM($G$10,$G$12)&gt;0,IF($G$10=2,SUM('Declarações IVA - Trimestral'!G17)+SUM('Declarações IVA - Trimestral'!N17)+SUM('Declarações IVA - Mensal'!O55)+SUM('Declarações IVA - Mensal'!O16),SUM('Cálculos Auxiliares'!G91:H91)),"")</f>
        <v/>
      </c>
      <c r="K23" s="398"/>
      <c r="L23" s="399"/>
      <c r="M23" s="58"/>
      <c r="N23" s="81"/>
      <c r="O23" s="81"/>
    </row>
    <row r="24" spans="1:15" s="2" customFormat="1" ht="18" customHeight="1">
      <c r="B24" s="382" t="s">
        <v>129</v>
      </c>
      <c r="C24" s="307"/>
      <c r="D24" s="307"/>
      <c r="E24" s="307"/>
      <c r="F24" s="354"/>
      <c r="G24" s="387"/>
      <c r="H24" s="388"/>
      <c r="I24" s="74" t="s">
        <v>130</v>
      </c>
      <c r="J24" s="72" t="str">
        <f>IF('Cálculos Auxiliares'!J59&gt;0,'Cálculos Auxiliares'!J59,"")</f>
        <v/>
      </c>
      <c r="K24" s="400"/>
      <c r="L24" s="401"/>
      <c r="M24" s="82"/>
      <c r="N24" s="58"/>
      <c r="O24" s="58"/>
    </row>
    <row r="25" spans="1:15" s="2" customFormat="1" ht="18" customHeight="1">
      <c r="B25" s="382" t="s">
        <v>131</v>
      </c>
      <c r="C25" s="307"/>
      <c r="D25" s="307"/>
      <c r="E25" s="307"/>
      <c r="F25" s="354"/>
      <c r="G25" s="389"/>
      <c r="H25" s="390"/>
      <c r="I25" s="383"/>
      <c r="J25" s="384"/>
      <c r="K25" s="71" t="s">
        <v>132</v>
      </c>
      <c r="L25" s="72" t="str">
        <f>IF(SUM('Cálculos Auxiliares'!J62:J63)&gt;0,SUM('Cálculos Auxiliares'!J62:J63),"")</f>
        <v/>
      </c>
      <c r="M25" s="82"/>
    </row>
    <row r="26" spans="1:15" s="2" customFormat="1" ht="18" customHeight="1">
      <c r="B26" s="382" t="s">
        <v>133</v>
      </c>
      <c r="C26" s="307"/>
      <c r="D26" s="307"/>
      <c r="E26" s="307"/>
      <c r="F26" s="354"/>
      <c r="G26" s="113" t="s">
        <v>194</v>
      </c>
      <c r="H26" s="72" t="str">
        <f>IF('Cálculos Auxiliares'!J61&gt;0,'Cálculos Auxiliares'!J61,"")</f>
        <v/>
      </c>
      <c r="I26" s="383"/>
      <c r="J26" s="384"/>
      <c r="K26" s="71" t="s">
        <v>134</v>
      </c>
      <c r="L26" s="72" t="str">
        <f>IF('Cálculos Auxiliares'!J60&gt;0,'Cálculos Auxiliares'!J60,"")</f>
        <v/>
      </c>
      <c r="M26" s="82"/>
    </row>
    <row r="27" spans="1:15" s="2" customFormat="1" ht="18" customHeight="1" thickBot="1">
      <c r="B27" s="408" t="s">
        <v>34</v>
      </c>
      <c r="C27" s="409"/>
      <c r="D27" s="409"/>
      <c r="E27" s="409"/>
      <c r="F27" s="410"/>
      <c r="G27" s="83" t="s">
        <v>199</v>
      </c>
      <c r="H27" s="84" t="str">
        <f>IF(SUM(H17:H22,H26)&gt;0,SUM(H17:H22,H26),"")</f>
        <v/>
      </c>
      <c r="I27" s="85" t="s">
        <v>135</v>
      </c>
      <c r="J27" s="84" t="str">
        <f>IF(SUM(J17:J24)&gt;0,SUM(J17:J24),"")</f>
        <v/>
      </c>
      <c r="K27" s="86" t="s">
        <v>136</v>
      </c>
      <c r="L27" s="84" t="str">
        <f>IF(SUM(L17:L19,L22,L25:L26)&gt;0,SUM(L17:L19,L22,L25:L26),"")</f>
        <v/>
      </c>
      <c r="M27" s="58"/>
    </row>
    <row r="28" spans="1:15" ht="15" customHeight="1"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47"/>
      <c r="M28" s="47"/>
    </row>
    <row r="29" spans="1:15" ht="15" customHeight="1"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</row>
    <row r="30" spans="1:15" ht="15" customHeight="1"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</row>
    <row r="31" spans="1:15" ht="15" customHeight="1" thickBot="1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M31" s="47"/>
    </row>
    <row r="32" spans="1:15" s="2" customFormat="1" ht="20.100000000000001" customHeight="1" thickBot="1">
      <c r="B32" s="391" t="s">
        <v>240</v>
      </c>
      <c r="C32" s="392"/>
      <c r="D32" s="392"/>
      <c r="E32" s="392"/>
      <c r="F32" s="392"/>
      <c r="G32" s="392"/>
      <c r="H32" s="392"/>
      <c r="I32" s="392"/>
      <c r="J32" s="392"/>
      <c r="K32" s="392"/>
      <c r="L32" s="393"/>
      <c r="M32" s="58"/>
    </row>
    <row r="33" spans="2:13" s="2" customFormat="1" ht="18" customHeight="1">
      <c r="B33" s="411"/>
      <c r="C33" s="412"/>
      <c r="D33" s="412"/>
      <c r="E33" s="412"/>
      <c r="F33" s="413"/>
      <c r="G33" s="414" t="s">
        <v>102</v>
      </c>
      <c r="H33" s="415"/>
      <c r="I33" s="414" t="s">
        <v>123</v>
      </c>
      <c r="J33" s="415"/>
      <c r="K33" s="416" t="s">
        <v>104</v>
      </c>
      <c r="L33" s="415"/>
      <c r="M33" s="88"/>
    </row>
    <row r="34" spans="2:13" s="2" customFormat="1" ht="18" customHeight="1">
      <c r="B34" s="402" t="s">
        <v>137</v>
      </c>
      <c r="C34" s="256" t="s">
        <v>211</v>
      </c>
      <c r="D34" s="421"/>
      <c r="E34" s="421"/>
      <c r="F34" s="422"/>
      <c r="G34" s="70" t="s">
        <v>138</v>
      </c>
      <c r="H34" s="69" t="str">
        <f>IF(SUM('Cálculos Auxiliares'!P86:Q88)&gt;0,SUM('Cálculos Auxiliares'!P86:Q88),"")</f>
        <v/>
      </c>
      <c r="I34" s="70" t="s">
        <v>139</v>
      </c>
      <c r="J34" s="69" t="str">
        <f>IF(SUM('Cálculos Auxiliares'!R86:S88)&gt;0,SUM('Cálculos Auxiliares'!R86:S88),"")</f>
        <v/>
      </c>
      <c r="K34" s="70" t="s">
        <v>140</v>
      </c>
      <c r="L34" s="69" t="str">
        <f>IF(SUM('Cálculos Auxiliares'!T86:U88)&gt;0,SUM('Cálculos Auxiliares'!T86:U88),"")</f>
        <v/>
      </c>
      <c r="M34" s="58"/>
    </row>
    <row r="35" spans="2:13" s="2" customFormat="1" ht="18" customHeight="1">
      <c r="B35" s="403"/>
      <c r="C35" s="274" t="s">
        <v>212</v>
      </c>
      <c r="D35" s="307"/>
      <c r="E35" s="307"/>
      <c r="F35" s="354"/>
      <c r="G35" s="66" t="s">
        <v>213</v>
      </c>
      <c r="H35" s="72" t="str">
        <f>IF(SUM('Cálculos Auxiliares'!F12)+SUM('Cálculos Auxiliares'!H12)+SUM('Cálculos Auxiliares'!J12)+SUM('Cálculos Auxiliares'!P20)+SUM('Cálculos Auxiliares'!R20)+SUM('Cálculos Auxiliares'!T20)+SUM('CA - Anexo R'!F12,'CA - Anexo R'!H12,'CA - Anexo R'!J12)+SUM('CA - Anexo R'!P20,'CA - Anexo R'!R20,'CA - Anexo R'!T20)&gt;0,SUM('Cálculos Auxiliares'!F12)+SUM('Cálculos Auxiliares'!H12)+SUM('Cálculos Auxiliares'!J12)+SUM('Cálculos Auxiliares'!P20)+SUM('Cálculos Auxiliares'!R20)+SUM('Cálculos Auxiliares'!T20)+SUM('CA - Anexo R'!F12,'CA - Anexo R'!H12,'CA - Anexo R'!J12)+SUM('CA - Anexo R'!P20,'CA - Anexo R'!R20,'CA - Anexo R'!T20),"")</f>
        <v/>
      </c>
      <c r="I35" s="66" t="s">
        <v>214</v>
      </c>
      <c r="J35" s="72" t="str">
        <f>IF(SUM('Cálculos Auxiliares'!F30)+SUM('Cálculos Auxiliares'!H30)+SUM('Cálculos Auxiliares'!J30)+SUM('Cálculos Auxiliares'!P54)+SUM('Cálculos Auxiliares'!R54)+SUM('Cálculos Auxiliares'!T54)+SUM('CA - Anexo R'!F30,'CA - Anexo R'!H30,'CA - Anexo R'!J30)+SUM('CA - Anexo R'!P54,'CA - Anexo R'!R54,'CA - Anexo R'!T54)&gt;0,SUM('Cálculos Auxiliares'!F30)+SUM('Cálculos Auxiliares'!H30)+SUM('Cálculos Auxiliares'!J30)+SUM('Cálculos Auxiliares'!P54)+SUM('Cálculos Auxiliares'!R54)+SUM('Cálculos Auxiliares'!T54)+SUM('CA - Anexo R'!P54,'CA - Anexo R'!R54,'CA - Anexo R'!T54)+SUM('CA - Anexo R'!F30,'CA - Anexo R'!H30,'CA - Anexo R'!J30),"")</f>
        <v/>
      </c>
      <c r="K35" s="66" t="s">
        <v>215</v>
      </c>
      <c r="L35" s="72" t="str">
        <f>IF(SUM('Cálculos Auxiliares'!F21)+SUM('Cálculos Auxiliares'!H21)+SUM('Cálculos Auxiliares'!J21)+SUM('Cálculos Auxiliares'!P38)+SUM('Cálculos Auxiliares'!R38)+SUM('Cálculos Auxiliares'!T38)+SUM('CA - Anexo R'!F21,'CA - Anexo R'!H21,'CA - Anexo R'!J21)+SUM('CA - Anexo R'!P38,'CA - Anexo R'!R38,'CA - Anexo R'!T38)&gt;0,SUM('Cálculos Auxiliares'!F21)+SUM('Cálculos Auxiliares'!H21)+SUM('Cálculos Auxiliares'!J21)+SUM('Cálculos Auxiliares'!P38)+SUM('Cálculos Auxiliares'!R38)+SUM('Cálculos Auxiliares'!T38)+SUM('CA - Anexo R'!P38,'CA - Anexo R'!R38,'CA - Anexo R'!T38)+SUM('CA - Anexo R'!F21,'CA - Anexo R'!H21,'CA - Anexo R'!J21),"")</f>
        <v/>
      </c>
      <c r="M35" s="58"/>
    </row>
    <row r="36" spans="2:13" s="2" customFormat="1" ht="18" customHeight="1">
      <c r="B36" s="403"/>
      <c r="C36" s="274" t="s">
        <v>141</v>
      </c>
      <c r="D36" s="307"/>
      <c r="E36" s="307"/>
      <c r="F36" s="354"/>
      <c r="G36" s="385"/>
      <c r="H36" s="386"/>
      <c r="I36" s="71" t="s">
        <v>142</v>
      </c>
      <c r="J36" s="72" t="str">
        <f>IF(SUM('Cálculos Auxiliares'!J36,'Cálculos Auxiliares'!T68)&gt;0,SUM('Cálculos Auxiliares'!J36,'Cálculos Auxiliares'!T68),"")</f>
        <v/>
      </c>
      <c r="K36" s="417"/>
      <c r="L36" s="418"/>
      <c r="M36" s="58"/>
    </row>
    <row r="37" spans="2:13" s="2" customFormat="1" ht="18" customHeight="1">
      <c r="B37" s="403"/>
      <c r="C37" s="423" t="s">
        <v>143</v>
      </c>
      <c r="D37" s="293"/>
      <c r="E37" s="274" t="s">
        <v>72</v>
      </c>
      <c r="F37" s="354"/>
      <c r="G37" s="387"/>
      <c r="H37" s="388"/>
      <c r="I37" s="71" t="s">
        <v>144</v>
      </c>
      <c r="J37" s="72" t="str">
        <f>IF('Cálculos Auxiliares'!J44&gt;0,'Cálculos Auxiliares'!J44,"")</f>
        <v/>
      </c>
      <c r="K37" s="417"/>
      <c r="L37" s="418"/>
      <c r="M37" s="58"/>
    </row>
    <row r="38" spans="2:13" s="2" customFormat="1" ht="18" customHeight="1">
      <c r="B38" s="403"/>
      <c r="C38" s="424"/>
      <c r="D38" s="218"/>
      <c r="E38" s="274" t="s">
        <v>217</v>
      </c>
      <c r="F38" s="354"/>
      <c r="G38" s="389"/>
      <c r="H38" s="390"/>
      <c r="I38" s="71" t="s">
        <v>145</v>
      </c>
      <c r="J38" s="172"/>
      <c r="K38" s="71" t="s">
        <v>146</v>
      </c>
      <c r="L38" s="72" t="str">
        <f>IF(SUM('Cálculos Auxiliares'!J45:J46)&gt;0,SUM('Cálculos Auxiliares'!J45:J46),"")</f>
        <v/>
      </c>
      <c r="M38" s="58"/>
    </row>
    <row r="39" spans="2:13" s="2" customFormat="1" ht="18" customHeight="1">
      <c r="B39" s="403"/>
      <c r="C39" s="424"/>
      <c r="D39" s="218"/>
      <c r="E39" s="274" t="s">
        <v>218</v>
      </c>
      <c r="F39" s="354"/>
      <c r="G39" s="113" t="s">
        <v>219</v>
      </c>
      <c r="H39" s="72" t="str">
        <f>IF('Cálculos Auxiliares'!J78&gt;0,'Cálculos Auxiliares'!J78,"")</f>
        <v/>
      </c>
      <c r="I39" s="71" t="s">
        <v>216</v>
      </c>
      <c r="J39" s="72" t="str">
        <f>+IF('Cálculos Auxiliares'!J77&gt;0,'Cálculos Auxiliares'!J77,"")</f>
        <v/>
      </c>
      <c r="K39" s="114"/>
      <c r="L39" s="115"/>
      <c r="M39" s="58"/>
    </row>
    <row r="40" spans="2:13" s="2" customFormat="1" ht="18" customHeight="1">
      <c r="B40" s="404"/>
      <c r="C40" s="425"/>
      <c r="D40" s="294"/>
      <c r="E40" s="274" t="s">
        <v>147</v>
      </c>
      <c r="F40" s="354"/>
      <c r="G40" s="419"/>
      <c r="H40" s="420"/>
      <c r="I40" s="71" t="s">
        <v>148</v>
      </c>
      <c r="J40" s="72" t="str">
        <f>IF(SUM('Cálculos Auxiliares'!J40:J43,'Cálculos Auxiliares'!J47:J51)&gt;0,SUM('Cálculos Auxiliares'!J40:J43,'Cálculos Auxiliares'!J47:J51),"")</f>
        <v/>
      </c>
      <c r="K40" s="71" t="s">
        <v>149</v>
      </c>
      <c r="L40" s="72" t="str">
        <f>IF('Cálculos Auxiliares'!J56&gt;0,'Cálculos Auxiliares'!J56,"")</f>
        <v/>
      </c>
      <c r="M40" s="58"/>
    </row>
    <row r="41" spans="2:13" s="2" customFormat="1" ht="18" customHeight="1">
      <c r="B41" s="382" t="s">
        <v>150</v>
      </c>
      <c r="C41" s="307"/>
      <c r="D41" s="307"/>
      <c r="E41" s="307"/>
      <c r="F41" s="354"/>
      <c r="G41" s="71" t="s">
        <v>151</v>
      </c>
      <c r="H41" s="72" t="str">
        <f>IF('Cálculos Auxiliares'!J71&gt;0,'Cálculos Auxiliares'!J71,"")</f>
        <v/>
      </c>
      <c r="I41" s="71" t="s">
        <v>152</v>
      </c>
      <c r="J41" s="72" t="str">
        <f>IF(SUM('Cálculos Auxiliares'!J52:J55)&gt;0,SUM('Cálculos Auxiliares'!J52:J55),"")</f>
        <v/>
      </c>
      <c r="K41" s="417"/>
      <c r="L41" s="418"/>
      <c r="M41" s="58"/>
    </row>
    <row r="42" spans="2:13" s="2" customFormat="1" ht="18" customHeight="1">
      <c r="B42" s="382" t="s">
        <v>153</v>
      </c>
      <c r="C42" s="307"/>
      <c r="D42" s="307"/>
      <c r="E42" s="307"/>
      <c r="F42" s="354"/>
      <c r="G42" s="71" t="s">
        <v>154</v>
      </c>
      <c r="H42" s="72" t="str">
        <f>IF('Cálculos Auxiliares'!J72&gt;0,'Cálculos Auxiliares'!J72,"")</f>
        <v/>
      </c>
      <c r="I42" s="71" t="s">
        <v>155</v>
      </c>
      <c r="J42" s="72" t="str">
        <f>IF('Cálculos Auxiliares'!J73&gt;0,'Cálculos Auxiliares'!J73,"")</f>
        <v/>
      </c>
      <c r="K42" s="417"/>
      <c r="L42" s="418"/>
      <c r="M42" s="58"/>
    </row>
    <row r="43" spans="2:13" s="2" customFormat="1" ht="18" customHeight="1">
      <c r="B43" s="382" t="s">
        <v>156</v>
      </c>
      <c r="C43" s="307"/>
      <c r="D43" s="307"/>
      <c r="E43" s="307"/>
      <c r="F43" s="354"/>
      <c r="G43" s="113" t="s">
        <v>220</v>
      </c>
      <c r="H43" s="72" t="str">
        <f>IF('Cálculos Auxiliares'!J58&gt;0,'Cálculos Auxiliares'!J58,"")</f>
        <v/>
      </c>
      <c r="I43" s="383"/>
      <c r="J43" s="384"/>
      <c r="K43" s="71" t="s">
        <v>157</v>
      </c>
      <c r="L43" s="72" t="str">
        <f>IF('Cálculos Auxiliares'!J57&gt;0,'Cálculos Auxiliares'!J57,"")</f>
        <v/>
      </c>
      <c r="M43" s="58"/>
    </row>
    <row r="44" spans="2:13" s="2" customFormat="1" ht="30" customHeight="1">
      <c r="B44" s="426" t="s">
        <v>226</v>
      </c>
      <c r="C44" s="307"/>
      <c r="D44" s="307"/>
      <c r="E44" s="307"/>
      <c r="F44" s="354"/>
      <c r="G44" s="116" t="s">
        <v>221</v>
      </c>
      <c r="H44" s="72" t="str">
        <f>IF('Cálculos Auxiliares'!J74&gt;0,'Cálculos Auxiliares'!J74,"")</f>
        <v/>
      </c>
      <c r="I44" s="116" t="s">
        <v>222</v>
      </c>
      <c r="J44" s="72" t="str">
        <f>IF('Cálculos Auxiliares'!J75&gt;0,'Cálculos Auxiliares'!J75,"")</f>
        <v/>
      </c>
      <c r="K44" s="97" t="s">
        <v>223</v>
      </c>
      <c r="L44" s="72" t="str">
        <f>IF('Cálculos Auxiliares'!J76&gt;0,'Cálculos Auxiliares'!J76,"")</f>
        <v/>
      </c>
      <c r="M44" s="58"/>
    </row>
    <row r="45" spans="2:13" s="2" customFormat="1" ht="30" customHeight="1">
      <c r="B45" s="426" t="s">
        <v>227</v>
      </c>
      <c r="C45" s="307"/>
      <c r="D45" s="307"/>
      <c r="E45" s="307"/>
      <c r="F45" s="354"/>
      <c r="G45" s="419"/>
      <c r="H45" s="420"/>
      <c r="I45" s="116" t="s">
        <v>224</v>
      </c>
      <c r="J45" s="72" t="str">
        <f>IF(SUM('Cálculos Auxiliares'!Q100,'Cálculos Auxiliares'!S100,'Cálculos Auxiliares'!U100)+SUM('CA - Anexo R'!F54,'CA - Anexo R'!H54,'CA - Anexo R'!J54)&gt;0,SUM('Cálculos Auxiliares'!Q100,'Cálculos Auxiliares'!S100,'Cálculos Auxiliares'!U100)+SUM('CA - Anexo R'!F54,'CA - Anexo R'!H54,'CA - Anexo R'!J54),"")</f>
        <v/>
      </c>
      <c r="K45" s="97" t="s">
        <v>225</v>
      </c>
      <c r="L45" s="72" t="str">
        <f>IF(SUM('Cálculos Auxiliares'!F100,'Cálculos Auxiliares'!H100,'Cálculos Auxiliares'!J100)+SUM('CA - Anexo R'!F45,'CA - Anexo R'!H45,'CA - Anexo R'!J45),SUM('Cálculos Auxiliares'!F100,'Cálculos Auxiliares'!H100,'Cálculos Auxiliares'!J100)+SUM('CA - Anexo R'!F45,'CA - Anexo R'!H45,'CA - Anexo R'!J45),"")</f>
        <v/>
      </c>
      <c r="M45" s="58"/>
    </row>
    <row r="46" spans="2:13" s="2" customFormat="1" ht="18" customHeight="1" thickBot="1">
      <c r="B46" s="429" t="s">
        <v>34</v>
      </c>
      <c r="C46" s="430"/>
      <c r="D46" s="430"/>
      <c r="E46" s="430"/>
      <c r="F46" s="431"/>
      <c r="G46" s="86" t="s">
        <v>158</v>
      </c>
      <c r="H46" s="84" t="str">
        <f>IF(SUM(H34:H35,H39,H41:H44)&gt;0,SUM(H34:H35,H39,H41:H44),"")</f>
        <v/>
      </c>
      <c r="I46" s="86" t="s">
        <v>159</v>
      </c>
      <c r="J46" s="84" t="str">
        <f>IF(SUM(J34:J42,J44:J45)&gt;0,SUM(J34:J42,J44:J45),"")</f>
        <v/>
      </c>
      <c r="K46" s="86" t="s">
        <v>160</v>
      </c>
      <c r="L46" s="84" t="str">
        <f>IF(SUM(L34:L35,L38,L40,L43:L45)&gt;0,SUM(L34:L35,L38,L40,L43:L45),"")</f>
        <v/>
      </c>
      <c r="M46" s="58"/>
    </row>
    <row r="47" spans="2:13" s="2" customFormat="1" ht="15" customHeight="1">
      <c r="K47" s="89"/>
    </row>
    <row r="48" spans="2:13" s="2" customFormat="1" ht="15" customHeight="1">
      <c r="K48" s="89"/>
    </row>
    <row r="49" spans="2:13" s="2" customFormat="1" ht="15" customHeight="1" thickBot="1">
      <c r="K49" s="89"/>
    </row>
    <row r="50" spans="2:13" s="2" customFormat="1" ht="20.100000000000001" customHeight="1" thickBot="1">
      <c r="B50" s="391" t="s">
        <v>241</v>
      </c>
      <c r="C50" s="392"/>
      <c r="D50" s="392"/>
      <c r="E50" s="392"/>
      <c r="F50" s="392"/>
      <c r="G50" s="392"/>
      <c r="H50" s="392"/>
      <c r="I50" s="392"/>
      <c r="J50" s="393"/>
    </row>
    <row r="51" spans="2:13" s="2" customFormat="1" ht="18" customHeight="1">
      <c r="B51" s="432"/>
      <c r="C51" s="433"/>
      <c r="D51" s="433"/>
      <c r="E51" s="433"/>
      <c r="F51" s="434"/>
      <c r="G51" s="397" t="s">
        <v>104</v>
      </c>
      <c r="H51" s="397"/>
      <c r="I51" s="397" t="s">
        <v>161</v>
      </c>
      <c r="J51" s="397"/>
    </row>
    <row r="52" spans="2:13" s="2" customFormat="1" ht="18" customHeight="1">
      <c r="B52" s="439" t="s">
        <v>162</v>
      </c>
      <c r="C52" s="233"/>
      <c r="D52" s="274" t="s">
        <v>163</v>
      </c>
      <c r="E52" s="307"/>
      <c r="F52" s="354"/>
      <c r="G52" s="70" t="s">
        <v>164</v>
      </c>
      <c r="H52" s="69" t="str">
        <f>IF(SUM('Cálculos Auxiliares'!J64:J65)&gt;0,SUM('Cálculos Auxiliares'!J64:J65),"")</f>
        <v/>
      </c>
      <c r="I52" s="70" t="s">
        <v>165</v>
      </c>
      <c r="J52" s="69" t="str">
        <f>IF(SUM('Cálculos Auxiliares'!J66:J67)&gt;0,SUM('Cálculos Auxiliares'!J66:J67),"")</f>
        <v/>
      </c>
    </row>
    <row r="53" spans="2:13" s="2" customFormat="1" ht="18" customHeight="1">
      <c r="B53" s="439"/>
      <c r="C53" s="233"/>
      <c r="D53" s="440" t="s">
        <v>166</v>
      </c>
      <c r="E53" s="441"/>
      <c r="F53" s="442"/>
      <c r="G53" s="71" t="s">
        <v>167</v>
      </c>
      <c r="H53" s="72" t="str">
        <f>IF(SUM('Cálculos Auxiliares'!F109,'Cálculos Auxiliares'!H109,'Cálculos Auxiliares'!J109)&gt;0,SUM('Cálculos Auxiliares'!F109,'Cálculos Auxiliares'!H109,'Cálculos Auxiliares'!J109),"")</f>
        <v/>
      </c>
      <c r="I53" s="71" t="s">
        <v>168</v>
      </c>
      <c r="J53" s="72" t="str">
        <f>IF(SUM('Cálculos Auxiliares'!Q109,'Cálculos Auxiliares'!S109,'Cálculos Auxiliares'!U109)&gt;0,SUM('Cálculos Auxiliares'!Q109,'Cálculos Auxiliares'!S109,'Cálculos Auxiliares'!U109),"")</f>
        <v/>
      </c>
      <c r="L53" s="89"/>
      <c r="M53" s="89"/>
    </row>
    <row r="54" spans="2:13" s="2" customFormat="1" ht="18" customHeight="1">
      <c r="B54" s="439" t="s">
        <v>169</v>
      </c>
      <c r="C54" s="233"/>
      <c r="D54" s="440" t="s">
        <v>170</v>
      </c>
      <c r="E54" s="441"/>
      <c r="F54" s="442"/>
      <c r="G54" s="71" t="s">
        <v>171</v>
      </c>
      <c r="H54" s="72" t="str">
        <f>IF(SUM('Cálculos Auxiliares'!F118,'Cálculos Auxiliares'!H118,'Cálculos Auxiliares'!J118)&gt;0,SUM('Cálculos Auxiliares'!F118,'Cálculos Auxiliares'!H118,'Cálculos Auxiliares'!J118),"")</f>
        <v/>
      </c>
      <c r="I54" s="71" t="s">
        <v>172</v>
      </c>
      <c r="J54" s="72" t="str">
        <f>IF(SUM('Cálculos Auxiliares'!Q118,'Cálculos Auxiliares'!S118,'Cálculos Auxiliares'!U118)&gt;0,SUM('Cálculos Auxiliares'!Q118,'Cálculos Auxiliares'!S118,'Cálculos Auxiliares'!U118),"")</f>
        <v/>
      </c>
      <c r="L54" s="89"/>
      <c r="M54" s="89"/>
    </row>
    <row r="55" spans="2:13" s="2" customFormat="1" ht="18" customHeight="1" thickBot="1">
      <c r="B55" s="443"/>
      <c r="C55" s="444"/>
      <c r="D55" s="445" t="s">
        <v>173</v>
      </c>
      <c r="E55" s="446"/>
      <c r="F55" s="447"/>
      <c r="G55" s="86" t="s">
        <v>174</v>
      </c>
      <c r="H55" s="90" t="str">
        <f>IF(SUM('Cálculos Auxiliares'!F68:G69)&gt;0,SUM('Cálculos Auxiliares'!F68:G69),"")</f>
        <v/>
      </c>
      <c r="I55" s="86" t="s">
        <v>175</v>
      </c>
      <c r="J55" s="90" t="str">
        <f>IF('Cálculos Auxiliares'!J70&gt;0,'Cálculos Auxiliares'!J70,"")</f>
        <v/>
      </c>
      <c r="L55" s="89"/>
      <c r="M55" s="89"/>
    </row>
    <row r="56" spans="2:13" s="2" customFormat="1" ht="15" customHeight="1">
      <c r="B56" s="141"/>
      <c r="C56" s="142"/>
      <c r="D56" s="143"/>
      <c r="E56" s="143"/>
      <c r="F56" s="144"/>
      <c r="G56" s="58"/>
      <c r="H56" s="58"/>
      <c r="I56" s="58"/>
      <c r="J56" s="58"/>
      <c r="L56" s="89"/>
      <c r="M56" s="89"/>
    </row>
    <row r="57" spans="2:13" s="2" customFormat="1" ht="15" customHeight="1" thickBot="1">
      <c r="B57" s="141"/>
      <c r="C57" s="142"/>
      <c r="D57" s="143"/>
      <c r="E57" s="143"/>
      <c r="F57" s="144"/>
      <c r="G57" s="58"/>
      <c r="H57" s="58"/>
      <c r="L57" s="89"/>
      <c r="M57" s="89"/>
    </row>
    <row r="58" spans="2:13" s="2" customFormat="1" ht="20.100000000000001" customHeight="1" thickBot="1">
      <c r="B58" s="391" t="s">
        <v>242</v>
      </c>
      <c r="C58" s="392"/>
      <c r="D58" s="392"/>
      <c r="E58" s="392"/>
      <c r="F58" s="392"/>
      <c r="G58" s="392"/>
      <c r="H58" s="392"/>
      <c r="I58" s="392"/>
      <c r="J58" s="392"/>
      <c r="K58" s="392"/>
      <c r="L58" s="393"/>
      <c r="M58" s="89"/>
    </row>
    <row r="59" spans="2:13" s="2" customFormat="1" ht="18" customHeight="1">
      <c r="B59" s="432"/>
      <c r="C59" s="433"/>
      <c r="D59" s="434"/>
      <c r="E59" s="414" t="s">
        <v>102</v>
      </c>
      <c r="F59" s="415"/>
      <c r="G59" s="397" t="s">
        <v>104</v>
      </c>
      <c r="H59" s="397"/>
      <c r="I59" s="414" t="s">
        <v>123</v>
      </c>
      <c r="J59" s="415"/>
      <c r="K59" s="427" t="s">
        <v>34</v>
      </c>
      <c r="L59" s="428"/>
      <c r="M59" s="89"/>
    </row>
    <row r="60" spans="2:13" s="2" customFormat="1" ht="18" customHeight="1">
      <c r="B60" s="91" t="s">
        <v>176</v>
      </c>
      <c r="C60" s="92"/>
      <c r="D60" s="93"/>
      <c r="E60" s="70" t="s">
        <v>177</v>
      </c>
      <c r="F60" s="69" t="str">
        <f>IF(SUM('Cálculos Auxiliares'!E12)+SUM('Cálculos Auxiliares'!O20)+SUM('CA - Anexo R'!E12)+SUM('CA - Anexo R'!O20)+SUM('Cálculos Auxiliares'!P109)+SUM('Cálculos Auxiliares'!P118)&gt;0,SUM('Cálculos Auxiliares'!E12)+SUM('Cálculos Auxiliares'!O20)+SUM('CA - Anexo R'!E12)+SUM('CA - Anexo R'!O20)+SUM('Cálculos Auxiliares'!P109)+SUM('Cálculos Auxiliares'!P118),"")</f>
        <v/>
      </c>
      <c r="G60" s="70" t="s">
        <v>178</v>
      </c>
      <c r="H60" s="69" t="str">
        <f>IF(SUM('Cálculos Auxiliares'!E21)+SUM('Cálculos Auxiliares'!O38)+SUM('CA - Anexo R'!E21)+SUM('CA - Anexo R'!O38)+SUM('Cálculos Auxiliares'!E100)+SUM('CA - Anexo R'!E45)+SUM('Cálculos Auxiliares'!E109)+SUM('Cálculos Auxiliares'!E118)&gt;0,SUM('Cálculos Auxiliares'!E21)+SUM('Cálculos Auxiliares'!O38)+SUM('CA - Anexo R'!E21)+SUM('CA - Anexo R'!O38)+SUM('Cálculos Auxiliares'!E100)+SUM('CA - Anexo R'!E45)+SUM('Cálculos Auxiliares'!E109)+SUM('Cálculos Auxiliares'!E118),"")</f>
        <v/>
      </c>
      <c r="I60" s="70" t="s">
        <v>179</v>
      </c>
      <c r="J60" s="69" t="str">
        <f>IF(SUM('Cálculos Auxiliares'!E30)+SUM('Cálculos Auxiliares'!O54)+SUM('CA - Anexo R'!E30)+SUM('CA - Anexo R'!O54)+SUM('Cálculos Auxiliares'!P100)+SUM('CA - Anexo R'!E54)+SUM('Cálculos Auxiliares'!P100)+SUM('CA - Anexo R'!E54)&gt;0,SUM('Cálculos Auxiliares'!E30)+SUM('Cálculos Auxiliares'!O54)+SUM('CA - Anexo R'!E30)+SUM('CA - Anexo R'!O54)+SUM('Cálculos Auxiliares'!P100)+SUM('CA - Anexo R'!E54),"")</f>
        <v/>
      </c>
      <c r="K60" s="70" t="s">
        <v>180</v>
      </c>
      <c r="L60" s="69" t="str">
        <f>IF(SUM(F60,H60,J60,)&gt;0,SUM(F60,H60,J60),"")</f>
        <v/>
      </c>
      <c r="M60" s="89"/>
    </row>
    <row r="61" spans="2:13" s="2" customFormat="1" ht="18" customHeight="1">
      <c r="B61" s="91" t="s">
        <v>181</v>
      </c>
      <c r="C61" s="92"/>
      <c r="D61" s="93"/>
      <c r="E61" s="71" t="s">
        <v>182</v>
      </c>
      <c r="F61" s="72" t="str">
        <f>IF(SUM('Cálculos Auxiliares'!G12)+SUM('Cálculos Auxiliares'!Q20)+SUM('CA - Anexo R'!G12)+SUM('CA - Anexo R'!Q20)+SUM('Cálculos Auxiliares'!R109)+SUM('Cálculos Auxiliares'!R118)&gt;0,SUM('Cálculos Auxiliares'!G12)+SUM('Cálculos Auxiliares'!Q20)+SUM('CA - Anexo R'!G12)+SUM('CA - Anexo R'!Q20)+SUM('Cálculos Auxiliares'!R109)+SUM('Cálculos Auxiliares'!R118),"")</f>
        <v/>
      </c>
      <c r="G61" s="71" t="s">
        <v>183</v>
      </c>
      <c r="H61" s="72" t="str">
        <f>IF(SUM('Cálculos Auxiliares'!G21)+SUM('Cálculos Auxiliares'!Q38)+SUM('CA - Anexo R'!G21)+SUM('CA - Anexo R'!Q38)+SUM('Cálculos Auxiliares'!G100)+SUM('CA - Anexo R'!G45)+SUM('Cálculos Auxiliares'!G109)+SUM('Cálculos Auxiliares'!G118)&gt;0,SUM('Cálculos Auxiliares'!G21)+SUM('Cálculos Auxiliares'!Q38)+SUM('CA - Anexo R'!G21)+SUM('CA - Anexo R'!Q38)+SUM('Cálculos Auxiliares'!G100)+SUM('CA - Anexo R'!G45)+SUM('Cálculos Auxiliares'!G109)+SUM('Cálculos Auxiliares'!G118),"")</f>
        <v/>
      </c>
      <c r="I61" s="71" t="s">
        <v>184</v>
      </c>
      <c r="J61" s="72" t="str">
        <f>IF(SUM('Cálculos Auxiliares'!G30)+SUM('Cálculos Auxiliares'!Q54)+SUM('CA - Anexo R'!G30)+SUM('CA - Anexo R'!Q54)+SUM('Cálculos Auxiliares'!R100)+SUM('CA - Anexo R'!G54)&gt;0,SUM('Cálculos Auxiliares'!G30)+SUM('Cálculos Auxiliares'!Q54)+SUM('CA - Anexo R'!G30)+SUM('CA - Anexo R'!Q54)+SUM('Cálculos Auxiliares'!R100)+SUM('CA - Anexo R'!G54),"")</f>
        <v/>
      </c>
      <c r="K61" s="71" t="s">
        <v>185</v>
      </c>
      <c r="L61" s="72" t="str">
        <f>IF(SUM(F61,H61,J61,)&gt;0,SUM(F61,H61,J61),"")</f>
        <v/>
      </c>
      <c r="M61" s="89"/>
    </row>
    <row r="62" spans="2:13" s="2" customFormat="1" ht="18" customHeight="1" thickBot="1">
      <c r="B62" s="94" t="s">
        <v>186</v>
      </c>
      <c r="C62" s="95"/>
      <c r="D62" s="96"/>
      <c r="E62" s="97" t="s">
        <v>187</v>
      </c>
      <c r="F62" s="98" t="str">
        <f>IF(SUM('Cálculos Auxiliares'!I12)+SUM('Cálculos Auxiliares'!S20)+SUM('CA - Anexo R'!I12)+SUM('CA - Anexo R'!S20)+SUM('Cálculos Auxiliares'!T109)+SUM('Cálculos Auxiliares'!T118)&gt;0,SUM('Cálculos Auxiliares'!I12)+SUM('Cálculos Auxiliares'!S20)+SUM('CA - Anexo R'!I12)+SUM('CA - Anexo R'!S20)+SUM('Cálculos Auxiliares'!T109)+SUM('Cálculos Auxiliares'!T118),"")</f>
        <v/>
      </c>
      <c r="G62" s="97" t="s">
        <v>188</v>
      </c>
      <c r="H62" s="98" t="str">
        <f>IF(SUM('Cálculos Auxiliares'!I21)+SUM('Cálculos Auxiliares'!S38)+SUM('CA - Anexo R'!I21)+SUM('CA - Anexo R'!S38)+SUM('Cálculos Auxiliares'!I100)+SUM('CA - Anexo R'!I45)+SUM('Cálculos Auxiliares'!I109)+SUM('Cálculos Auxiliares'!I118)&gt;0,SUM('Cálculos Auxiliares'!I21)+SUM('Cálculos Auxiliares'!S38)+SUM('CA - Anexo R'!I21)+SUM('CA - Anexo R'!S38)+SUM('Cálculos Auxiliares'!I100)+SUM('CA - Anexo R'!I45)+SUM('Cálculos Auxiliares'!I109)+SUM('Cálculos Auxiliares'!I118),"")</f>
        <v/>
      </c>
      <c r="I62" s="97" t="s">
        <v>189</v>
      </c>
      <c r="J62" s="98" t="str">
        <f>IF(SUM('Cálculos Auxiliares'!I30)+SUM('Cálculos Auxiliares'!I36)+SUM('Cálculos Auxiliares'!S54)+SUM('Cálculos Auxiliares'!S68)+SUM('CA - Anexo R'!I30,'CA - Anexo R'!I36)+SUM('CA - Anexo R'!S54,'CA - Anexo R'!S68)+SUM('Cálculos Auxiliares'!T100)+SUM('CA - Anexo R'!I54)&gt;0,SUM('Cálculos Auxiliares'!I30)+SUM('Cálculos Auxiliares'!I36)+SUM('Cálculos Auxiliares'!S54)+SUM('Cálculos Auxiliares'!S68)+SUM('CA - Anexo R'!S54,'CA - Anexo R'!S68)+SUM('CA - Anexo R'!I30,'CA - Anexo R'!I36)+SUM('Cálculos Auxiliares'!T100)+SUM('CA - Anexo R'!I54),"")</f>
        <v/>
      </c>
      <c r="K62" s="97" t="s">
        <v>190</v>
      </c>
      <c r="L62" s="98" t="str">
        <f>IF(SUM(F62,H62,J62,)&gt;0,SUM(F62,H62,J62),"")</f>
        <v/>
      </c>
      <c r="M62" s="89"/>
    </row>
    <row r="63" spans="2:13" s="2" customFormat="1" ht="18" customHeight="1">
      <c r="B63" s="435" t="s">
        <v>191</v>
      </c>
      <c r="C63" s="436"/>
      <c r="D63" s="436"/>
      <c r="E63" s="436"/>
      <c r="F63" s="99" t="str">
        <f>IF(SUM('Declarações IVA - Trimestral'!G23)+SUM('Declarações IVA - Trimestral'!G24)+SUM('Declarações IVA - Trimestral'!G25)+SUM('Declarações IVA - Mensal'!O22)+SUM('Declarações IVA - Mensal'!O23)+SUM('Declarações IVA - Mensal'!O24)+SUM('Declarações IVA - Trimestral'!N23,'Declarações IVA - Trimestral'!N24,'Declarações IVA - Trimestral'!N25)+SUM('Declarações IVA - Mensal'!O61,'Declarações IVA - Mensal'!O62,'Declarações IVA - Mensal'!O63)&gt;0,SUM('Declarações IVA - Trimestral'!G23)+SUM('Declarações IVA - Trimestral'!G24)+SUM('Declarações IVA - Trimestral'!G25)+SUM('Declarações IVA - Mensal'!O22)+SUM('Declarações IVA - Mensal'!O23)+SUM('Declarações IVA - Mensal'!O24)+SUM('Declarações IVA - Trimestral'!N23,'Declarações IVA - Trimestral'!N24,'Declarações IVA - Trimestral'!N25)+SUM('Declarações IVA - Mensal'!O61,'Declarações IVA - Mensal'!O62,'Declarações IVA - Mensal'!O63),"")</f>
        <v/>
      </c>
      <c r="G63" s="412"/>
      <c r="H63" s="99" t="str">
        <f>IF(SUM('Declarações IVA - Trimestral'!G22)+SUM('Declarações IVA - Mensal'!O21)+SUM('Declarações IVA - Trimestral'!N22)+SUM('Declarações IVA - Mensal'!O60)&gt;0,SUM('Declarações IVA - Trimestral'!G22)+SUM('Declarações IVA - Mensal'!O21)+SUM('Declarações IVA - Trimestral'!N22)+SUM('Declarações IVA - Mensal'!O60),"")</f>
        <v/>
      </c>
      <c r="I63" s="412"/>
      <c r="J63" s="99" t="str">
        <f>IF(SUM('Declarações IVA - Trimestral'!G26)+SUM('Declarações IVA - Mensal'!O25)+SUM('Declarações IVA - Trimestral'!N26)+SUM('Declarações IVA - Mensal'!O64)&gt;0,SUM('Declarações IVA - Trimestral'!G26)+SUM('Declarações IVA - Mensal'!O25)+SUM('Declarações IVA - Trimestral'!N26)+SUM('Declarações IVA - Mensal'!O64),"")</f>
        <v/>
      </c>
      <c r="K63" s="412"/>
      <c r="L63" s="100" t="str">
        <f>IF(SUM(F63,H63,J63)&gt;0,SUM(F63,H63,J63),"")</f>
        <v/>
      </c>
      <c r="M63" s="89"/>
    </row>
    <row r="64" spans="2:13" s="2" customFormat="1" ht="18" customHeight="1">
      <c r="B64" s="460" t="s">
        <v>192</v>
      </c>
      <c r="C64" s="242"/>
      <c r="D64" s="242"/>
      <c r="E64" s="242"/>
      <c r="F64" s="101" t="str">
        <f>IF(SUM(F60:F62)&gt;0,SUM(F60:F62),"")</f>
        <v/>
      </c>
      <c r="G64" s="437"/>
      <c r="H64" s="101" t="str">
        <f>IF(SUM(H60:H62)&gt;0,SUM(H60:H62),"")</f>
        <v/>
      </c>
      <c r="I64" s="437"/>
      <c r="J64" s="101" t="str">
        <f>IF(SUM(J60:J62)&gt;0,SUM(J60:J62),"")</f>
        <v/>
      </c>
      <c r="K64" s="437"/>
      <c r="L64" s="102" t="str">
        <f>IF(SUM(L60:L62)&gt;0,SUM(L60:L62),"")</f>
        <v/>
      </c>
      <c r="M64" s="89"/>
    </row>
    <row r="65" spans="2:16" s="2" customFormat="1" ht="18" customHeight="1" thickBot="1">
      <c r="B65" s="461" t="s">
        <v>193</v>
      </c>
      <c r="C65" s="462"/>
      <c r="D65" s="462"/>
      <c r="E65" s="462"/>
      <c r="F65" s="103" t="str">
        <f>IF(SUM(F63:F64)&gt;0,SUM(F63)-SUM(F64),"")</f>
        <v/>
      </c>
      <c r="G65" s="438"/>
      <c r="H65" s="103" t="str">
        <f>IF(SUM(H63:H64)&gt;0,SUM(H63)-SUM(H64),"")</f>
        <v/>
      </c>
      <c r="I65" s="438"/>
      <c r="J65" s="103" t="str">
        <f>IF(SUM(J63:J64)&gt;0,SUM(J63)-SUM(J64),"")</f>
        <v/>
      </c>
      <c r="K65" s="438"/>
      <c r="L65" s="104" t="str">
        <f>IF(SUM(L63:L64)&gt;0,SUM(L63)-SUM(L64),"")</f>
        <v/>
      </c>
      <c r="M65" s="89"/>
    </row>
    <row r="66" spans="2:16" ht="15" customHeight="1">
      <c r="B66" s="63"/>
      <c r="C66" s="105"/>
      <c r="D66" s="106"/>
      <c r="E66" s="106"/>
      <c r="F66" s="107"/>
      <c r="G66" s="47"/>
      <c r="H66" s="47"/>
      <c r="L66" s="108"/>
      <c r="M66" s="108"/>
    </row>
    <row r="67" spans="2:16" ht="15" customHeight="1">
      <c r="B67" s="63"/>
      <c r="C67" s="105"/>
      <c r="D67" s="106"/>
      <c r="E67" s="106"/>
      <c r="F67" s="107"/>
      <c r="G67" s="47"/>
      <c r="H67" s="47"/>
      <c r="L67" s="108"/>
      <c r="M67" s="108"/>
    </row>
    <row r="68" spans="2:16" ht="15" customHeight="1">
      <c r="B68" s="63"/>
      <c r="C68" s="105"/>
      <c r="D68" s="106"/>
      <c r="E68" s="106"/>
      <c r="F68" s="107"/>
      <c r="G68" s="47"/>
      <c r="H68" s="47"/>
      <c r="L68" s="108"/>
      <c r="M68" s="108"/>
    </row>
    <row r="69" spans="2:16" ht="15" customHeight="1" thickBot="1">
      <c r="B69" s="63"/>
      <c r="C69" s="105"/>
      <c r="D69" s="106"/>
      <c r="E69" s="106"/>
      <c r="F69" s="107"/>
      <c r="G69" s="47"/>
      <c r="H69" s="47"/>
      <c r="L69" s="108"/>
      <c r="M69" s="108"/>
    </row>
    <row r="70" spans="2:16" ht="20.100000000000001" customHeight="1" thickBot="1">
      <c r="B70" s="391" t="s">
        <v>250</v>
      </c>
      <c r="C70" s="458"/>
      <c r="D70" s="458"/>
      <c r="E70" s="458"/>
      <c r="F70" s="458"/>
      <c r="G70" s="458"/>
      <c r="H70" s="458"/>
      <c r="I70" s="459"/>
      <c r="J70" s="131"/>
      <c r="K70" s="110"/>
      <c r="L70" s="110"/>
      <c r="M70" s="110"/>
      <c r="N70" s="109"/>
      <c r="O70" s="110"/>
      <c r="P70" s="110"/>
    </row>
    <row r="71" spans="2:16" ht="30" customHeight="1" thickBot="1">
      <c r="B71" s="456" t="s">
        <v>259</v>
      </c>
      <c r="C71" s="457"/>
      <c r="D71" s="457"/>
      <c r="E71" s="457"/>
      <c r="F71" s="137" t="s">
        <v>251</v>
      </c>
      <c r="G71" s="140" t="str">
        <f>IF(SUM(H72:I74)&gt;0,"X","")</f>
        <v/>
      </c>
      <c r="H71" s="138" t="s">
        <v>252</v>
      </c>
      <c r="I71" s="139" t="str">
        <f>IF(SUM(H72:I74)=0,"X","")</f>
        <v>X</v>
      </c>
      <c r="J71" s="132"/>
      <c r="K71" s="110"/>
      <c r="L71" s="110"/>
      <c r="M71" s="110"/>
      <c r="N71" s="109"/>
      <c r="O71" s="110"/>
      <c r="P71" s="110"/>
    </row>
    <row r="72" spans="2:16" ht="30" customHeight="1">
      <c r="B72" s="439" t="s">
        <v>256</v>
      </c>
      <c r="C72" s="233"/>
      <c r="D72" s="233"/>
      <c r="E72" s="233"/>
      <c r="F72" s="425"/>
      <c r="G72" s="66" t="s">
        <v>253</v>
      </c>
      <c r="H72" s="454" t="str">
        <f>IF(SUM('Cálculos Auxiliares'!P74:W75)&gt;0,SUM('Cálculos Auxiliares'!P74:Q75)/1.05+SUM('Cálculos Auxiliares'!R74:S75)/1.12+SUM('Cálculos Auxiliares'!T74:U75)/1.2+SUM('Cálculos Auxiliares'!V74:W75)/1.21,"")</f>
        <v/>
      </c>
      <c r="I72" s="455"/>
      <c r="J72" s="133"/>
      <c r="K72" s="110"/>
      <c r="L72" s="110"/>
      <c r="M72" s="111"/>
      <c r="N72" s="112"/>
      <c r="O72" s="110"/>
      <c r="P72" s="110"/>
    </row>
    <row r="73" spans="2:16" ht="18" customHeight="1">
      <c r="B73" s="439" t="s">
        <v>257</v>
      </c>
      <c r="C73" s="233"/>
      <c r="D73" s="233"/>
      <c r="E73" s="233"/>
      <c r="F73" s="452"/>
      <c r="G73" s="71" t="s">
        <v>254</v>
      </c>
      <c r="H73" s="448" t="str">
        <f>+IF(SUM('Cálculos Auxiliares'!P74:W75)&gt;0,SUM('Cálculos Auxiliares'!P74:W75)-SUM('Anexo L - IES'!H72:I72),"")</f>
        <v/>
      </c>
      <c r="I73" s="449"/>
      <c r="J73" s="133"/>
      <c r="K73" s="110"/>
      <c r="L73" s="110"/>
      <c r="M73" s="110"/>
      <c r="N73" s="110"/>
      <c r="O73" s="110"/>
      <c r="P73" s="110"/>
    </row>
    <row r="74" spans="2:16" s="134" customFormat="1" ht="36" customHeight="1" thickBot="1">
      <c r="B74" s="443" t="s">
        <v>258</v>
      </c>
      <c r="C74" s="444"/>
      <c r="D74" s="444"/>
      <c r="E74" s="444"/>
      <c r="F74" s="453"/>
      <c r="G74" s="86" t="s">
        <v>255</v>
      </c>
      <c r="H74" s="450" t="str">
        <f>IF(SUM('Cálculos Auxiliares'!P78:W79)&gt;0,SUM('Cálculos Auxiliares'!P78:W79),"")</f>
        <v/>
      </c>
      <c r="I74" s="451"/>
      <c r="J74" s="135"/>
      <c r="K74" s="136"/>
      <c r="L74" s="136"/>
      <c r="M74" s="136"/>
      <c r="N74" s="136"/>
      <c r="O74" s="136"/>
      <c r="P74" s="136"/>
    </row>
    <row r="75" spans="2:16">
      <c r="H75" s="110"/>
      <c r="I75" s="110"/>
      <c r="J75" s="110"/>
      <c r="K75" s="110"/>
      <c r="L75" s="110"/>
      <c r="M75" s="110"/>
      <c r="N75" s="110"/>
      <c r="O75" s="110"/>
      <c r="P75" s="110"/>
    </row>
    <row r="76" spans="2:16">
      <c r="H76" s="110"/>
      <c r="I76" s="110"/>
      <c r="J76" s="110"/>
      <c r="K76" s="110"/>
      <c r="L76" s="110"/>
      <c r="M76" s="110"/>
      <c r="N76" s="110"/>
      <c r="O76" s="110"/>
      <c r="P76" s="110"/>
    </row>
    <row r="77" spans="2:16">
      <c r="H77" s="110"/>
      <c r="I77" s="110"/>
      <c r="J77" s="110"/>
      <c r="K77" s="110"/>
      <c r="L77" s="110"/>
      <c r="M77" s="110"/>
      <c r="N77" s="110"/>
      <c r="O77" s="110"/>
      <c r="P77" s="110"/>
    </row>
    <row r="78" spans="2:16">
      <c r="H78" s="110"/>
      <c r="I78" s="110"/>
      <c r="J78" s="110"/>
      <c r="K78" s="110"/>
      <c r="L78" s="110"/>
      <c r="M78" s="110"/>
      <c r="N78" s="110"/>
      <c r="O78" s="110"/>
      <c r="P78" s="110"/>
    </row>
    <row r="79" spans="2:16">
      <c r="H79" s="110"/>
      <c r="I79" s="110"/>
      <c r="J79" s="110"/>
      <c r="K79" s="110"/>
      <c r="L79" s="110"/>
      <c r="M79" s="110"/>
      <c r="N79" s="110"/>
      <c r="O79" s="110"/>
      <c r="P79" s="110"/>
    </row>
    <row r="80" spans="2:16">
      <c r="H80" s="110"/>
      <c r="I80" s="110"/>
      <c r="J80" s="110"/>
      <c r="K80" s="110"/>
      <c r="L80" s="110"/>
      <c r="M80" s="110"/>
      <c r="N80" s="110"/>
      <c r="O80" s="110"/>
      <c r="P80" s="110"/>
    </row>
    <row r="81" spans="8:16">
      <c r="H81" s="110"/>
      <c r="I81" s="110"/>
      <c r="J81" s="110"/>
      <c r="K81" s="110"/>
      <c r="L81" s="110"/>
      <c r="M81" s="110"/>
      <c r="N81" s="110"/>
      <c r="O81" s="110"/>
      <c r="P81" s="110"/>
    </row>
    <row r="82" spans="8:16">
      <c r="H82" s="110"/>
      <c r="I82" s="110"/>
      <c r="J82" s="110"/>
      <c r="K82" s="110"/>
      <c r="L82" s="110"/>
      <c r="M82" s="110"/>
      <c r="N82" s="110"/>
      <c r="O82" s="110"/>
      <c r="P82" s="110"/>
    </row>
    <row r="83" spans="8:16">
      <c r="H83" s="110"/>
      <c r="I83" s="110"/>
      <c r="J83" s="110"/>
      <c r="K83" s="110"/>
      <c r="L83" s="110"/>
      <c r="M83" s="110"/>
      <c r="N83" s="110"/>
      <c r="O83" s="110"/>
      <c r="P83" s="110"/>
    </row>
  </sheetData>
  <sheetProtection password="D9B2" sheet="1" objects="1" scenarios="1"/>
  <mergeCells count="87">
    <mergeCell ref="H73:I73"/>
    <mergeCell ref="H74:I74"/>
    <mergeCell ref="B73:F73"/>
    <mergeCell ref="B74:F74"/>
    <mergeCell ref="B58:L58"/>
    <mergeCell ref="B59:D59"/>
    <mergeCell ref="E59:F59"/>
    <mergeCell ref="I59:J59"/>
    <mergeCell ref="I63:I65"/>
    <mergeCell ref="B72:F72"/>
    <mergeCell ref="H72:I72"/>
    <mergeCell ref="K63:K65"/>
    <mergeCell ref="B71:E71"/>
    <mergeCell ref="B70:I70"/>
    <mergeCell ref="B64:E64"/>
    <mergeCell ref="B65:E65"/>
    <mergeCell ref="B63:E63"/>
    <mergeCell ref="G63:G65"/>
    <mergeCell ref="B52:C53"/>
    <mergeCell ref="D52:F52"/>
    <mergeCell ref="D53:F53"/>
    <mergeCell ref="B54:C55"/>
    <mergeCell ref="D54:F54"/>
    <mergeCell ref="D55:F55"/>
    <mergeCell ref="B44:F44"/>
    <mergeCell ref="B45:F45"/>
    <mergeCell ref="G45:H45"/>
    <mergeCell ref="K59:L59"/>
    <mergeCell ref="G59:H59"/>
    <mergeCell ref="B46:F46"/>
    <mergeCell ref="B50:J50"/>
    <mergeCell ref="B51:F51"/>
    <mergeCell ref="G51:H51"/>
    <mergeCell ref="I51:J51"/>
    <mergeCell ref="K41:L42"/>
    <mergeCell ref="B42:F42"/>
    <mergeCell ref="B43:F43"/>
    <mergeCell ref="I43:J43"/>
    <mergeCell ref="G36:H38"/>
    <mergeCell ref="G40:H40"/>
    <mergeCell ref="K36:L37"/>
    <mergeCell ref="E37:F37"/>
    <mergeCell ref="E38:F38"/>
    <mergeCell ref="E40:F40"/>
    <mergeCell ref="B41:F41"/>
    <mergeCell ref="B34:B40"/>
    <mergeCell ref="C34:F34"/>
    <mergeCell ref="C35:F35"/>
    <mergeCell ref="C36:F36"/>
    <mergeCell ref="C37:D40"/>
    <mergeCell ref="E39:F39"/>
    <mergeCell ref="B27:F27"/>
    <mergeCell ref="B32:L32"/>
    <mergeCell ref="B33:F33"/>
    <mergeCell ref="G33:H33"/>
    <mergeCell ref="I33:J33"/>
    <mergeCell ref="K33:L33"/>
    <mergeCell ref="B25:F25"/>
    <mergeCell ref="I25:J26"/>
    <mergeCell ref="B26:F26"/>
    <mergeCell ref="G23:H25"/>
    <mergeCell ref="B15:L15"/>
    <mergeCell ref="B16:F16"/>
    <mergeCell ref="G16:H16"/>
    <mergeCell ref="I16:J16"/>
    <mergeCell ref="K16:L16"/>
    <mergeCell ref="B24:F24"/>
    <mergeCell ref="K23:L24"/>
    <mergeCell ref="B17:B23"/>
    <mergeCell ref="C22:F22"/>
    <mergeCell ref="C21:F21"/>
    <mergeCell ref="C23:F23"/>
    <mergeCell ref="C20:F20"/>
    <mergeCell ref="B1:L1"/>
    <mergeCell ref="B4:C4"/>
    <mergeCell ref="D4:L4"/>
    <mergeCell ref="B5:C5"/>
    <mergeCell ref="E5:G5"/>
    <mergeCell ref="H5:I5"/>
    <mergeCell ref="J5:L5"/>
    <mergeCell ref="C19:F19"/>
    <mergeCell ref="C18:F18"/>
    <mergeCell ref="C17:F17"/>
    <mergeCell ref="B6:C6"/>
    <mergeCell ref="D6:L6"/>
    <mergeCell ref="B9:E12"/>
    <mergeCell ref="I9:L12"/>
  </mergeCells>
  <phoneticPr fontId="0" type="noConversion"/>
  <conditionalFormatting sqref="F65 H65 J65 L65">
    <cfRule type="cellIs" dxfId="0" priority="1" stopIfTrue="1" operator="notEqual">
      <formula>0</formula>
    </cfRule>
  </conditionalFormatting>
  <printOptions horizontalCentered="1" verticalCentered="1"/>
  <pageMargins left="0.74803149606299213" right="0.74803149606299213" top="0.78740157480314965" bottom="0.78740157480314965" header="0" footer="0"/>
  <pageSetup paperSize="9" scale="64" fitToHeight="2" orientation="portrait" r:id="rId1"/>
  <headerFooter alignWithMargins="0">
    <oddFooter>&amp;LElaborado por: Luis Silvestre (TOC 73362)&amp;RPágina &amp;P de &amp;N</oddFooter>
  </headerFooter>
  <rowBreaks count="1" manualBreakCount="1">
    <brk id="49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2"/>
  <dimension ref="B1:O68"/>
  <sheetViews>
    <sheetView showGridLines="0" topLeftCell="A25" zoomScale="82" workbookViewId="0">
      <selection activeCell="O13" sqref="O13"/>
    </sheetView>
  </sheetViews>
  <sheetFormatPr defaultRowHeight="12.75"/>
  <cols>
    <col min="1" max="1" width="2.42578125" customWidth="1"/>
    <col min="2" max="2" width="11.28515625" customWidth="1"/>
    <col min="3" max="14" width="11.7109375" customWidth="1"/>
    <col min="15" max="15" width="12.7109375" customWidth="1"/>
  </cols>
  <sheetData>
    <row r="1" spans="2:15" ht="13.5" thickBot="1"/>
    <row r="2" spans="2:15" s="2" customFormat="1" ht="20.100000000000001" customHeight="1" thickTop="1">
      <c r="B2" s="374" t="s">
        <v>0</v>
      </c>
      <c r="C2" s="375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376"/>
    </row>
    <row r="3" spans="2:15" s="2" customFormat="1" ht="18" customHeight="1" thickBot="1">
      <c r="B3" s="355" t="s">
        <v>1</v>
      </c>
      <c r="C3" s="182"/>
      <c r="D3" s="19"/>
      <c r="E3" s="182" t="s">
        <v>2</v>
      </c>
      <c r="F3" s="182"/>
      <c r="G3" s="182"/>
      <c r="H3" s="464" t="s">
        <v>35</v>
      </c>
      <c r="I3" s="464"/>
      <c r="J3" s="464"/>
      <c r="K3" s="464"/>
      <c r="L3" s="464"/>
      <c r="M3" s="464"/>
      <c r="N3" s="464"/>
      <c r="O3" s="465"/>
    </row>
    <row r="4" spans="2:15" ht="13.5" thickTop="1"/>
    <row r="5" spans="2:15" ht="15.75">
      <c r="B5" s="463" t="s">
        <v>49</v>
      </c>
      <c r="C5" s="463"/>
      <c r="D5" s="20" t="s">
        <v>50</v>
      </c>
    </row>
    <row r="6" spans="2:15" ht="13.5" thickBot="1"/>
    <row r="7" spans="2:15" s="2" customFormat="1" ht="24.95" customHeight="1" thickTop="1" thickBot="1">
      <c r="B7" s="176" t="s">
        <v>36</v>
      </c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5" ht="20.100000000000001" customHeight="1" thickTop="1">
      <c r="B8" s="5"/>
      <c r="C8" s="6" t="s">
        <v>37</v>
      </c>
      <c r="D8" s="6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7" t="s">
        <v>34</v>
      </c>
    </row>
    <row r="9" spans="2:15" s="2" customFormat="1" ht="20.100000000000001" customHeight="1">
      <c r="B9" s="11" t="s">
        <v>5</v>
      </c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0" t="str">
        <f t="shared" ref="O9:O35" si="0">IF(SUM(C9:N9)&gt;0,SUM(C9:N9),"")</f>
        <v/>
      </c>
    </row>
    <row r="10" spans="2:15" s="2" customFormat="1" ht="20.100000000000001" customHeight="1">
      <c r="B10" s="11" t="s">
        <v>6</v>
      </c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0" t="str">
        <f t="shared" si="0"/>
        <v/>
      </c>
    </row>
    <row r="11" spans="2:15" s="2" customFormat="1" ht="20.100000000000001" customHeight="1">
      <c r="B11" s="11" t="s">
        <v>7</v>
      </c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0" t="str">
        <f t="shared" si="0"/>
        <v/>
      </c>
    </row>
    <row r="12" spans="2:15" s="2" customFormat="1" ht="20.100000000000001" customHeight="1">
      <c r="B12" s="11" t="s">
        <v>8</v>
      </c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0" t="str">
        <f t="shared" si="0"/>
        <v/>
      </c>
    </row>
    <row r="13" spans="2:15" s="2" customFormat="1" ht="20.100000000000001" customHeight="1">
      <c r="B13" s="11" t="s">
        <v>9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0" t="str">
        <f t="shared" si="0"/>
        <v/>
      </c>
    </row>
    <row r="14" spans="2:15" s="2" customFormat="1" ht="20.100000000000001" customHeight="1">
      <c r="B14" s="11" t="s">
        <v>10</v>
      </c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0" t="str">
        <f t="shared" si="0"/>
        <v/>
      </c>
    </row>
    <row r="15" spans="2:15" s="2" customFormat="1" ht="20.100000000000001" customHeight="1">
      <c r="B15" s="11" t="s">
        <v>11</v>
      </c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0" t="str">
        <f>IF(SUM(C15:N15)&gt;0,SUM(C15:N15),"")</f>
        <v/>
      </c>
    </row>
    <row r="16" spans="2:15" s="2" customFormat="1" ht="39.950000000000003" customHeight="1">
      <c r="B16" s="119" t="s">
        <v>234</v>
      </c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0" t="str">
        <f>IF(SUM(C16:N16)&gt;0,SUM(C16:N16),"")</f>
        <v/>
      </c>
    </row>
    <row r="17" spans="2:15" s="2" customFormat="1" ht="39.950000000000003" customHeight="1">
      <c r="B17" s="119" t="s">
        <v>233</v>
      </c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0" t="str">
        <f>IF(SUM(C17:N17)&gt;0,SUM(C17:N17),"")</f>
        <v/>
      </c>
    </row>
    <row r="18" spans="2:15" s="2" customFormat="1" ht="20.100000000000001" customHeight="1">
      <c r="B18" s="11" t="s">
        <v>12</v>
      </c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0" t="str">
        <f t="shared" si="0"/>
        <v/>
      </c>
    </row>
    <row r="19" spans="2:15" s="2" customFormat="1" ht="20.100000000000001" customHeight="1">
      <c r="B19" s="11" t="s">
        <v>13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0" t="str">
        <f t="shared" si="0"/>
        <v/>
      </c>
    </row>
    <row r="20" spans="2:15" s="2" customFormat="1" ht="20.100000000000001" customHeight="1">
      <c r="B20" s="11" t="s">
        <v>14</v>
      </c>
      <c r="C20" s="126"/>
      <c r="D20" s="126"/>
      <c r="E20" s="126"/>
      <c r="F20" s="126"/>
      <c r="G20" s="126"/>
      <c r="H20" s="126"/>
      <c r="I20" s="126"/>
      <c r="J20" s="127"/>
      <c r="K20" s="126"/>
      <c r="L20" s="126"/>
      <c r="M20" s="126"/>
      <c r="N20" s="126"/>
      <c r="O20" s="10" t="str">
        <f t="shared" si="0"/>
        <v/>
      </c>
    </row>
    <row r="21" spans="2:15" s="2" customFormat="1" ht="20.100000000000001" customHeight="1">
      <c r="B21" s="11" t="s">
        <v>15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0" t="str">
        <f t="shared" si="0"/>
        <v/>
      </c>
    </row>
    <row r="22" spans="2:15" s="2" customFormat="1" ht="20.100000000000001" customHeight="1">
      <c r="B22" s="11" t="s">
        <v>16</v>
      </c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0" t="str">
        <f t="shared" si="0"/>
        <v/>
      </c>
    </row>
    <row r="23" spans="2:15" s="2" customFormat="1" ht="20.100000000000001" customHeight="1">
      <c r="B23" s="11" t="s">
        <v>17</v>
      </c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0" t="str">
        <f t="shared" si="0"/>
        <v/>
      </c>
    </row>
    <row r="24" spans="2:15" s="2" customFormat="1" ht="20.100000000000001" customHeight="1">
      <c r="B24" s="11" t="s">
        <v>18</v>
      </c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0" t="str">
        <f t="shared" si="0"/>
        <v/>
      </c>
    </row>
    <row r="25" spans="2:15" s="2" customFormat="1" ht="20.100000000000001" customHeight="1">
      <c r="B25" s="11" t="s">
        <v>19</v>
      </c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0" t="str">
        <f t="shared" si="0"/>
        <v/>
      </c>
    </row>
    <row r="26" spans="2:15" s="2" customFormat="1" ht="20.100000000000001" customHeight="1">
      <c r="B26" s="11" t="s">
        <v>20</v>
      </c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0" t="str">
        <f t="shared" si="0"/>
        <v/>
      </c>
    </row>
    <row r="27" spans="2:15" s="2" customFormat="1" ht="20.100000000000001" customHeight="1">
      <c r="B27" s="11" t="s">
        <v>21</v>
      </c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0" t="str">
        <f t="shared" si="0"/>
        <v/>
      </c>
    </row>
    <row r="28" spans="2:15" s="2" customFormat="1" ht="20.100000000000001" customHeight="1">
      <c r="B28" s="11" t="s">
        <v>22</v>
      </c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0" t="str">
        <f t="shared" si="0"/>
        <v/>
      </c>
    </row>
    <row r="29" spans="2:15" s="2" customFormat="1" ht="20.100000000000001" customHeight="1">
      <c r="B29" s="11" t="s">
        <v>23</v>
      </c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0" t="str">
        <f t="shared" si="0"/>
        <v/>
      </c>
    </row>
    <row r="30" spans="2:15" ht="20.100000000000001" customHeight="1">
      <c r="B30" s="11" t="s">
        <v>269</v>
      </c>
      <c r="C30" s="148" t="str">
        <f t="shared" ref="C30:N30" si="1">IF(SUM(C66)&gt;0,SUM(C66),"")</f>
        <v/>
      </c>
      <c r="D30" s="148" t="str">
        <f t="shared" si="1"/>
        <v/>
      </c>
      <c r="E30" s="148" t="str">
        <f t="shared" si="1"/>
        <v/>
      </c>
      <c r="F30" s="148" t="str">
        <f t="shared" si="1"/>
        <v/>
      </c>
      <c r="G30" s="13" t="str">
        <f t="shared" si="1"/>
        <v/>
      </c>
      <c r="H30" s="13" t="str">
        <f t="shared" si="1"/>
        <v/>
      </c>
      <c r="I30" s="13" t="str">
        <f t="shared" si="1"/>
        <v/>
      </c>
      <c r="J30" s="13" t="str">
        <f t="shared" si="1"/>
        <v/>
      </c>
      <c r="K30" s="13" t="str">
        <f t="shared" si="1"/>
        <v/>
      </c>
      <c r="L30" s="13" t="str">
        <f t="shared" si="1"/>
        <v/>
      </c>
      <c r="M30" s="13" t="str">
        <f t="shared" si="1"/>
        <v/>
      </c>
      <c r="N30" s="13" t="str">
        <f t="shared" si="1"/>
        <v/>
      </c>
      <c r="O30" s="10" t="str">
        <f t="shared" si="0"/>
        <v/>
      </c>
    </row>
    <row r="31" spans="2:15" ht="20.100000000000001" customHeight="1">
      <c r="B31" s="11" t="s">
        <v>270</v>
      </c>
      <c r="C31" s="148" t="str">
        <f t="shared" ref="C31:N31" si="2">IF(SUM(C67)&gt;0,SUM(C67),"")</f>
        <v/>
      </c>
      <c r="D31" s="148" t="str">
        <f t="shared" si="2"/>
        <v/>
      </c>
      <c r="E31" s="148" t="str">
        <f t="shared" si="2"/>
        <v/>
      </c>
      <c r="F31" s="148" t="str">
        <f t="shared" si="2"/>
        <v/>
      </c>
      <c r="G31" s="13" t="str">
        <f t="shared" si="2"/>
        <v/>
      </c>
      <c r="H31" s="13" t="str">
        <f t="shared" si="2"/>
        <v/>
      </c>
      <c r="I31" s="13" t="str">
        <f t="shared" si="2"/>
        <v/>
      </c>
      <c r="J31" s="13" t="str">
        <f t="shared" si="2"/>
        <v/>
      </c>
      <c r="K31" s="13" t="str">
        <f t="shared" si="2"/>
        <v/>
      </c>
      <c r="L31" s="13" t="str">
        <f t="shared" si="2"/>
        <v/>
      </c>
      <c r="M31" s="13" t="str">
        <f t="shared" si="2"/>
        <v/>
      </c>
      <c r="N31" s="13" t="str">
        <f t="shared" si="2"/>
        <v/>
      </c>
      <c r="O31" s="10" t="str">
        <f t="shared" si="0"/>
        <v/>
      </c>
    </row>
    <row r="32" spans="2:15" ht="20.100000000000001" customHeight="1">
      <c r="B32" s="11" t="s">
        <v>271</v>
      </c>
      <c r="C32" s="148"/>
      <c r="D32" s="148"/>
      <c r="E32" s="148"/>
      <c r="F32" s="148"/>
      <c r="G32" s="148" t="str">
        <f>IF(SUM(C32:F32)&gt;0,SUM(C32:F32),"")</f>
        <v/>
      </c>
      <c r="H32" s="148"/>
      <c r="I32" s="148"/>
      <c r="J32" s="148"/>
      <c r="K32" s="148"/>
      <c r="L32" s="148"/>
      <c r="M32" s="148"/>
      <c r="N32" s="148"/>
      <c r="O32" s="10" t="str">
        <f t="shared" si="0"/>
        <v/>
      </c>
    </row>
    <row r="33" spans="2:15" ht="20.100000000000001" customHeight="1">
      <c r="B33" s="11" t="s">
        <v>272</v>
      </c>
      <c r="C33" s="148"/>
      <c r="D33" s="148"/>
      <c r="E33" s="148"/>
      <c r="F33" s="148"/>
      <c r="G33" s="148" t="str">
        <f>IF(SUM(C33:F33)&gt;0,SUM(C33:F33),"")</f>
        <v/>
      </c>
      <c r="H33" s="148"/>
      <c r="I33" s="148"/>
      <c r="J33" s="148"/>
      <c r="K33" s="148"/>
      <c r="L33" s="148"/>
      <c r="M33" s="148"/>
      <c r="N33" s="148"/>
      <c r="O33" s="10" t="str">
        <f t="shared" si="0"/>
        <v/>
      </c>
    </row>
    <row r="34" spans="2:15" s="2" customFormat="1" ht="20.100000000000001" customHeight="1">
      <c r="B34" s="11" t="s">
        <v>24</v>
      </c>
      <c r="C34" s="128" t="str">
        <f t="shared" ref="C34:N34" si="3">IF(SUM(C9,C11,C13,C15:C19)&gt;0,SUM(C9,C11,C13,C15:C19),"")</f>
        <v/>
      </c>
      <c r="D34" s="128" t="str">
        <f t="shared" si="3"/>
        <v/>
      </c>
      <c r="E34" s="128" t="str">
        <f t="shared" si="3"/>
        <v/>
      </c>
      <c r="F34" s="128" t="str">
        <f t="shared" si="3"/>
        <v/>
      </c>
      <c r="G34" s="128" t="str">
        <f t="shared" si="3"/>
        <v/>
      </c>
      <c r="H34" s="128" t="str">
        <f t="shared" si="3"/>
        <v/>
      </c>
      <c r="I34" s="128" t="str">
        <f t="shared" si="3"/>
        <v/>
      </c>
      <c r="J34" s="128" t="str">
        <f t="shared" si="3"/>
        <v/>
      </c>
      <c r="K34" s="128" t="str">
        <f t="shared" si="3"/>
        <v/>
      </c>
      <c r="L34" s="128" t="str">
        <f t="shared" si="3"/>
        <v/>
      </c>
      <c r="M34" s="128" t="str">
        <f t="shared" si="3"/>
        <v/>
      </c>
      <c r="N34" s="128" t="str">
        <f t="shared" si="3"/>
        <v/>
      </c>
      <c r="O34" s="10" t="str">
        <f t="shared" si="0"/>
        <v/>
      </c>
    </row>
    <row r="35" spans="2:15" s="2" customFormat="1" ht="20.100000000000001" customHeight="1">
      <c r="B35" s="11" t="s">
        <v>25</v>
      </c>
      <c r="C35" s="128" t="str">
        <f t="shared" ref="C35:N35" si="4">IF(SUM(C21,C22,C23,C24,C25,C26,C28,C29)&gt;0,SUM(C21,C22,C23,C24,C25,C26,C28,C29),"")</f>
        <v/>
      </c>
      <c r="D35" s="128" t="str">
        <f t="shared" si="4"/>
        <v/>
      </c>
      <c r="E35" s="128" t="str">
        <f t="shared" si="4"/>
        <v/>
      </c>
      <c r="F35" s="128" t="str">
        <f t="shared" si="4"/>
        <v/>
      </c>
      <c r="G35" s="128" t="str">
        <f t="shared" si="4"/>
        <v/>
      </c>
      <c r="H35" s="128" t="str">
        <f t="shared" si="4"/>
        <v/>
      </c>
      <c r="I35" s="128" t="str">
        <f t="shared" si="4"/>
        <v/>
      </c>
      <c r="J35" s="128" t="str">
        <f t="shared" si="4"/>
        <v/>
      </c>
      <c r="K35" s="128" t="str">
        <f t="shared" si="4"/>
        <v/>
      </c>
      <c r="L35" s="128" t="str">
        <f t="shared" si="4"/>
        <v/>
      </c>
      <c r="M35" s="128" t="str">
        <f t="shared" si="4"/>
        <v/>
      </c>
      <c r="N35" s="128" t="str">
        <f t="shared" si="4"/>
        <v/>
      </c>
      <c r="O35" s="10" t="str">
        <f t="shared" si="0"/>
        <v/>
      </c>
    </row>
    <row r="36" spans="2:15" s="2" customFormat="1" ht="20.100000000000001" customHeight="1">
      <c r="B36" s="11" t="s">
        <v>26</v>
      </c>
      <c r="C36" s="128" t="str">
        <f t="shared" ref="C36:N36" si="5">IF(SUM(C10,C12,C14,C20,C27,C31,C33)&gt;0,SUM(C10,C12,C14,C20,C27,C31,C33),"")</f>
        <v/>
      </c>
      <c r="D36" s="128" t="str">
        <f t="shared" si="5"/>
        <v/>
      </c>
      <c r="E36" s="128" t="str">
        <f t="shared" si="5"/>
        <v/>
      </c>
      <c r="F36" s="128" t="str">
        <f t="shared" si="5"/>
        <v/>
      </c>
      <c r="G36" s="128" t="str">
        <f t="shared" si="5"/>
        <v/>
      </c>
      <c r="H36" s="128" t="str">
        <f t="shared" si="5"/>
        <v/>
      </c>
      <c r="I36" s="128" t="str">
        <f t="shared" si="5"/>
        <v/>
      </c>
      <c r="J36" s="128" t="str">
        <f t="shared" si="5"/>
        <v/>
      </c>
      <c r="K36" s="128" t="str">
        <f t="shared" si="5"/>
        <v/>
      </c>
      <c r="L36" s="128" t="str">
        <f t="shared" si="5"/>
        <v/>
      </c>
      <c r="M36" s="128" t="str">
        <f t="shared" si="5"/>
        <v/>
      </c>
      <c r="N36" s="128" t="str">
        <f t="shared" si="5"/>
        <v/>
      </c>
      <c r="O36" s="10" t="str">
        <f>IF(SUM(C36:N36)&gt;0,SUM(C36:N36),"")</f>
        <v/>
      </c>
    </row>
    <row r="37" spans="2:15" s="2" customFormat="1" ht="20.100000000000001" customHeight="1">
      <c r="B37" s="11" t="s">
        <v>27</v>
      </c>
      <c r="C37" s="129" t="str">
        <f t="shared" ref="C37:N37" si="6">IF(SUM(C36)-SUM(C35)&gt;0,SUM(C36)-SUM(C35),"")</f>
        <v/>
      </c>
      <c r="D37" s="129" t="str">
        <f t="shared" si="6"/>
        <v/>
      </c>
      <c r="E37" s="129" t="str">
        <f t="shared" si="6"/>
        <v/>
      </c>
      <c r="F37" s="129" t="str">
        <f t="shared" si="6"/>
        <v/>
      </c>
      <c r="G37" s="129" t="str">
        <f t="shared" si="6"/>
        <v/>
      </c>
      <c r="H37" s="129" t="str">
        <f t="shared" si="6"/>
        <v/>
      </c>
      <c r="I37" s="129" t="str">
        <f t="shared" si="6"/>
        <v/>
      </c>
      <c r="J37" s="129" t="str">
        <f t="shared" si="6"/>
        <v/>
      </c>
      <c r="K37" s="129" t="str">
        <f t="shared" si="6"/>
        <v/>
      </c>
      <c r="L37" s="129" t="str">
        <f t="shared" si="6"/>
        <v/>
      </c>
      <c r="M37" s="129" t="str">
        <f t="shared" si="6"/>
        <v/>
      </c>
      <c r="N37" s="129" t="str">
        <f t="shared" si="6"/>
        <v/>
      </c>
      <c r="O37" s="15" t="str">
        <f>IF(SUM(C37:N37)&gt;0,SUM(C37:N37),"")</f>
        <v/>
      </c>
    </row>
    <row r="38" spans="2:15" s="2" customFormat="1" ht="20.100000000000001" customHeight="1" thickBot="1">
      <c r="B38" s="16" t="s">
        <v>28</v>
      </c>
      <c r="C38" s="130" t="str">
        <f t="shared" ref="C38:N38" si="7">IF(SUM(C35)-SUM(C36)&gt;0,SUM(C35)-SUM(C36),"")</f>
        <v/>
      </c>
      <c r="D38" s="130" t="str">
        <f t="shared" si="7"/>
        <v/>
      </c>
      <c r="E38" s="130" t="str">
        <f t="shared" si="7"/>
        <v/>
      </c>
      <c r="F38" s="130" t="str">
        <f t="shared" si="7"/>
        <v/>
      </c>
      <c r="G38" s="130" t="str">
        <f t="shared" si="7"/>
        <v/>
      </c>
      <c r="H38" s="130" t="str">
        <f t="shared" si="7"/>
        <v/>
      </c>
      <c r="I38" s="130" t="str">
        <f t="shared" si="7"/>
        <v/>
      </c>
      <c r="J38" s="130" t="str">
        <f t="shared" si="7"/>
        <v/>
      </c>
      <c r="K38" s="130" t="str">
        <f t="shared" si="7"/>
        <v/>
      </c>
      <c r="L38" s="130" t="str">
        <f t="shared" si="7"/>
        <v/>
      </c>
      <c r="M38" s="130" t="str">
        <f t="shared" si="7"/>
        <v/>
      </c>
      <c r="N38" s="130" t="str">
        <f t="shared" si="7"/>
        <v/>
      </c>
      <c r="O38" s="18" t="str">
        <f>IF(SUM(C38:N38)&gt;0,SUM(C38:N38),"")</f>
        <v/>
      </c>
    </row>
    <row r="39" spans="2:15" ht="13.5" thickTop="1"/>
    <row r="40" spans="2:15" ht="13.5" thickBot="1"/>
    <row r="41" spans="2:15" s="2" customFormat="1" ht="20.100000000000001" customHeight="1" thickTop="1">
      <c r="B41" s="374" t="s">
        <v>0</v>
      </c>
      <c r="C41" s="375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376"/>
    </row>
    <row r="42" spans="2:15" s="2" customFormat="1" ht="18" customHeight="1" thickBot="1">
      <c r="B42" s="355" t="s">
        <v>1</v>
      </c>
      <c r="C42" s="182"/>
      <c r="D42" s="19"/>
      <c r="E42" s="182" t="s">
        <v>2</v>
      </c>
      <c r="F42" s="182"/>
      <c r="G42" s="182"/>
      <c r="H42" s="464" t="s">
        <v>35</v>
      </c>
      <c r="I42" s="464"/>
      <c r="J42" s="464"/>
      <c r="K42" s="464"/>
      <c r="L42" s="464"/>
      <c r="M42" s="464"/>
      <c r="N42" s="464"/>
      <c r="O42" s="465"/>
    </row>
    <row r="43" spans="2:15" ht="13.5" thickTop="1"/>
    <row r="44" spans="2:15" ht="15.75">
      <c r="B44" s="463" t="s">
        <v>49</v>
      </c>
      <c r="C44" s="463"/>
      <c r="D44" s="20" t="s">
        <v>50</v>
      </c>
    </row>
    <row r="45" spans="2:15" ht="13.5" thickBot="1"/>
    <row r="46" spans="2:15" s="2" customFormat="1" ht="24.95" customHeight="1" thickTop="1" thickBot="1">
      <c r="B46" s="176" t="s">
        <v>274</v>
      </c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8"/>
    </row>
    <row r="47" spans="2:15" ht="20.100000000000001" customHeight="1" thickTop="1">
      <c r="B47" s="5"/>
      <c r="C47" s="6" t="s">
        <v>37</v>
      </c>
      <c r="D47" s="6" t="s">
        <v>38</v>
      </c>
      <c r="E47" s="6" t="s">
        <v>39</v>
      </c>
      <c r="F47" s="6" t="s">
        <v>40</v>
      </c>
      <c r="G47" s="6" t="s">
        <v>41</v>
      </c>
      <c r="H47" s="6" t="s">
        <v>42</v>
      </c>
      <c r="I47" s="6" t="s">
        <v>43</v>
      </c>
      <c r="J47" s="6" t="s">
        <v>44</v>
      </c>
      <c r="K47" s="6" t="s">
        <v>45</v>
      </c>
      <c r="L47" s="6" t="s">
        <v>46</v>
      </c>
      <c r="M47" s="6" t="s">
        <v>47</v>
      </c>
      <c r="N47" s="6" t="s">
        <v>48</v>
      </c>
      <c r="O47" s="7" t="s">
        <v>34</v>
      </c>
    </row>
    <row r="48" spans="2:15" s="2" customFormat="1" ht="20.100000000000001" customHeight="1">
      <c r="B48" s="11" t="s">
        <v>5</v>
      </c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0" t="str">
        <f t="shared" ref="O48:O56" si="8">IF(SUM(C48:N48)&gt;0,SUM(C48:N48),"")</f>
        <v/>
      </c>
    </row>
    <row r="49" spans="2:15" s="2" customFormat="1" ht="20.100000000000001" customHeight="1">
      <c r="B49" s="11" t="s">
        <v>6</v>
      </c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0" t="str">
        <f t="shared" si="8"/>
        <v/>
      </c>
    </row>
    <row r="50" spans="2:15" s="2" customFormat="1" ht="20.100000000000001" customHeight="1">
      <c r="B50" s="11" t="s">
        <v>7</v>
      </c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0" t="str">
        <f t="shared" si="8"/>
        <v/>
      </c>
    </row>
    <row r="51" spans="2:15" s="2" customFormat="1" ht="20.100000000000001" customHeight="1">
      <c r="B51" s="11" t="s">
        <v>8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0" t="str">
        <f t="shared" si="8"/>
        <v/>
      </c>
    </row>
    <row r="52" spans="2:15" s="2" customFormat="1" ht="20.100000000000001" customHeight="1">
      <c r="B52" s="11" t="s">
        <v>9</v>
      </c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0" t="str">
        <f t="shared" si="8"/>
        <v/>
      </c>
    </row>
    <row r="53" spans="2:15" s="2" customFormat="1" ht="20.100000000000001" customHeight="1">
      <c r="B53" s="11" t="s">
        <v>10</v>
      </c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0" t="str">
        <f t="shared" si="8"/>
        <v/>
      </c>
    </row>
    <row r="54" spans="2:15" s="2" customFormat="1" ht="20.100000000000001" customHeight="1">
      <c r="B54" s="11" t="s">
        <v>11</v>
      </c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0" t="str">
        <f t="shared" si="8"/>
        <v/>
      </c>
    </row>
    <row r="55" spans="2:15" s="2" customFormat="1" ht="39.950000000000003" customHeight="1">
      <c r="B55" s="119" t="s">
        <v>234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0" t="str">
        <f t="shared" si="8"/>
        <v/>
      </c>
    </row>
    <row r="56" spans="2:15" s="2" customFormat="1" ht="39.950000000000003" customHeight="1">
      <c r="B56" s="119" t="s">
        <v>233</v>
      </c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0" t="str">
        <f t="shared" si="8"/>
        <v/>
      </c>
    </row>
    <row r="57" spans="2:15" s="2" customFormat="1" ht="20.100000000000001" customHeight="1">
      <c r="B57" s="11" t="s">
        <v>12</v>
      </c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0" t="str">
        <f t="shared" ref="O57:O66" si="9">IF(SUM(C57:N57)&gt;0,SUM(C57:N57),"")</f>
        <v/>
      </c>
    </row>
    <row r="58" spans="2:15" s="2" customFormat="1" ht="20.100000000000001" customHeight="1">
      <c r="B58" s="11" t="s">
        <v>13</v>
      </c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0" t="str">
        <f t="shared" si="9"/>
        <v/>
      </c>
    </row>
    <row r="59" spans="2:15" s="2" customFormat="1" ht="20.100000000000001" customHeight="1">
      <c r="B59" s="11" t="s">
        <v>14</v>
      </c>
      <c r="C59" s="126"/>
      <c r="D59" s="126"/>
      <c r="E59" s="126"/>
      <c r="F59" s="126"/>
      <c r="G59" s="126"/>
      <c r="H59" s="126"/>
      <c r="I59" s="126"/>
      <c r="J59" s="127"/>
      <c r="K59" s="126"/>
      <c r="L59" s="126"/>
      <c r="M59" s="126"/>
      <c r="N59" s="126"/>
      <c r="O59" s="10" t="str">
        <f t="shared" si="9"/>
        <v/>
      </c>
    </row>
    <row r="60" spans="2:15" s="2" customFormat="1" ht="20.100000000000001" customHeight="1">
      <c r="B60" s="11" t="s">
        <v>15</v>
      </c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0" t="str">
        <f t="shared" si="9"/>
        <v/>
      </c>
    </row>
    <row r="61" spans="2:15" s="2" customFormat="1" ht="20.100000000000001" customHeight="1">
      <c r="B61" s="11" t="s">
        <v>16</v>
      </c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0" t="str">
        <f t="shared" si="9"/>
        <v/>
      </c>
    </row>
    <row r="62" spans="2:15" s="2" customFormat="1" ht="20.100000000000001" customHeight="1">
      <c r="B62" s="11" t="s">
        <v>17</v>
      </c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0" t="str">
        <f t="shared" si="9"/>
        <v/>
      </c>
    </row>
    <row r="63" spans="2:15" s="2" customFormat="1" ht="20.100000000000001" customHeight="1">
      <c r="B63" s="11" t="s">
        <v>18</v>
      </c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0" t="str">
        <f t="shared" si="9"/>
        <v/>
      </c>
    </row>
    <row r="64" spans="2:15" s="2" customFormat="1" ht="20.100000000000001" customHeight="1">
      <c r="B64" s="11" t="s">
        <v>19</v>
      </c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0" t="str">
        <f t="shared" si="9"/>
        <v/>
      </c>
    </row>
    <row r="65" spans="2:15" s="2" customFormat="1" ht="20.100000000000001" customHeight="1">
      <c r="B65" s="11" t="s">
        <v>266</v>
      </c>
      <c r="C65" s="128" t="str">
        <f t="shared" ref="C65:N65" si="10">IF(SUM(C48,C50,C52,C54:C58)&gt;0,SUM(C48,C50,C52,C54:C58),"")</f>
        <v/>
      </c>
      <c r="D65" s="128" t="str">
        <f t="shared" si="10"/>
        <v/>
      </c>
      <c r="E65" s="128" t="str">
        <f t="shared" si="10"/>
        <v/>
      </c>
      <c r="F65" s="128" t="str">
        <f t="shared" si="10"/>
        <v/>
      </c>
      <c r="G65" s="128" t="str">
        <f t="shared" si="10"/>
        <v/>
      </c>
      <c r="H65" s="128" t="str">
        <f t="shared" si="10"/>
        <v/>
      </c>
      <c r="I65" s="128" t="str">
        <f t="shared" si="10"/>
        <v/>
      </c>
      <c r="J65" s="128" t="str">
        <f t="shared" si="10"/>
        <v/>
      </c>
      <c r="K65" s="128" t="str">
        <f t="shared" si="10"/>
        <v/>
      </c>
      <c r="L65" s="128" t="str">
        <f t="shared" si="10"/>
        <v/>
      </c>
      <c r="M65" s="128" t="str">
        <f t="shared" si="10"/>
        <v/>
      </c>
      <c r="N65" s="128" t="str">
        <f t="shared" si="10"/>
        <v/>
      </c>
      <c r="O65" s="10" t="str">
        <f t="shared" si="9"/>
        <v/>
      </c>
    </row>
    <row r="66" spans="2:15" s="2" customFormat="1" ht="20.100000000000001" customHeight="1">
      <c r="B66" s="11" t="s">
        <v>267</v>
      </c>
      <c r="C66" s="128" t="str">
        <f t="shared" ref="C66:N66" si="11">IF(SUM(C60:C64)&gt;0,SUM(C60:C64),"")</f>
        <v/>
      </c>
      <c r="D66" s="128" t="str">
        <f t="shared" si="11"/>
        <v/>
      </c>
      <c r="E66" s="128" t="str">
        <f t="shared" si="11"/>
        <v/>
      </c>
      <c r="F66" s="128" t="str">
        <f t="shared" si="11"/>
        <v/>
      </c>
      <c r="G66" s="128" t="str">
        <f t="shared" si="11"/>
        <v/>
      </c>
      <c r="H66" s="128" t="str">
        <f t="shared" si="11"/>
        <v/>
      </c>
      <c r="I66" s="128" t="str">
        <f t="shared" si="11"/>
        <v/>
      </c>
      <c r="J66" s="128" t="str">
        <f t="shared" si="11"/>
        <v/>
      </c>
      <c r="K66" s="128" t="str">
        <f t="shared" si="11"/>
        <v/>
      </c>
      <c r="L66" s="128" t="str">
        <f t="shared" si="11"/>
        <v/>
      </c>
      <c r="M66" s="128" t="str">
        <f t="shared" si="11"/>
        <v/>
      </c>
      <c r="N66" s="128" t="str">
        <f t="shared" si="11"/>
        <v/>
      </c>
      <c r="O66" s="10" t="str">
        <f t="shared" si="9"/>
        <v/>
      </c>
    </row>
    <row r="67" spans="2:15" s="2" customFormat="1" ht="20.100000000000001" customHeight="1" thickBot="1">
      <c r="B67" s="16" t="s">
        <v>268</v>
      </c>
      <c r="C67" s="149" t="str">
        <f t="shared" ref="C67:N67" si="12">IF(SUM(C49,C51,C53,C59)&gt;0,SUM(C49,C51,C53,C59),"")</f>
        <v/>
      </c>
      <c r="D67" s="149" t="str">
        <f t="shared" si="12"/>
        <v/>
      </c>
      <c r="E67" s="149" t="str">
        <f t="shared" si="12"/>
        <v/>
      </c>
      <c r="F67" s="149" t="str">
        <f t="shared" si="12"/>
        <v/>
      </c>
      <c r="G67" s="149" t="str">
        <f t="shared" si="12"/>
        <v/>
      </c>
      <c r="H67" s="149" t="str">
        <f t="shared" si="12"/>
        <v/>
      </c>
      <c r="I67" s="149" t="str">
        <f t="shared" si="12"/>
        <v/>
      </c>
      <c r="J67" s="149" t="str">
        <f t="shared" si="12"/>
        <v/>
      </c>
      <c r="K67" s="149" t="str">
        <f t="shared" si="12"/>
        <v/>
      </c>
      <c r="L67" s="149" t="str">
        <f t="shared" si="12"/>
        <v/>
      </c>
      <c r="M67" s="149" t="str">
        <f t="shared" si="12"/>
        <v/>
      </c>
      <c r="N67" s="149" t="str">
        <f t="shared" si="12"/>
        <v/>
      </c>
      <c r="O67" s="146" t="str">
        <f>IF(SUM(C67:N67)&gt;0,SUM(C67:N67),"")</f>
        <v/>
      </c>
    </row>
    <row r="68" spans="2:15" ht="13.5" thickTop="1"/>
  </sheetData>
  <sheetProtection password="C76E" sheet="1" objects="1" scenarios="1"/>
  <mergeCells count="14">
    <mergeCell ref="B44:C44"/>
    <mergeCell ref="B46:O46"/>
    <mergeCell ref="B41:C41"/>
    <mergeCell ref="D41:O41"/>
    <mergeCell ref="B42:C42"/>
    <mergeCell ref="E42:G42"/>
    <mergeCell ref="H42:O42"/>
    <mergeCell ref="B5:C5"/>
    <mergeCell ref="B7:O7"/>
    <mergeCell ref="B2:C2"/>
    <mergeCell ref="D2:O2"/>
    <mergeCell ref="B3:C3"/>
    <mergeCell ref="E3:G3"/>
    <mergeCell ref="H3:O3"/>
  </mergeCells>
  <phoneticPr fontId="0" type="noConversion"/>
  <printOptions horizontalCentered="1" verticalCentered="1"/>
  <pageMargins left="0.75" right="0.75" top="0.19685039370078741" bottom="0.19685039370078741" header="0" footer="0"/>
  <pageSetup paperSize="9" scale="82" orientation="landscape" r:id="rId1"/>
  <headerFooter alignWithMargins="0">
    <oddFooter>&amp;LElaborado por: Luis Silvestre (TOC 73362)&amp;RPágina &amp;P de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olha5"/>
  <dimension ref="B2:U72"/>
  <sheetViews>
    <sheetView showGridLines="0" zoomScale="75" workbookViewId="0">
      <selection activeCell="J45" sqref="J45"/>
    </sheetView>
  </sheetViews>
  <sheetFormatPr defaultRowHeight="12.75"/>
  <cols>
    <col min="1" max="1" width="4.7109375" customWidth="1"/>
    <col min="2" max="4" width="14.7109375" customWidth="1"/>
    <col min="5" max="10" width="12.7109375" customWidth="1"/>
    <col min="11" max="12" width="10.7109375" customWidth="1"/>
    <col min="13" max="13" width="28.7109375" customWidth="1"/>
    <col min="14" max="14" width="14.7109375" customWidth="1"/>
    <col min="15" max="21" width="12.7109375" customWidth="1"/>
  </cols>
  <sheetData>
    <row r="2" spans="2:21" ht="18">
      <c r="B2" s="243" t="s">
        <v>51</v>
      </c>
      <c r="C2" s="243"/>
      <c r="D2" s="243"/>
      <c r="E2" s="243"/>
      <c r="F2" s="243"/>
      <c r="G2" s="243"/>
      <c r="H2" s="243"/>
      <c r="M2" s="243" t="s">
        <v>51</v>
      </c>
      <c r="N2" s="243"/>
      <c r="O2" s="243"/>
      <c r="P2" s="243"/>
      <c r="Q2" s="243"/>
      <c r="R2" s="243"/>
      <c r="S2" s="243"/>
    </row>
    <row r="3" spans="2:21" ht="18">
      <c r="B3" s="21"/>
      <c r="C3" s="21"/>
      <c r="D3" s="21"/>
      <c r="E3" s="21"/>
      <c r="F3" s="21"/>
      <c r="G3" s="21"/>
      <c r="H3" s="21"/>
      <c r="M3" s="21"/>
      <c r="N3" s="21"/>
      <c r="O3" s="21"/>
      <c r="P3" s="21"/>
      <c r="Q3" s="21"/>
      <c r="R3" s="21"/>
      <c r="S3" s="21"/>
    </row>
    <row r="4" spans="2:21" s="158" customFormat="1" ht="36" customHeight="1">
      <c r="B4" s="466" t="s">
        <v>277</v>
      </c>
      <c r="C4" s="467"/>
      <c r="D4" s="467"/>
      <c r="E4" s="467"/>
      <c r="F4" s="467"/>
      <c r="G4" s="467"/>
      <c r="H4" s="467"/>
      <c r="I4" s="467"/>
      <c r="J4" s="467"/>
      <c r="M4" s="466" t="s">
        <v>278</v>
      </c>
      <c r="N4" s="466"/>
      <c r="O4" s="466"/>
      <c r="P4" s="466"/>
      <c r="Q4" s="466"/>
      <c r="R4" s="466"/>
      <c r="S4" s="466"/>
      <c r="T4" s="466"/>
      <c r="U4" s="157"/>
    </row>
    <row r="5" spans="2:21" ht="13.5" thickBot="1"/>
    <row r="6" spans="2:21" s="2" customFormat="1" ht="18" customHeight="1" thickTop="1">
      <c r="B6" s="227" t="s">
        <v>52</v>
      </c>
      <c r="C6" s="228"/>
      <c r="D6" s="228"/>
      <c r="E6" s="228"/>
      <c r="F6" s="228"/>
      <c r="G6" s="228"/>
      <c r="H6" s="228"/>
      <c r="I6" s="228"/>
      <c r="J6" s="229"/>
      <c r="M6" s="227" t="s">
        <v>112</v>
      </c>
      <c r="N6" s="228"/>
      <c r="O6" s="228"/>
      <c r="P6" s="228"/>
      <c r="Q6" s="228"/>
      <c r="R6" s="228"/>
      <c r="S6" s="228"/>
      <c r="T6" s="229"/>
    </row>
    <row r="7" spans="2:21" s="2" customFormat="1" ht="30" customHeight="1">
      <c r="B7" s="230"/>
      <c r="C7" s="231"/>
      <c r="D7" s="231"/>
      <c r="E7" s="150" t="s">
        <v>275</v>
      </c>
      <c r="F7" s="150" t="s">
        <v>54</v>
      </c>
      <c r="G7" s="150" t="s">
        <v>276</v>
      </c>
      <c r="H7" s="150" t="s">
        <v>54</v>
      </c>
      <c r="I7" s="150" t="s">
        <v>302</v>
      </c>
      <c r="J7" s="151" t="s">
        <v>54</v>
      </c>
      <c r="M7" s="230"/>
      <c r="N7" s="231"/>
      <c r="O7" s="150" t="s">
        <v>275</v>
      </c>
      <c r="P7" s="150" t="s">
        <v>54</v>
      </c>
      <c r="Q7" s="150" t="s">
        <v>276</v>
      </c>
      <c r="R7" s="150" t="s">
        <v>54</v>
      </c>
      <c r="S7" s="150" t="s">
        <v>304</v>
      </c>
      <c r="T7" s="151" t="s">
        <v>54</v>
      </c>
    </row>
    <row r="8" spans="2:21" s="2" customFormat="1" ht="18" customHeight="1">
      <c r="B8" s="232" t="s">
        <v>287</v>
      </c>
      <c r="C8" s="233"/>
      <c r="D8" s="23" t="s">
        <v>30</v>
      </c>
      <c r="E8" s="24"/>
      <c r="F8" s="25" t="str">
        <f>IF(E8&gt;0,E8/0.04,"")</f>
        <v/>
      </c>
      <c r="G8" s="24"/>
      <c r="H8" s="25" t="str">
        <f>IF(G8&gt;0,G8/0.08,"")</f>
        <v/>
      </c>
      <c r="I8" s="24"/>
      <c r="J8" s="26" t="str">
        <f>IF(I8&gt;0,I8/0.15,"")</f>
        <v/>
      </c>
      <c r="M8" s="234" t="s">
        <v>287</v>
      </c>
      <c r="N8" s="23" t="s">
        <v>37</v>
      </c>
      <c r="O8" s="24"/>
      <c r="P8" s="25" t="str">
        <f t="shared" ref="P8:P19" si="0">IF(O8&gt;0,O8/0.04,"")</f>
        <v/>
      </c>
      <c r="Q8" s="24"/>
      <c r="R8" s="25" t="str">
        <f t="shared" ref="R8:R19" si="1">IF(Q8&gt;0,Q8/0.08,"")</f>
        <v/>
      </c>
      <c r="S8" s="24"/>
      <c r="T8" s="26" t="str">
        <f t="shared" ref="T8:T13" si="2">IF(S8&gt;0,S8/0.15,"")</f>
        <v/>
      </c>
    </row>
    <row r="9" spans="2:21" s="2" customFormat="1" ht="18" customHeight="1">
      <c r="B9" s="232"/>
      <c r="C9" s="233"/>
      <c r="D9" s="23" t="s">
        <v>31</v>
      </c>
      <c r="E9" s="24"/>
      <c r="F9" s="25" t="str">
        <f>IF(E9&gt;0,E9/0.04,"")</f>
        <v/>
      </c>
      <c r="G9" s="24"/>
      <c r="H9" s="25" t="str">
        <f>IF(G9&gt;0,G9/0.08,"")</f>
        <v/>
      </c>
      <c r="I9" s="24"/>
      <c r="J9" s="26" t="str">
        <f>IF(I9&gt;0,I9/0.15,"")</f>
        <v/>
      </c>
      <c r="M9" s="216"/>
      <c r="N9" s="23" t="s">
        <v>38</v>
      </c>
      <c r="O9" s="24"/>
      <c r="P9" s="25" t="str">
        <f t="shared" si="0"/>
        <v/>
      </c>
      <c r="Q9" s="24"/>
      <c r="R9" s="25" t="str">
        <f t="shared" si="1"/>
        <v/>
      </c>
      <c r="S9" s="24"/>
      <c r="T9" s="26" t="str">
        <f t="shared" si="2"/>
        <v/>
      </c>
    </row>
    <row r="10" spans="2:21" s="2" customFormat="1" ht="18" customHeight="1">
      <c r="B10" s="232"/>
      <c r="C10" s="233"/>
      <c r="D10" s="23" t="s">
        <v>32</v>
      </c>
      <c r="E10" s="27"/>
      <c r="F10" s="25" t="str">
        <f>IF(E10&gt;0,E10/0.04,"")</f>
        <v/>
      </c>
      <c r="G10" s="27"/>
      <c r="H10" s="25" t="str">
        <f>IF(G10&gt;0,G10/0.08,"")</f>
        <v/>
      </c>
      <c r="I10" s="27"/>
      <c r="J10" s="26" t="str">
        <f>IF(I10&gt;0,I10/0.14,"")</f>
        <v/>
      </c>
      <c r="M10" s="216"/>
      <c r="N10" s="23" t="s">
        <v>39</v>
      </c>
      <c r="O10" s="27"/>
      <c r="P10" s="25" t="str">
        <f t="shared" si="0"/>
        <v/>
      </c>
      <c r="Q10" s="27"/>
      <c r="R10" s="25" t="str">
        <f t="shared" si="1"/>
        <v/>
      </c>
      <c r="S10" s="27"/>
      <c r="T10" s="26" t="str">
        <f t="shared" si="2"/>
        <v/>
      </c>
      <c r="U10" s="28"/>
    </row>
    <row r="11" spans="2:21" s="2" customFormat="1" ht="18" customHeight="1">
      <c r="B11" s="232"/>
      <c r="C11" s="233"/>
      <c r="D11" s="23" t="s">
        <v>33</v>
      </c>
      <c r="E11" s="24"/>
      <c r="F11" s="25" t="str">
        <f>IF(E11&gt;0,E11/0.04,"")</f>
        <v/>
      </c>
      <c r="G11" s="24"/>
      <c r="H11" s="25" t="str">
        <f>IF(G11&gt;0,G11/0.08,"")</f>
        <v/>
      </c>
      <c r="I11" s="24"/>
      <c r="J11" s="26" t="str">
        <f>IF(I11&gt;0,I11/0.14,"")</f>
        <v/>
      </c>
      <c r="M11" s="216"/>
      <c r="N11" s="23" t="s">
        <v>40</v>
      </c>
      <c r="O11" s="24"/>
      <c r="P11" s="25" t="str">
        <f t="shared" si="0"/>
        <v/>
      </c>
      <c r="Q11" s="24"/>
      <c r="R11" s="25" t="str">
        <f t="shared" si="1"/>
        <v/>
      </c>
      <c r="S11" s="24"/>
      <c r="T11" s="26" t="str">
        <f t="shared" si="2"/>
        <v/>
      </c>
    </row>
    <row r="12" spans="2:21" s="2" customFormat="1" ht="18" customHeight="1" thickBot="1">
      <c r="B12" s="225" t="s">
        <v>34</v>
      </c>
      <c r="C12" s="226"/>
      <c r="D12" s="226"/>
      <c r="E12" s="29" t="str">
        <f t="shared" ref="E12:J12" si="3">IF(SUM(E8:E11)&gt;0,SUM(E8:E11),"")</f>
        <v/>
      </c>
      <c r="F12" s="29" t="str">
        <f t="shared" si="3"/>
        <v/>
      </c>
      <c r="G12" s="29" t="str">
        <f t="shared" si="3"/>
        <v/>
      </c>
      <c r="H12" s="29" t="str">
        <f t="shared" si="3"/>
        <v/>
      </c>
      <c r="I12" s="29" t="str">
        <f t="shared" si="3"/>
        <v/>
      </c>
      <c r="J12" s="30" t="str">
        <f t="shared" si="3"/>
        <v/>
      </c>
      <c r="M12" s="216"/>
      <c r="N12" s="23" t="s">
        <v>41</v>
      </c>
      <c r="O12" s="24"/>
      <c r="P12" s="25" t="str">
        <f t="shared" si="0"/>
        <v/>
      </c>
      <c r="Q12" s="24"/>
      <c r="R12" s="25" t="str">
        <f t="shared" si="1"/>
        <v/>
      </c>
      <c r="S12" s="24"/>
      <c r="T12" s="26" t="str">
        <f t="shared" si="2"/>
        <v/>
      </c>
    </row>
    <row r="13" spans="2:21" ht="13.5" thickTop="1">
      <c r="M13" s="216"/>
      <c r="N13" s="23" t="s">
        <v>42</v>
      </c>
      <c r="O13" s="24"/>
      <c r="P13" s="25" t="str">
        <f t="shared" si="0"/>
        <v/>
      </c>
      <c r="Q13" s="24"/>
      <c r="R13" s="25" t="str">
        <f t="shared" si="1"/>
        <v/>
      </c>
      <c r="S13" s="24"/>
      <c r="T13" s="26" t="str">
        <f t="shared" si="2"/>
        <v/>
      </c>
    </row>
    <row r="14" spans="2:21" ht="13.5" thickBot="1">
      <c r="M14" s="216"/>
      <c r="N14" s="23" t="s">
        <v>43</v>
      </c>
      <c r="O14" s="24"/>
      <c r="P14" s="25" t="str">
        <f t="shared" si="0"/>
        <v/>
      </c>
      <c r="Q14" s="24"/>
      <c r="R14" s="25" t="str">
        <f t="shared" si="1"/>
        <v/>
      </c>
      <c r="S14" s="24"/>
      <c r="T14" s="26" t="str">
        <f t="shared" ref="T14:T19" si="4">IF(S14&gt;0,S14/0.14,"")</f>
        <v/>
      </c>
    </row>
    <row r="15" spans="2:21" ht="18" customHeight="1" thickTop="1">
      <c r="B15" s="227" t="s">
        <v>56</v>
      </c>
      <c r="C15" s="228"/>
      <c r="D15" s="228"/>
      <c r="E15" s="228"/>
      <c r="F15" s="228"/>
      <c r="G15" s="228"/>
      <c r="H15" s="228"/>
      <c r="I15" s="228"/>
      <c r="J15" s="229"/>
      <c r="M15" s="216"/>
      <c r="N15" s="23" t="s">
        <v>44</v>
      </c>
      <c r="O15" s="24"/>
      <c r="P15" s="25" t="str">
        <f t="shared" si="0"/>
        <v/>
      </c>
      <c r="Q15" s="24"/>
      <c r="R15" s="25" t="str">
        <f t="shared" si="1"/>
        <v/>
      </c>
      <c r="S15" s="24"/>
      <c r="T15" s="26" t="str">
        <f t="shared" si="4"/>
        <v/>
      </c>
    </row>
    <row r="16" spans="2:21" ht="30" customHeight="1">
      <c r="B16" s="230"/>
      <c r="C16" s="231"/>
      <c r="D16" s="231"/>
      <c r="E16" s="150" t="s">
        <v>275</v>
      </c>
      <c r="F16" s="150" t="s">
        <v>54</v>
      </c>
      <c r="G16" s="150" t="s">
        <v>276</v>
      </c>
      <c r="H16" s="150" t="s">
        <v>54</v>
      </c>
      <c r="I16" s="150" t="s">
        <v>302</v>
      </c>
      <c r="J16" s="151" t="s">
        <v>54</v>
      </c>
      <c r="M16" s="216"/>
      <c r="N16" s="23" t="s">
        <v>45</v>
      </c>
      <c r="O16" s="24"/>
      <c r="P16" s="25" t="str">
        <f t="shared" si="0"/>
        <v/>
      </c>
      <c r="Q16" s="24"/>
      <c r="R16" s="25" t="str">
        <f t="shared" si="1"/>
        <v/>
      </c>
      <c r="S16" s="24"/>
      <c r="T16" s="26" t="str">
        <f t="shared" si="4"/>
        <v/>
      </c>
    </row>
    <row r="17" spans="2:20" ht="18" customHeight="1">
      <c r="B17" s="232" t="s">
        <v>286</v>
      </c>
      <c r="C17" s="233"/>
      <c r="D17" s="23" t="s">
        <v>30</v>
      </c>
      <c r="E17" s="24"/>
      <c r="F17" s="25" t="str">
        <f>IF(E17&gt;0,E17/0.04,"")</f>
        <v/>
      </c>
      <c r="G17" s="24"/>
      <c r="H17" s="25" t="str">
        <f>IF(G17&gt;0,G17/0.08,"")</f>
        <v/>
      </c>
      <c r="I17" s="24"/>
      <c r="J17" s="26" t="str">
        <f>IF(I17&gt;0,I17/0.15,"")</f>
        <v/>
      </c>
      <c r="M17" s="216"/>
      <c r="N17" s="23" t="s">
        <v>46</v>
      </c>
      <c r="O17" s="24"/>
      <c r="P17" s="25" t="str">
        <f t="shared" si="0"/>
        <v/>
      </c>
      <c r="Q17" s="24"/>
      <c r="R17" s="25" t="str">
        <f t="shared" si="1"/>
        <v/>
      </c>
      <c r="S17" s="24"/>
      <c r="T17" s="26" t="str">
        <f t="shared" si="4"/>
        <v/>
      </c>
    </row>
    <row r="18" spans="2:20" ht="18" customHeight="1">
      <c r="B18" s="232"/>
      <c r="C18" s="233"/>
      <c r="D18" s="23" t="s">
        <v>31</v>
      </c>
      <c r="E18" s="24"/>
      <c r="F18" s="25" t="str">
        <f>IF(E18&gt;0,E18/0.04,"")</f>
        <v/>
      </c>
      <c r="G18" s="24"/>
      <c r="H18" s="25" t="str">
        <f>IF(G18&gt;0,G18/0.08,"")</f>
        <v/>
      </c>
      <c r="I18" s="24"/>
      <c r="J18" s="26" t="str">
        <f>IF(I18&gt;0,I18/0.15,"")</f>
        <v/>
      </c>
      <c r="M18" s="216"/>
      <c r="N18" s="23" t="s">
        <v>47</v>
      </c>
      <c r="O18" s="24"/>
      <c r="P18" s="25" t="str">
        <f t="shared" si="0"/>
        <v/>
      </c>
      <c r="Q18" s="24"/>
      <c r="R18" s="25" t="str">
        <f t="shared" si="1"/>
        <v/>
      </c>
      <c r="S18" s="24"/>
      <c r="T18" s="26" t="str">
        <f t="shared" si="4"/>
        <v/>
      </c>
    </row>
    <row r="19" spans="2:20" ht="18" customHeight="1">
      <c r="B19" s="232"/>
      <c r="C19" s="233"/>
      <c r="D19" s="23" t="s">
        <v>32</v>
      </c>
      <c r="E19" s="27"/>
      <c r="F19" s="25" t="str">
        <f>IF(E19&gt;0,E19/0.04,"")</f>
        <v/>
      </c>
      <c r="G19" s="27"/>
      <c r="H19" s="25" t="str">
        <f>IF(G19&gt;0,G19/0.08,"")</f>
        <v/>
      </c>
      <c r="I19" s="27"/>
      <c r="J19" s="26" t="str">
        <f>IF(I19&gt;0,I19/0.14,"")</f>
        <v/>
      </c>
      <c r="M19" s="235"/>
      <c r="N19" s="23" t="s">
        <v>48</v>
      </c>
      <c r="O19" s="24"/>
      <c r="P19" s="25" t="str">
        <f t="shared" si="0"/>
        <v/>
      </c>
      <c r="Q19" s="24"/>
      <c r="R19" s="25" t="str">
        <f t="shared" si="1"/>
        <v/>
      </c>
      <c r="S19" s="24"/>
      <c r="T19" s="26" t="str">
        <f t="shared" si="4"/>
        <v/>
      </c>
    </row>
    <row r="20" spans="2:20" ht="18" customHeight="1" thickBot="1">
      <c r="B20" s="232"/>
      <c r="C20" s="233"/>
      <c r="D20" s="23" t="s">
        <v>33</v>
      </c>
      <c r="E20" s="24"/>
      <c r="F20" s="25" t="str">
        <f>IF(E20&gt;0,E20/0.04,"")</f>
        <v/>
      </c>
      <c r="G20" s="24"/>
      <c r="H20" s="25" t="str">
        <f>IF(G20&gt;0,G20/0.08,"")</f>
        <v/>
      </c>
      <c r="I20" s="24"/>
      <c r="J20" s="26" t="str">
        <f>IF(I20&gt;0,I20/0.14,"")</f>
        <v/>
      </c>
      <c r="M20" s="225" t="s">
        <v>34</v>
      </c>
      <c r="N20" s="226"/>
      <c r="O20" s="29" t="str">
        <f t="shared" ref="O20:T20" si="5">IF(SUM(O8:O19)&gt;0,SUM(O8:O19),"")</f>
        <v/>
      </c>
      <c r="P20" s="29" t="str">
        <f t="shared" si="5"/>
        <v/>
      </c>
      <c r="Q20" s="29" t="str">
        <f t="shared" si="5"/>
        <v/>
      </c>
      <c r="R20" s="29" t="str">
        <f t="shared" si="5"/>
        <v/>
      </c>
      <c r="S20" s="29" t="str">
        <f t="shared" si="5"/>
        <v/>
      </c>
      <c r="T20" s="30" t="str">
        <f t="shared" si="5"/>
        <v/>
      </c>
    </row>
    <row r="21" spans="2:20" ht="18" customHeight="1" thickTop="1" thickBot="1">
      <c r="B21" s="225" t="s">
        <v>34</v>
      </c>
      <c r="C21" s="226"/>
      <c r="D21" s="226"/>
      <c r="E21" s="29" t="str">
        <f t="shared" ref="E21:J21" si="6">IF(SUM(E17:E20)&gt;0,SUM(E17:E20),"")</f>
        <v/>
      </c>
      <c r="F21" s="29" t="str">
        <f t="shared" si="6"/>
        <v/>
      </c>
      <c r="G21" s="29" t="str">
        <f t="shared" si="6"/>
        <v/>
      </c>
      <c r="H21" s="29" t="str">
        <f t="shared" si="6"/>
        <v/>
      </c>
      <c r="I21" s="29" t="str">
        <f t="shared" si="6"/>
        <v/>
      </c>
      <c r="J21" s="30" t="str">
        <f t="shared" si="6"/>
        <v/>
      </c>
    </row>
    <row r="22" spans="2:20" ht="13.5" thickTop="1"/>
    <row r="23" spans="2:20" ht="13.5" thickBot="1"/>
    <row r="24" spans="2:20" ht="18" customHeight="1" thickTop="1">
      <c r="B24" s="227" t="s">
        <v>57</v>
      </c>
      <c r="C24" s="228"/>
      <c r="D24" s="228"/>
      <c r="E24" s="228"/>
      <c r="F24" s="228"/>
      <c r="G24" s="228"/>
      <c r="H24" s="228"/>
      <c r="I24" s="228"/>
      <c r="J24" s="229"/>
      <c r="M24" s="227" t="s">
        <v>113</v>
      </c>
      <c r="N24" s="228"/>
      <c r="O24" s="228"/>
      <c r="P24" s="228"/>
      <c r="Q24" s="228"/>
      <c r="R24" s="228"/>
      <c r="S24" s="228"/>
      <c r="T24" s="229"/>
    </row>
    <row r="25" spans="2:20" ht="30" customHeight="1">
      <c r="B25" s="230"/>
      <c r="C25" s="231"/>
      <c r="D25" s="231"/>
      <c r="E25" s="150" t="s">
        <v>275</v>
      </c>
      <c r="F25" s="150" t="s">
        <v>54</v>
      </c>
      <c r="G25" s="150" t="s">
        <v>276</v>
      </c>
      <c r="H25" s="150" t="s">
        <v>54</v>
      </c>
      <c r="I25" s="150" t="s">
        <v>302</v>
      </c>
      <c r="J25" s="151" t="s">
        <v>54</v>
      </c>
      <c r="M25" s="230"/>
      <c r="N25" s="231"/>
      <c r="O25" s="150" t="s">
        <v>275</v>
      </c>
      <c r="P25" s="150" t="s">
        <v>54</v>
      </c>
      <c r="Q25" s="150" t="s">
        <v>276</v>
      </c>
      <c r="R25" s="150" t="s">
        <v>54</v>
      </c>
      <c r="S25" s="150" t="s">
        <v>302</v>
      </c>
      <c r="T25" s="151" t="s">
        <v>54</v>
      </c>
    </row>
    <row r="26" spans="2:20" ht="18" customHeight="1">
      <c r="B26" s="232" t="s">
        <v>285</v>
      </c>
      <c r="C26" s="233"/>
      <c r="D26" s="23" t="s">
        <v>30</v>
      </c>
      <c r="E26" s="24"/>
      <c r="F26" s="25" t="str">
        <f>IF(E26&gt;0,E26/0.04,"")</f>
        <v/>
      </c>
      <c r="G26" s="24"/>
      <c r="H26" s="25" t="str">
        <f>IF(G26&gt;0,G26/0.08,"")</f>
        <v/>
      </c>
      <c r="I26" s="24"/>
      <c r="J26" s="26" t="str">
        <f>IF(I26&gt;0,I26/0.15,"")</f>
        <v/>
      </c>
      <c r="M26" s="234" t="s">
        <v>286</v>
      </c>
      <c r="N26" s="23" t="s">
        <v>37</v>
      </c>
      <c r="O26" s="24"/>
      <c r="P26" s="25" t="str">
        <f t="shared" ref="P26:P37" si="7">IF(O26&gt;0,O26/0.04,"")</f>
        <v/>
      </c>
      <c r="Q26" s="24"/>
      <c r="R26" s="25" t="str">
        <f t="shared" ref="R26:R37" si="8">IF(Q26&gt;0,Q26/0.08,"")</f>
        <v/>
      </c>
      <c r="S26" s="24"/>
      <c r="T26" s="26" t="str">
        <f t="shared" ref="T26:T31" si="9">IF(S26&gt;0,S26/0.15,"")</f>
        <v/>
      </c>
    </row>
    <row r="27" spans="2:20" ht="18" customHeight="1">
      <c r="B27" s="232"/>
      <c r="C27" s="233"/>
      <c r="D27" s="23" t="s">
        <v>31</v>
      </c>
      <c r="E27" s="24"/>
      <c r="F27" s="25" t="str">
        <f>IF(E27&gt;0,E27/0.04,"")</f>
        <v/>
      </c>
      <c r="G27" s="24"/>
      <c r="H27" s="25" t="str">
        <f>IF(G27&gt;0,G27/0.08,"")</f>
        <v/>
      </c>
      <c r="I27" s="24"/>
      <c r="J27" s="26" t="str">
        <f>IF(I27&gt;0,I27/0.15,"")</f>
        <v/>
      </c>
      <c r="M27" s="216"/>
      <c r="N27" s="23" t="s">
        <v>38</v>
      </c>
      <c r="O27" s="24"/>
      <c r="P27" s="25" t="str">
        <f t="shared" si="7"/>
        <v/>
      </c>
      <c r="Q27" s="24"/>
      <c r="R27" s="25" t="str">
        <f t="shared" si="8"/>
        <v/>
      </c>
      <c r="S27" s="24"/>
      <c r="T27" s="26" t="str">
        <f t="shared" si="9"/>
        <v/>
      </c>
    </row>
    <row r="28" spans="2:20" ht="18" customHeight="1">
      <c r="B28" s="232"/>
      <c r="C28" s="233"/>
      <c r="D28" s="23" t="s">
        <v>32</v>
      </c>
      <c r="E28" s="27"/>
      <c r="F28" s="25" t="str">
        <f>IF(E28&gt;0,E28/0.04,"")</f>
        <v/>
      </c>
      <c r="G28" s="27"/>
      <c r="H28" s="25" t="str">
        <f>IF(G28&gt;0,G28/0.08,"")</f>
        <v/>
      </c>
      <c r="I28" s="27"/>
      <c r="J28" s="26" t="str">
        <f>IF(I28&gt;0,I28/0.14,"")</f>
        <v/>
      </c>
      <c r="M28" s="216"/>
      <c r="N28" s="23" t="s">
        <v>39</v>
      </c>
      <c r="O28" s="27"/>
      <c r="P28" s="25" t="str">
        <f t="shared" si="7"/>
        <v/>
      </c>
      <c r="Q28" s="27"/>
      <c r="R28" s="25" t="str">
        <f t="shared" si="8"/>
        <v/>
      </c>
      <c r="S28" s="27"/>
      <c r="T28" s="26" t="str">
        <f t="shared" si="9"/>
        <v/>
      </c>
    </row>
    <row r="29" spans="2:20" ht="18" customHeight="1">
      <c r="B29" s="232"/>
      <c r="C29" s="233"/>
      <c r="D29" s="23" t="s">
        <v>33</v>
      </c>
      <c r="E29" s="24"/>
      <c r="F29" s="25" t="str">
        <f>IF(E29&gt;0,E29/0.04,"")</f>
        <v/>
      </c>
      <c r="G29" s="24"/>
      <c r="H29" s="25" t="str">
        <f>IF(G29&gt;0,G29/0.08,"")</f>
        <v/>
      </c>
      <c r="I29" s="24"/>
      <c r="J29" s="26" t="str">
        <f>IF(I29&gt;0,I29/0.14,"")</f>
        <v/>
      </c>
      <c r="M29" s="216"/>
      <c r="N29" s="23" t="s">
        <v>40</v>
      </c>
      <c r="O29" s="24"/>
      <c r="P29" s="25" t="str">
        <f t="shared" si="7"/>
        <v/>
      </c>
      <c r="Q29" s="24"/>
      <c r="R29" s="25" t="str">
        <f t="shared" si="8"/>
        <v/>
      </c>
      <c r="S29" s="24"/>
      <c r="T29" s="26" t="str">
        <f t="shared" si="9"/>
        <v/>
      </c>
    </row>
    <row r="30" spans="2:20" ht="18" customHeight="1" thickBot="1">
      <c r="B30" s="225" t="s">
        <v>34</v>
      </c>
      <c r="C30" s="226"/>
      <c r="D30" s="226"/>
      <c r="E30" s="29" t="str">
        <f t="shared" ref="E30:J30" si="10">IF(SUM(E26:E29)&gt;0,SUM(E26:E29),"")</f>
        <v/>
      </c>
      <c r="F30" s="31" t="str">
        <f t="shared" si="10"/>
        <v/>
      </c>
      <c r="G30" s="31" t="str">
        <f t="shared" si="10"/>
        <v/>
      </c>
      <c r="H30" s="31" t="str">
        <f t="shared" si="10"/>
        <v/>
      </c>
      <c r="I30" s="32" t="str">
        <f t="shared" si="10"/>
        <v/>
      </c>
      <c r="J30" s="33" t="str">
        <f t="shared" si="10"/>
        <v/>
      </c>
      <c r="M30" s="216"/>
      <c r="N30" s="23" t="s">
        <v>41</v>
      </c>
      <c r="O30" s="24"/>
      <c r="P30" s="25" t="str">
        <f t="shared" si="7"/>
        <v/>
      </c>
      <c r="Q30" s="24"/>
      <c r="R30" s="25" t="str">
        <f t="shared" si="8"/>
        <v/>
      </c>
      <c r="S30" s="24"/>
      <c r="T30" s="26" t="str">
        <f t="shared" si="9"/>
        <v/>
      </c>
    </row>
    <row r="31" spans="2:20" ht="30" customHeight="1" thickTop="1">
      <c r="F31" s="276"/>
      <c r="G31" s="277"/>
      <c r="H31" s="278"/>
      <c r="I31" s="150" t="s">
        <v>303</v>
      </c>
      <c r="J31" s="22" t="s">
        <v>54</v>
      </c>
      <c r="M31" s="216"/>
      <c r="N31" s="23" t="s">
        <v>42</v>
      </c>
      <c r="O31" s="24"/>
      <c r="P31" s="25" t="str">
        <f t="shared" si="7"/>
        <v/>
      </c>
      <c r="Q31" s="24"/>
      <c r="R31" s="25" t="str">
        <f t="shared" si="8"/>
        <v/>
      </c>
      <c r="S31" s="24"/>
      <c r="T31" s="26" t="str">
        <f t="shared" si="9"/>
        <v/>
      </c>
    </row>
    <row r="32" spans="2:20" ht="18" customHeight="1">
      <c r="F32" s="232" t="s">
        <v>58</v>
      </c>
      <c r="G32" s="233"/>
      <c r="H32" s="23" t="s">
        <v>30</v>
      </c>
      <c r="I32" s="24"/>
      <c r="J32" s="26" t="str">
        <f>IF(I32&gt;0,I32/0.075,"")</f>
        <v/>
      </c>
      <c r="M32" s="216"/>
      <c r="N32" s="23" t="s">
        <v>43</v>
      </c>
      <c r="O32" s="24"/>
      <c r="P32" s="25" t="str">
        <f t="shared" si="7"/>
        <v/>
      </c>
      <c r="Q32" s="24"/>
      <c r="R32" s="25" t="str">
        <f t="shared" si="8"/>
        <v/>
      </c>
      <c r="S32" s="24"/>
      <c r="T32" s="26" t="str">
        <f t="shared" ref="T32:T37" si="11">IF(S32&gt;0,S32/0.14,"")</f>
        <v/>
      </c>
    </row>
    <row r="33" spans="2:20" ht="18" customHeight="1">
      <c r="F33" s="232"/>
      <c r="G33" s="233"/>
      <c r="H33" s="23" t="s">
        <v>31</v>
      </c>
      <c r="I33" s="24"/>
      <c r="J33" s="26" t="str">
        <f>IF(I33&gt;0,I33/0.075,"")</f>
        <v/>
      </c>
      <c r="M33" s="216"/>
      <c r="N33" s="23" t="s">
        <v>44</v>
      </c>
      <c r="O33" s="24"/>
      <c r="P33" s="25" t="str">
        <f t="shared" si="7"/>
        <v/>
      </c>
      <c r="Q33" s="24"/>
      <c r="R33" s="25" t="str">
        <f t="shared" si="8"/>
        <v/>
      </c>
      <c r="S33" s="24"/>
      <c r="T33" s="26" t="str">
        <f t="shared" si="11"/>
        <v/>
      </c>
    </row>
    <row r="34" spans="2:20" ht="18" customHeight="1">
      <c r="F34" s="232"/>
      <c r="G34" s="233"/>
      <c r="H34" s="23" t="s">
        <v>32</v>
      </c>
      <c r="I34" s="27"/>
      <c r="J34" s="26" t="str">
        <f>IF(I34&gt;0,I34/0.07,"")</f>
        <v/>
      </c>
      <c r="M34" s="216"/>
      <c r="N34" s="23" t="s">
        <v>45</v>
      </c>
      <c r="O34" s="24"/>
      <c r="P34" s="25" t="str">
        <f t="shared" si="7"/>
        <v/>
      </c>
      <c r="Q34" s="24"/>
      <c r="R34" s="25" t="str">
        <f t="shared" si="8"/>
        <v/>
      </c>
      <c r="S34" s="24"/>
      <c r="T34" s="26" t="str">
        <f t="shared" si="11"/>
        <v/>
      </c>
    </row>
    <row r="35" spans="2:20" ht="18" customHeight="1">
      <c r="F35" s="232"/>
      <c r="G35" s="233"/>
      <c r="H35" s="23" t="s">
        <v>33</v>
      </c>
      <c r="I35" s="24"/>
      <c r="J35" s="26" t="str">
        <f>IF(I35&gt;0,I35/0.07,"")</f>
        <v/>
      </c>
      <c r="M35" s="216"/>
      <c r="N35" s="23" t="s">
        <v>46</v>
      </c>
      <c r="O35" s="24"/>
      <c r="P35" s="25" t="str">
        <f t="shared" si="7"/>
        <v/>
      </c>
      <c r="Q35" s="24"/>
      <c r="R35" s="25" t="str">
        <f t="shared" si="8"/>
        <v/>
      </c>
      <c r="S35" s="24"/>
      <c r="T35" s="26" t="str">
        <f t="shared" si="11"/>
        <v/>
      </c>
    </row>
    <row r="36" spans="2:20" ht="18" customHeight="1" thickBot="1">
      <c r="F36" s="225" t="s">
        <v>34</v>
      </c>
      <c r="G36" s="226"/>
      <c r="H36" s="226"/>
      <c r="I36" s="29" t="str">
        <f>IF(SUM(I32:I35)&gt;0,SUM(I32:I35),"")</f>
        <v/>
      </c>
      <c r="J36" s="30" t="str">
        <f>IF(SUM(J32:J35)&gt;0,SUM(J32:J35),"")</f>
        <v/>
      </c>
      <c r="M36" s="216"/>
      <c r="N36" s="23" t="s">
        <v>47</v>
      </c>
      <c r="O36" s="24"/>
      <c r="P36" s="25" t="str">
        <f t="shared" si="7"/>
        <v/>
      </c>
      <c r="Q36" s="24"/>
      <c r="R36" s="25" t="str">
        <f t="shared" si="8"/>
        <v/>
      </c>
      <c r="S36" s="24"/>
      <c r="T36" s="26" t="str">
        <f t="shared" si="11"/>
        <v/>
      </c>
    </row>
    <row r="37" spans="2:20" ht="13.5" thickTop="1">
      <c r="M37" s="235"/>
      <c r="N37" s="23" t="s">
        <v>48</v>
      </c>
      <c r="O37" s="24"/>
      <c r="P37" s="25" t="str">
        <f t="shared" si="7"/>
        <v/>
      </c>
      <c r="Q37" s="24"/>
      <c r="R37" s="25" t="str">
        <f t="shared" si="8"/>
        <v/>
      </c>
      <c r="S37" s="24"/>
      <c r="T37" s="26" t="str">
        <f t="shared" si="11"/>
        <v/>
      </c>
    </row>
    <row r="38" spans="2:20" s="2" customFormat="1" ht="18" customHeight="1" thickBot="1">
      <c r="B38" s="468"/>
      <c r="C38" s="468"/>
      <c r="D38" s="468"/>
      <c r="E38" s="468"/>
      <c r="F38" s="468"/>
      <c r="G38" s="468"/>
      <c r="H38" s="468"/>
      <c r="I38" s="468"/>
      <c r="J38" s="468"/>
      <c r="M38" s="225" t="s">
        <v>34</v>
      </c>
      <c r="N38" s="226"/>
      <c r="O38" s="29" t="str">
        <f t="shared" ref="O38:T38" si="12">IF(SUM(O26:O37)&gt;0,SUM(O26:O37),"")</f>
        <v/>
      </c>
      <c r="P38" s="29" t="str">
        <f t="shared" si="12"/>
        <v/>
      </c>
      <c r="Q38" s="29" t="str">
        <f t="shared" si="12"/>
        <v/>
      </c>
      <c r="R38" s="29" t="str">
        <f t="shared" si="12"/>
        <v/>
      </c>
      <c r="S38" s="29" t="str">
        <f t="shared" si="12"/>
        <v/>
      </c>
      <c r="T38" s="30" t="str">
        <f t="shared" si="12"/>
        <v/>
      </c>
    </row>
    <row r="39" spans="2:20" s="2" customFormat="1" ht="18" customHeight="1" thickTop="1" thickBot="1">
      <c r="B39" s="336" t="s">
        <v>281</v>
      </c>
      <c r="C39" s="228"/>
      <c r="D39" s="228"/>
      <c r="E39" s="228"/>
      <c r="F39" s="228"/>
      <c r="G39" s="228"/>
      <c r="H39" s="228"/>
      <c r="I39" s="228"/>
      <c r="J39" s="229"/>
    </row>
    <row r="40" spans="2:20" s="2" customFormat="1" ht="30" customHeight="1" thickTop="1">
      <c r="B40" s="230"/>
      <c r="C40" s="231"/>
      <c r="D40" s="231"/>
      <c r="E40" s="150" t="s">
        <v>275</v>
      </c>
      <c r="F40" s="150" t="s">
        <v>54</v>
      </c>
      <c r="G40" s="150" t="s">
        <v>276</v>
      </c>
      <c r="H40" s="150" t="s">
        <v>54</v>
      </c>
      <c r="I40" s="150" t="s">
        <v>302</v>
      </c>
      <c r="J40" s="151" t="s">
        <v>54</v>
      </c>
      <c r="M40" s="227" t="s">
        <v>114</v>
      </c>
      <c r="N40" s="228"/>
      <c r="O40" s="228"/>
      <c r="P40" s="228"/>
      <c r="Q40" s="228"/>
      <c r="R40" s="228"/>
      <c r="S40" s="228"/>
      <c r="T40" s="229"/>
    </row>
    <row r="41" spans="2:20" s="2" customFormat="1" ht="30" customHeight="1">
      <c r="B41" s="232" t="s">
        <v>284</v>
      </c>
      <c r="C41" s="233"/>
      <c r="D41" s="23" t="s">
        <v>30</v>
      </c>
      <c r="E41" s="24"/>
      <c r="F41" s="25" t="str">
        <f>IF(E41&gt;0,E41/0.04,"")</f>
        <v/>
      </c>
      <c r="G41" s="24"/>
      <c r="H41" s="25" t="str">
        <f>IF(G41&gt;0,G41/0.08,"")</f>
        <v/>
      </c>
      <c r="I41" s="24"/>
      <c r="J41" s="26" t="str">
        <f>IF(I41&gt;0,I41/0.15,"")</f>
        <v/>
      </c>
      <c r="M41" s="246"/>
      <c r="N41" s="247"/>
      <c r="O41" s="150" t="s">
        <v>275</v>
      </c>
      <c r="P41" s="150" t="s">
        <v>54</v>
      </c>
      <c r="Q41" s="150" t="s">
        <v>276</v>
      </c>
      <c r="R41" s="150" t="s">
        <v>54</v>
      </c>
      <c r="S41" s="150" t="s">
        <v>302</v>
      </c>
      <c r="T41" s="151" t="s">
        <v>54</v>
      </c>
    </row>
    <row r="42" spans="2:20" s="2" customFormat="1" ht="18" customHeight="1">
      <c r="B42" s="232"/>
      <c r="C42" s="233"/>
      <c r="D42" s="23" t="s">
        <v>31</v>
      </c>
      <c r="E42" s="24"/>
      <c r="F42" s="25" t="str">
        <f>IF(E42&gt;0,E42/0.04,"")</f>
        <v/>
      </c>
      <c r="G42" s="24"/>
      <c r="H42" s="25" t="str">
        <f>IF(G42&gt;0,G42/0.08,"")</f>
        <v/>
      </c>
      <c r="I42" s="24"/>
      <c r="J42" s="26" t="str">
        <f>IF(I42&gt;0,I42/0.15,"")</f>
        <v/>
      </c>
      <c r="M42" s="253" t="s">
        <v>285</v>
      </c>
      <c r="N42" s="23" t="s">
        <v>37</v>
      </c>
      <c r="O42" s="24"/>
      <c r="P42" s="25" t="str">
        <f t="shared" ref="P42:P53" si="13">IF(O42&gt;0,O42/0.04,"")</f>
        <v/>
      </c>
      <c r="Q42" s="24"/>
      <c r="R42" s="25" t="str">
        <f t="shared" ref="R42:R53" si="14">IF(Q42&gt;0,Q42/0.08,"")</f>
        <v/>
      </c>
      <c r="S42" s="24"/>
      <c r="T42" s="26" t="str">
        <f t="shared" ref="T42:T47" si="15">IF(S42&gt;0,S42/0.15,"")</f>
        <v/>
      </c>
    </row>
    <row r="43" spans="2:20" s="2" customFormat="1" ht="18" customHeight="1">
      <c r="B43" s="232"/>
      <c r="C43" s="233"/>
      <c r="D43" s="23" t="s">
        <v>32</v>
      </c>
      <c r="E43" s="27"/>
      <c r="F43" s="25" t="str">
        <f>IF(E43&gt;0,E43/0.04,"")</f>
        <v/>
      </c>
      <c r="G43" s="27"/>
      <c r="H43" s="25" t="str">
        <f>IF(G43&gt;0,G43/0.08,"")</f>
        <v/>
      </c>
      <c r="I43" s="27"/>
      <c r="J43" s="26" t="str">
        <f>IF(I43&gt;0,I43/0.14,"")</f>
        <v/>
      </c>
      <c r="M43" s="254"/>
      <c r="N43" s="23" t="s">
        <v>38</v>
      </c>
      <c r="O43" s="24"/>
      <c r="P43" s="25" t="str">
        <f t="shared" si="13"/>
        <v/>
      </c>
      <c r="Q43" s="24"/>
      <c r="R43" s="25" t="str">
        <f t="shared" si="14"/>
        <v/>
      </c>
      <c r="S43" s="24"/>
      <c r="T43" s="26" t="str">
        <f t="shared" si="15"/>
        <v/>
      </c>
    </row>
    <row r="44" spans="2:20" s="2" customFormat="1" ht="18" customHeight="1">
      <c r="B44" s="232"/>
      <c r="C44" s="233"/>
      <c r="D44" s="23" t="s">
        <v>33</v>
      </c>
      <c r="E44" s="24"/>
      <c r="F44" s="25" t="str">
        <f>IF(E44&gt;0,E44/0.04,"")</f>
        <v/>
      </c>
      <c r="G44" s="24"/>
      <c r="H44" s="25" t="str">
        <f>IF(G44&gt;0,G44/0.08,"")</f>
        <v/>
      </c>
      <c r="I44" s="24"/>
      <c r="J44" s="26" t="str">
        <f>IF(I44&gt;0,I44/0.14,"")</f>
        <v/>
      </c>
      <c r="M44" s="254"/>
      <c r="N44" s="23" t="s">
        <v>39</v>
      </c>
      <c r="O44" s="27"/>
      <c r="P44" s="25" t="str">
        <f t="shared" si="13"/>
        <v/>
      </c>
      <c r="Q44" s="27"/>
      <c r="R44" s="25" t="str">
        <f t="shared" si="14"/>
        <v/>
      </c>
      <c r="S44" s="27"/>
      <c r="T44" s="26" t="str">
        <f t="shared" si="15"/>
        <v/>
      </c>
    </row>
    <row r="45" spans="2:20" s="2" customFormat="1" ht="18" customHeight="1" thickBot="1">
      <c r="B45" s="225" t="s">
        <v>34</v>
      </c>
      <c r="C45" s="226"/>
      <c r="D45" s="226"/>
      <c r="E45" s="29" t="str">
        <f t="shared" ref="E45:J45" si="16">IF(SUM(E41:E44)&gt;0,SUM(E41:E44),"")</f>
        <v/>
      </c>
      <c r="F45" s="29" t="str">
        <f t="shared" si="16"/>
        <v/>
      </c>
      <c r="G45" s="29" t="str">
        <f t="shared" si="16"/>
        <v/>
      </c>
      <c r="H45" s="29" t="str">
        <f t="shared" si="16"/>
        <v/>
      </c>
      <c r="I45" s="29" t="str">
        <f t="shared" si="16"/>
        <v/>
      </c>
      <c r="J45" s="30" t="str">
        <f t="shared" si="16"/>
        <v/>
      </c>
      <c r="M45" s="254"/>
      <c r="N45" s="23" t="s">
        <v>40</v>
      </c>
      <c r="O45" s="24"/>
      <c r="P45" s="25" t="str">
        <f t="shared" si="13"/>
        <v/>
      </c>
      <c r="Q45" s="24"/>
      <c r="R45" s="25" t="str">
        <f t="shared" si="14"/>
        <v/>
      </c>
      <c r="S45" s="24"/>
      <c r="T45" s="26" t="str">
        <f t="shared" si="15"/>
        <v/>
      </c>
    </row>
    <row r="46" spans="2:20" s="2" customFormat="1" ht="18" customHeight="1" thickTop="1">
      <c r="B46" s="153"/>
      <c r="C46" s="152"/>
      <c r="D46" s="152"/>
      <c r="E46" s="152"/>
      <c r="F46" s="473"/>
      <c r="G46" s="473"/>
      <c r="H46" s="472"/>
      <c r="I46" s="472"/>
      <c r="J46" s="154"/>
      <c r="M46" s="254"/>
      <c r="N46" s="23" t="s">
        <v>41</v>
      </c>
      <c r="O46" s="24"/>
      <c r="P46" s="25" t="str">
        <f t="shared" si="13"/>
        <v/>
      </c>
      <c r="Q46" s="24"/>
      <c r="R46" s="25" t="str">
        <f t="shared" si="14"/>
        <v/>
      </c>
      <c r="S46" s="24"/>
      <c r="T46" s="26" t="str">
        <f t="shared" si="15"/>
        <v/>
      </c>
    </row>
    <row r="47" spans="2:20" s="2" customFormat="1" ht="18" customHeight="1" thickBot="1">
      <c r="B47" s="164"/>
      <c r="C47" s="164"/>
      <c r="D47" s="165"/>
      <c r="E47" s="165"/>
      <c r="F47" s="162"/>
      <c r="G47" s="162"/>
      <c r="H47" s="166"/>
      <c r="I47" s="166"/>
      <c r="J47" s="166"/>
      <c r="K47" s="167"/>
      <c r="M47" s="254"/>
      <c r="N47" s="23" t="s">
        <v>42</v>
      </c>
      <c r="O47" s="24"/>
      <c r="P47" s="25" t="str">
        <f t="shared" si="13"/>
        <v/>
      </c>
      <c r="Q47" s="24"/>
      <c r="R47" s="25" t="str">
        <f t="shared" si="14"/>
        <v/>
      </c>
      <c r="S47" s="24"/>
      <c r="T47" s="26" t="str">
        <f t="shared" si="15"/>
        <v/>
      </c>
    </row>
    <row r="48" spans="2:20" s="2" customFormat="1" ht="18" customHeight="1" thickTop="1">
      <c r="B48" s="336" t="s">
        <v>288</v>
      </c>
      <c r="C48" s="228"/>
      <c r="D48" s="228"/>
      <c r="E48" s="228"/>
      <c r="F48" s="228"/>
      <c r="G48" s="228"/>
      <c r="H48" s="228"/>
      <c r="I48" s="228"/>
      <c r="J48" s="229"/>
      <c r="K48" s="167"/>
      <c r="M48" s="254"/>
      <c r="N48" s="23" t="s">
        <v>43</v>
      </c>
      <c r="O48" s="24"/>
      <c r="P48" s="25" t="str">
        <f t="shared" si="13"/>
        <v/>
      </c>
      <c r="Q48" s="24"/>
      <c r="R48" s="25" t="str">
        <f t="shared" si="14"/>
        <v/>
      </c>
      <c r="S48" s="24"/>
      <c r="T48" s="26" t="str">
        <f t="shared" ref="T48:T53" si="17">IF(S48&gt;0,S48/0.14,"")</f>
        <v/>
      </c>
    </row>
    <row r="49" spans="2:20" ht="30" customHeight="1">
      <c r="B49" s="230"/>
      <c r="C49" s="231"/>
      <c r="D49" s="231"/>
      <c r="E49" s="150" t="s">
        <v>275</v>
      </c>
      <c r="F49" s="150" t="s">
        <v>54</v>
      </c>
      <c r="G49" s="150" t="s">
        <v>276</v>
      </c>
      <c r="H49" s="150" t="s">
        <v>54</v>
      </c>
      <c r="I49" s="150" t="s">
        <v>302</v>
      </c>
      <c r="J49" s="151" t="s">
        <v>54</v>
      </c>
      <c r="K49" s="170"/>
      <c r="M49" s="254"/>
      <c r="N49" s="23" t="s">
        <v>44</v>
      </c>
      <c r="O49" s="24"/>
      <c r="P49" s="25" t="str">
        <f t="shared" si="13"/>
        <v/>
      </c>
      <c r="Q49" s="24"/>
      <c r="R49" s="25" t="str">
        <f t="shared" si="14"/>
        <v/>
      </c>
      <c r="S49" s="24"/>
      <c r="T49" s="26" t="str">
        <f t="shared" si="17"/>
        <v/>
      </c>
    </row>
    <row r="50" spans="2:20" ht="18" customHeight="1">
      <c r="B50" s="232" t="s">
        <v>283</v>
      </c>
      <c r="C50" s="233"/>
      <c r="D50" s="23" t="s">
        <v>30</v>
      </c>
      <c r="E50" s="24"/>
      <c r="F50" s="25" t="str">
        <f>IF(E50&gt;0,E50/0.04,"")</f>
        <v/>
      </c>
      <c r="G50" s="24"/>
      <c r="H50" s="25" t="str">
        <f>IF(G50&gt;0,G50/0.08,"")</f>
        <v/>
      </c>
      <c r="I50" s="24"/>
      <c r="J50" s="26" t="str">
        <f>IF(I50&gt;0,I50/0.15,"")</f>
        <v/>
      </c>
      <c r="K50" s="170"/>
      <c r="M50" s="254"/>
      <c r="N50" s="23" t="s">
        <v>45</v>
      </c>
      <c r="O50" s="24"/>
      <c r="P50" s="25" t="str">
        <f t="shared" si="13"/>
        <v/>
      </c>
      <c r="Q50" s="24"/>
      <c r="R50" s="25" t="str">
        <f t="shared" si="14"/>
        <v/>
      </c>
      <c r="S50" s="24"/>
      <c r="T50" s="26" t="str">
        <f t="shared" si="17"/>
        <v/>
      </c>
    </row>
    <row r="51" spans="2:20" ht="18" customHeight="1">
      <c r="B51" s="232"/>
      <c r="C51" s="233"/>
      <c r="D51" s="23" t="s">
        <v>31</v>
      </c>
      <c r="E51" s="24"/>
      <c r="F51" s="25" t="str">
        <f>IF(E51&gt;0,E51/0.04,"")</f>
        <v/>
      </c>
      <c r="G51" s="24"/>
      <c r="H51" s="25" t="str">
        <f>IF(G51&gt;0,G51/0.08,"")</f>
        <v/>
      </c>
      <c r="I51" s="24"/>
      <c r="J51" s="26" t="str">
        <f>IF(I51&gt;0,I51/0.15,"")</f>
        <v/>
      </c>
      <c r="K51" s="170"/>
      <c r="M51" s="254"/>
      <c r="N51" s="23" t="s">
        <v>46</v>
      </c>
      <c r="O51" s="24"/>
      <c r="P51" s="25" t="str">
        <f t="shared" si="13"/>
        <v/>
      </c>
      <c r="Q51" s="24"/>
      <c r="R51" s="25" t="str">
        <f t="shared" si="14"/>
        <v/>
      </c>
      <c r="S51" s="24"/>
      <c r="T51" s="26" t="str">
        <f t="shared" si="17"/>
        <v/>
      </c>
    </row>
    <row r="52" spans="2:20" ht="18" customHeight="1">
      <c r="B52" s="232"/>
      <c r="C52" s="233"/>
      <c r="D52" s="23" t="s">
        <v>32</v>
      </c>
      <c r="E52" s="27"/>
      <c r="F52" s="25" t="str">
        <f>IF(E52&gt;0,E52/0.04,"")</f>
        <v/>
      </c>
      <c r="G52" s="27"/>
      <c r="H52" s="25" t="str">
        <f>IF(G52&gt;0,G52/0.08,"")</f>
        <v/>
      </c>
      <c r="I52" s="27"/>
      <c r="J52" s="26" t="str">
        <f>IF(I52&gt;0,I52/0.14,"")</f>
        <v/>
      </c>
      <c r="K52" s="170"/>
      <c r="M52" s="254"/>
      <c r="N52" s="23" t="s">
        <v>47</v>
      </c>
      <c r="O52" s="24"/>
      <c r="P52" s="25" t="str">
        <f t="shared" si="13"/>
        <v/>
      </c>
      <c r="Q52" s="24"/>
      <c r="R52" s="25" t="str">
        <f t="shared" si="14"/>
        <v/>
      </c>
      <c r="S52" s="24"/>
      <c r="T52" s="26" t="str">
        <f t="shared" si="17"/>
        <v/>
      </c>
    </row>
    <row r="53" spans="2:20" ht="18" customHeight="1">
      <c r="B53" s="232"/>
      <c r="C53" s="233"/>
      <c r="D53" s="23" t="s">
        <v>33</v>
      </c>
      <c r="E53" s="24"/>
      <c r="F53" s="25" t="str">
        <f>IF(E53&gt;0,E53/0.04,"")</f>
        <v/>
      </c>
      <c r="G53" s="24"/>
      <c r="H53" s="25" t="str">
        <f>IF(G53&gt;0,G53/0.08,"")</f>
        <v/>
      </c>
      <c r="I53" s="24"/>
      <c r="J53" s="26" t="str">
        <f>IF(I53&gt;0,I53/0.14,"")</f>
        <v/>
      </c>
      <c r="K53" s="170"/>
      <c r="M53" s="255"/>
      <c r="N53" s="23" t="s">
        <v>48</v>
      </c>
      <c r="O53" s="24"/>
      <c r="P53" s="25" t="str">
        <f t="shared" si="13"/>
        <v/>
      </c>
      <c r="Q53" s="24"/>
      <c r="R53" s="25" t="str">
        <f t="shared" si="14"/>
        <v/>
      </c>
      <c r="S53" s="24"/>
      <c r="T53" s="26" t="str">
        <f t="shared" si="17"/>
        <v/>
      </c>
    </row>
    <row r="54" spans="2:20" ht="18" customHeight="1" thickBot="1">
      <c r="B54" s="225" t="s">
        <v>34</v>
      </c>
      <c r="C54" s="226"/>
      <c r="D54" s="226"/>
      <c r="E54" s="29" t="str">
        <f t="shared" ref="E54:J54" si="18">IF(SUM(E50:E53)&gt;0,SUM(E50:E53),"")</f>
        <v/>
      </c>
      <c r="F54" s="29" t="str">
        <f t="shared" si="18"/>
        <v/>
      </c>
      <c r="G54" s="29" t="str">
        <f t="shared" si="18"/>
        <v/>
      </c>
      <c r="H54" s="29" t="str">
        <f t="shared" si="18"/>
        <v/>
      </c>
      <c r="I54" s="29" t="str">
        <f t="shared" si="18"/>
        <v/>
      </c>
      <c r="J54" s="30" t="str">
        <f t="shared" si="18"/>
        <v/>
      </c>
      <c r="K54" s="170"/>
      <c r="M54" s="286" t="s">
        <v>34</v>
      </c>
      <c r="N54" s="287"/>
      <c r="O54" s="29" t="str">
        <f t="shared" ref="O54:T54" si="19">IF(SUM(O42:O53)&gt;0,SUM(O42:O53),"")</f>
        <v/>
      </c>
      <c r="P54" s="29" t="str">
        <f t="shared" si="19"/>
        <v/>
      </c>
      <c r="Q54" s="29" t="str">
        <f t="shared" si="19"/>
        <v/>
      </c>
      <c r="R54" s="29" t="str">
        <f t="shared" si="19"/>
        <v/>
      </c>
      <c r="S54" s="29" t="str">
        <f t="shared" si="19"/>
        <v/>
      </c>
      <c r="T54" s="30" t="str">
        <f t="shared" si="19"/>
        <v/>
      </c>
    </row>
    <row r="55" spans="2:20" ht="30" customHeight="1" thickTop="1">
      <c r="B55" s="171"/>
      <c r="C55" s="164"/>
      <c r="D55" s="168"/>
      <c r="E55" s="168"/>
      <c r="F55" s="163"/>
      <c r="G55" s="163"/>
      <c r="H55" s="169"/>
      <c r="I55" s="169"/>
      <c r="J55" s="166"/>
      <c r="K55" s="170"/>
      <c r="M55" s="42"/>
      <c r="N55" s="43"/>
      <c r="O55" s="44"/>
      <c r="P55" s="276"/>
      <c r="Q55" s="277"/>
      <c r="R55" s="278"/>
      <c r="S55" s="150" t="s">
        <v>303</v>
      </c>
      <c r="T55" s="22" t="s">
        <v>54</v>
      </c>
    </row>
    <row r="56" spans="2:20" ht="18" customHeight="1">
      <c r="B56" s="164"/>
      <c r="C56" s="164"/>
      <c r="D56" s="164"/>
      <c r="E56" s="164"/>
      <c r="F56" s="163"/>
      <c r="G56" s="163"/>
      <c r="H56" s="169"/>
      <c r="I56" s="169"/>
      <c r="J56" s="166"/>
      <c r="K56" s="170"/>
      <c r="M56" s="46"/>
      <c r="N56" s="47"/>
      <c r="O56" s="47"/>
      <c r="P56" s="234" t="s">
        <v>58</v>
      </c>
      <c r="Q56" s="293"/>
      <c r="R56" s="23" t="s">
        <v>37</v>
      </c>
      <c r="S56" s="24"/>
      <c r="T56" s="26" t="str">
        <f t="shared" ref="T56:T61" si="20">IF(S56&gt;0,S56/0.075,"")</f>
        <v/>
      </c>
    </row>
    <row r="57" spans="2:20" ht="18" customHeight="1">
      <c r="B57" s="156"/>
      <c r="C57" s="111"/>
      <c r="D57" s="111"/>
      <c r="E57" s="111"/>
      <c r="F57" s="470"/>
      <c r="G57" s="470"/>
      <c r="H57" s="471"/>
      <c r="I57" s="471"/>
      <c r="J57" s="154"/>
      <c r="P57" s="216"/>
      <c r="Q57" s="218"/>
      <c r="R57" s="23" t="s">
        <v>38</v>
      </c>
      <c r="S57" s="24"/>
      <c r="T57" s="26" t="str">
        <f t="shared" si="20"/>
        <v/>
      </c>
    </row>
    <row r="58" spans="2:20" ht="18" customHeight="1">
      <c r="B58" s="156"/>
      <c r="C58" s="111"/>
      <c r="D58" s="110"/>
      <c r="E58" s="110"/>
      <c r="F58" s="470"/>
      <c r="G58" s="470"/>
      <c r="H58" s="471"/>
      <c r="I58" s="471"/>
      <c r="J58" s="154"/>
      <c r="M58" s="46"/>
      <c r="P58" s="216"/>
      <c r="Q58" s="218"/>
      <c r="R58" s="23" t="s">
        <v>39</v>
      </c>
      <c r="S58" s="27"/>
      <c r="T58" s="26" t="str">
        <f t="shared" si="20"/>
        <v/>
      </c>
    </row>
    <row r="59" spans="2:20" ht="18" customHeight="1">
      <c r="B59" s="469"/>
      <c r="C59" s="469"/>
      <c r="D59" s="469"/>
      <c r="E59" s="469"/>
      <c r="F59" s="470"/>
      <c r="G59" s="470"/>
      <c r="H59" s="471"/>
      <c r="I59" s="471"/>
      <c r="J59" s="154"/>
      <c r="M59" s="46"/>
      <c r="P59" s="216"/>
      <c r="Q59" s="218"/>
      <c r="R59" s="23" t="s">
        <v>40</v>
      </c>
      <c r="S59" s="24"/>
      <c r="T59" s="26" t="str">
        <f t="shared" si="20"/>
        <v/>
      </c>
    </row>
    <row r="60" spans="2:20" ht="18" customHeight="1">
      <c r="B60" s="469"/>
      <c r="C60" s="469"/>
      <c r="D60" s="469"/>
      <c r="E60" s="469"/>
      <c r="F60" s="470"/>
      <c r="G60" s="470"/>
      <c r="H60" s="471"/>
      <c r="I60" s="471"/>
      <c r="J60" s="154"/>
      <c r="M60" s="46"/>
      <c r="P60" s="216"/>
      <c r="Q60" s="218"/>
      <c r="R60" s="23" t="s">
        <v>41</v>
      </c>
      <c r="S60" s="24"/>
      <c r="T60" s="26" t="str">
        <f t="shared" si="20"/>
        <v/>
      </c>
    </row>
    <row r="61" spans="2:20" ht="18" customHeight="1">
      <c r="B61" s="155"/>
      <c r="C61" s="155"/>
      <c r="D61" s="155"/>
      <c r="E61" s="155"/>
      <c r="F61" s="470"/>
      <c r="G61" s="470"/>
      <c r="H61" s="471"/>
      <c r="I61" s="471"/>
      <c r="J61" s="154"/>
      <c r="M61" s="46"/>
      <c r="P61" s="216"/>
      <c r="Q61" s="218"/>
      <c r="R61" s="23" t="s">
        <v>42</v>
      </c>
      <c r="S61" s="24"/>
      <c r="T61" s="26" t="str">
        <f t="shared" si="20"/>
        <v/>
      </c>
    </row>
    <row r="62" spans="2:20" s="2" customFormat="1" ht="18" customHeight="1">
      <c r="B62" s="469"/>
      <c r="C62" s="469"/>
      <c r="D62" s="469"/>
      <c r="E62" s="469"/>
      <c r="F62" s="470"/>
      <c r="G62" s="470"/>
      <c r="H62" s="471"/>
      <c r="I62" s="471"/>
      <c r="J62" s="154"/>
      <c r="M62" s="46"/>
      <c r="P62" s="216"/>
      <c r="Q62" s="218"/>
      <c r="R62" s="23" t="s">
        <v>43</v>
      </c>
      <c r="S62" s="24"/>
      <c r="T62" s="26" t="str">
        <f t="shared" ref="T62:T67" si="21">IF(S62&gt;0,S62/0.07,"")</f>
        <v/>
      </c>
    </row>
    <row r="63" spans="2:20" s="2" customFormat="1" ht="18" customHeight="1">
      <c r="B63" s="474"/>
      <c r="C63" s="474"/>
      <c r="D63" s="474"/>
      <c r="E63" s="474"/>
      <c r="F63" s="470"/>
      <c r="G63" s="470"/>
      <c r="H63" s="471"/>
      <c r="I63" s="471"/>
      <c r="J63" s="154"/>
      <c r="M63" s="46"/>
      <c r="P63" s="216"/>
      <c r="Q63" s="218"/>
      <c r="R63" s="23" t="s">
        <v>44</v>
      </c>
      <c r="S63" s="24"/>
      <c r="T63" s="26" t="str">
        <f t="shared" si="21"/>
        <v/>
      </c>
    </row>
    <row r="64" spans="2:20" s="2" customFormat="1" ht="18" customHeight="1">
      <c r="B64" s="474"/>
      <c r="C64" s="474"/>
      <c r="D64" s="474"/>
      <c r="E64" s="474"/>
      <c r="F64" s="470"/>
      <c r="G64" s="470"/>
      <c r="H64" s="471"/>
      <c r="I64" s="471"/>
      <c r="J64" s="154"/>
      <c r="M64" s="46"/>
      <c r="P64" s="216"/>
      <c r="Q64" s="218"/>
      <c r="R64" s="23" t="s">
        <v>45</v>
      </c>
      <c r="S64" s="24"/>
      <c r="T64" s="26" t="str">
        <f t="shared" si="21"/>
        <v/>
      </c>
    </row>
    <row r="65" spans="2:21" s="2" customFormat="1" ht="18" customHeight="1">
      <c r="B65" s="474"/>
      <c r="C65" s="474"/>
      <c r="D65" s="474"/>
      <c r="E65" s="474"/>
      <c r="F65" s="470"/>
      <c r="G65" s="470"/>
      <c r="H65" s="471"/>
      <c r="I65" s="471"/>
      <c r="J65" s="154"/>
      <c r="M65" s="46"/>
      <c r="P65" s="216"/>
      <c r="Q65" s="218"/>
      <c r="R65" s="23" t="s">
        <v>46</v>
      </c>
      <c r="S65" s="24"/>
      <c r="T65" s="26" t="str">
        <f t="shared" si="21"/>
        <v/>
      </c>
    </row>
    <row r="66" spans="2:21" s="2" customFormat="1" ht="18" customHeight="1">
      <c r="B66" s="474"/>
      <c r="C66" s="474"/>
      <c r="D66" s="474"/>
      <c r="E66" s="474"/>
      <c r="F66" s="470"/>
      <c r="G66" s="470"/>
      <c r="H66" s="471"/>
      <c r="I66" s="471"/>
      <c r="J66" s="154"/>
      <c r="M66" s="46"/>
      <c r="P66" s="216"/>
      <c r="Q66" s="218"/>
      <c r="R66" s="23" t="s">
        <v>47</v>
      </c>
      <c r="S66" s="24"/>
      <c r="T66" s="26" t="str">
        <f t="shared" si="21"/>
        <v/>
      </c>
    </row>
    <row r="67" spans="2:21" s="2" customFormat="1" ht="18" customHeight="1">
      <c r="B67" s="474"/>
      <c r="C67" s="474"/>
      <c r="D67" s="474"/>
      <c r="E67" s="474"/>
      <c r="F67" s="470"/>
      <c r="G67" s="470"/>
      <c r="H67" s="471"/>
      <c r="I67" s="471"/>
      <c r="J67" s="154"/>
      <c r="M67" s="46"/>
      <c r="P67" s="235"/>
      <c r="Q67" s="294"/>
      <c r="R67" s="23" t="s">
        <v>48</v>
      </c>
      <c r="S67" s="24"/>
      <c r="T67" s="26" t="str">
        <f t="shared" si="21"/>
        <v/>
      </c>
    </row>
    <row r="68" spans="2:21" s="2" customFormat="1" ht="18" customHeight="1" thickBot="1">
      <c r="B68" s="474"/>
      <c r="C68" s="474"/>
      <c r="D68" s="474"/>
      <c r="E68" s="474"/>
      <c r="F68" s="470"/>
      <c r="G68" s="470"/>
      <c r="H68" s="471"/>
      <c r="I68" s="471"/>
      <c r="J68" s="154"/>
      <c r="M68" s="46"/>
      <c r="P68" s="225" t="s">
        <v>34</v>
      </c>
      <c r="Q68" s="226"/>
      <c r="R68" s="226"/>
      <c r="S68" s="29" t="str">
        <f>IF(SUM(S56:S67)&gt;0,SUM(S56:S67),"")</f>
        <v/>
      </c>
      <c r="T68" s="30" t="str">
        <f>IF(SUM(T56:T67)&gt;0,SUM(T56:T67),"")</f>
        <v/>
      </c>
    </row>
    <row r="69" spans="2:21" ht="18" customHeight="1" thickTop="1">
      <c r="B69" s="474"/>
      <c r="C69" s="474"/>
      <c r="D69" s="474"/>
      <c r="E69" s="474"/>
      <c r="F69" s="470"/>
      <c r="G69" s="470"/>
      <c r="H69" s="471"/>
      <c r="I69" s="471"/>
      <c r="J69" s="154"/>
      <c r="M69" s="46"/>
    </row>
    <row r="70" spans="2:21" ht="18" customHeight="1">
      <c r="B70" s="474"/>
      <c r="C70" s="474"/>
      <c r="D70" s="474"/>
      <c r="E70" s="474"/>
      <c r="F70" s="470"/>
      <c r="G70" s="470"/>
      <c r="H70" s="471"/>
      <c r="I70" s="471"/>
      <c r="J70" s="154"/>
    </row>
    <row r="71" spans="2:21" s="2" customFormat="1" ht="18" customHeight="1">
      <c r="B71" s="475"/>
      <c r="C71" s="474"/>
      <c r="D71" s="474"/>
      <c r="E71" s="477"/>
      <c r="F71" s="477"/>
      <c r="G71" s="473"/>
      <c r="H71" s="473"/>
      <c r="I71" s="473"/>
      <c r="J71" s="473"/>
      <c r="M71" s="46"/>
      <c r="N71" s="46"/>
      <c r="O71" s="46"/>
      <c r="P71" s="188"/>
      <c r="Q71" s="188"/>
      <c r="R71" s="186"/>
      <c r="S71" s="186"/>
      <c r="T71" s="186"/>
      <c r="U71" s="186"/>
    </row>
    <row r="72" spans="2:21" s="2" customFormat="1" ht="18" customHeight="1">
      <c r="B72" s="475"/>
      <c r="C72" s="474"/>
      <c r="D72" s="474"/>
      <c r="E72" s="476"/>
      <c r="F72" s="476"/>
      <c r="G72" s="473"/>
      <c r="H72" s="473"/>
      <c r="I72" s="476"/>
      <c r="J72" s="476"/>
      <c r="M72" s="46"/>
      <c r="N72" s="46"/>
      <c r="O72" s="46"/>
      <c r="P72" s="187"/>
      <c r="Q72" s="187"/>
      <c r="R72" s="186"/>
      <c r="S72" s="186"/>
      <c r="T72" s="187"/>
      <c r="U72" s="187"/>
    </row>
  </sheetData>
  <sheetProtection password="D9B2" sheet="1" objects="1" scenarios="1"/>
  <mergeCells count="99">
    <mergeCell ref="B69:E69"/>
    <mergeCell ref="F69:G69"/>
    <mergeCell ref="H69:I69"/>
    <mergeCell ref="B71:B72"/>
    <mergeCell ref="B70:E70"/>
    <mergeCell ref="C72:D72"/>
    <mergeCell ref="E72:F72"/>
    <mergeCell ref="G72:H72"/>
    <mergeCell ref="I72:J72"/>
    <mergeCell ref="E71:F71"/>
    <mergeCell ref="F70:G70"/>
    <mergeCell ref="H70:I70"/>
    <mergeCell ref="G71:H71"/>
    <mergeCell ref="I71:J71"/>
    <mergeCell ref="C71:D71"/>
    <mergeCell ref="P71:Q71"/>
    <mergeCell ref="R71:S71"/>
    <mergeCell ref="P72:Q72"/>
    <mergeCell ref="R72:S72"/>
    <mergeCell ref="T71:U71"/>
    <mergeCell ref="T72:U72"/>
    <mergeCell ref="P68:R68"/>
    <mergeCell ref="B66:E66"/>
    <mergeCell ref="F66:G66"/>
    <mergeCell ref="H66:I66"/>
    <mergeCell ref="B67:E67"/>
    <mergeCell ref="F67:G67"/>
    <mergeCell ref="H67:I67"/>
    <mergeCell ref="B68:E68"/>
    <mergeCell ref="F68:G68"/>
    <mergeCell ref="H68:I68"/>
    <mergeCell ref="B64:E64"/>
    <mergeCell ref="F64:G64"/>
    <mergeCell ref="H64:I64"/>
    <mergeCell ref="B65:E65"/>
    <mergeCell ref="F65:G65"/>
    <mergeCell ref="H65:I65"/>
    <mergeCell ref="B62:E62"/>
    <mergeCell ref="F62:G62"/>
    <mergeCell ref="H62:I62"/>
    <mergeCell ref="B63:E63"/>
    <mergeCell ref="F63:G63"/>
    <mergeCell ref="H63:I63"/>
    <mergeCell ref="P55:R55"/>
    <mergeCell ref="P56:Q67"/>
    <mergeCell ref="F57:G57"/>
    <mergeCell ref="H57:I57"/>
    <mergeCell ref="F58:G58"/>
    <mergeCell ref="H58:I58"/>
    <mergeCell ref="F59:G59"/>
    <mergeCell ref="H59:I59"/>
    <mergeCell ref="F61:G61"/>
    <mergeCell ref="H61:I61"/>
    <mergeCell ref="B45:D45"/>
    <mergeCell ref="B48:J48"/>
    <mergeCell ref="B49:D49"/>
    <mergeCell ref="B50:C53"/>
    <mergeCell ref="H46:I46"/>
    <mergeCell ref="F46:G46"/>
    <mergeCell ref="M54:N54"/>
    <mergeCell ref="B54:D54"/>
    <mergeCell ref="B60:E60"/>
    <mergeCell ref="F60:G60"/>
    <mergeCell ref="H60:I60"/>
    <mergeCell ref="B59:E59"/>
    <mergeCell ref="M41:N41"/>
    <mergeCell ref="B38:J38"/>
    <mergeCell ref="M38:N38"/>
    <mergeCell ref="B39:J39"/>
    <mergeCell ref="B26:C29"/>
    <mergeCell ref="B30:D30"/>
    <mergeCell ref="M26:M37"/>
    <mergeCell ref="F31:H31"/>
    <mergeCell ref="F32:G35"/>
    <mergeCell ref="F36:H36"/>
    <mergeCell ref="B40:D40"/>
    <mergeCell ref="B41:C44"/>
    <mergeCell ref="M42:M53"/>
    <mergeCell ref="M40:T40"/>
    <mergeCell ref="B21:D21"/>
    <mergeCell ref="B24:J24"/>
    <mergeCell ref="M24:T24"/>
    <mergeCell ref="B25:D25"/>
    <mergeCell ref="M25:N25"/>
    <mergeCell ref="B2:H2"/>
    <mergeCell ref="M2:S2"/>
    <mergeCell ref="B4:J4"/>
    <mergeCell ref="M4:T4"/>
    <mergeCell ref="B17:C20"/>
    <mergeCell ref="M20:N20"/>
    <mergeCell ref="B6:J6"/>
    <mergeCell ref="M6:T6"/>
    <mergeCell ref="B7:D7"/>
    <mergeCell ref="M7:N7"/>
    <mergeCell ref="B8:C11"/>
    <mergeCell ref="M8:M19"/>
    <mergeCell ref="B12:D12"/>
    <mergeCell ref="B15:J15"/>
    <mergeCell ref="B16:D16"/>
  </mergeCells>
  <phoneticPr fontId="0" type="noConversion"/>
  <printOptions horizontalCentered="1" verticalCentered="1"/>
  <pageMargins left="0.75" right="0.75" top="0.39370078740157483" bottom="0.39370078740157483" header="0" footer="0"/>
  <pageSetup paperSize="9" scale="85" orientation="landscape" r:id="rId1"/>
  <headerFooter alignWithMargins="0">
    <oddFooter>&amp;LElaborado por: Luis Silvestre (TOC 73362)&amp;RPágina &amp;P de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1</vt:i4>
      </vt:variant>
    </vt:vector>
  </HeadingPairs>
  <TitlesOfParts>
    <vt:vector size="6" baseType="lpstr">
      <vt:lpstr>Declarações IVA - Trimestral</vt:lpstr>
      <vt:lpstr>Cálculos Auxiliares</vt:lpstr>
      <vt:lpstr>Anexo L - IES</vt:lpstr>
      <vt:lpstr>Declarações IVA - Mensal</vt:lpstr>
      <vt:lpstr>CA - Anexo R</vt:lpstr>
      <vt:lpstr>'Anexo L - IES'!Títulos_de_Impressão</vt:lpstr>
    </vt:vector>
  </TitlesOfParts>
  <Company>F. A. Chagas,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luismig</dc:creator>
  <cp:lastModifiedBy>Cristina</cp:lastModifiedBy>
  <cp:lastPrinted>2010-07-12T15:46:49Z</cp:lastPrinted>
  <dcterms:created xsi:type="dcterms:W3CDTF">2008-06-09T16:27:31Z</dcterms:created>
  <dcterms:modified xsi:type="dcterms:W3CDTF">2014-06-09T16:10:45Z</dcterms:modified>
</cp:coreProperties>
</file>