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6615" windowHeight="7695"/>
  </bookViews>
  <sheets>
    <sheet name="Folha1" sheetId="1" r:id="rId1"/>
    <sheet name="Folha2" sheetId="2" r:id="rId2"/>
    <sheet name="Folha3" sheetId="3" r:id="rId3"/>
  </sheets>
  <calcPr calcId="124519"/>
</workbook>
</file>

<file path=xl/calcChain.xml><?xml version="1.0" encoding="utf-8"?>
<calcChain xmlns="http://schemas.openxmlformats.org/spreadsheetml/2006/main">
  <c r="C33" i="1"/>
  <c r="C32"/>
  <c r="C31"/>
  <c r="A24"/>
  <c r="A19"/>
  <c r="A21" s="1"/>
  <c r="B11"/>
  <c r="B12" s="1"/>
  <c r="C9" s="1"/>
  <c r="C34" l="1"/>
  <c r="A26"/>
  <c r="C8"/>
  <c r="J9" s="1"/>
  <c r="C6"/>
  <c r="C4"/>
  <c r="C7"/>
  <c r="F11" s="1"/>
  <c r="F12" s="1"/>
  <c r="C5"/>
  <c r="G5" l="1"/>
  <c r="G7"/>
  <c r="G4"/>
  <c r="G6"/>
  <c r="B13"/>
  <c r="G8" l="1"/>
  <c r="J10"/>
  <c r="J12" s="1"/>
</calcChain>
</file>

<file path=xl/sharedStrings.xml><?xml version="1.0" encoding="utf-8"?>
<sst xmlns="http://schemas.openxmlformats.org/spreadsheetml/2006/main" count="43" uniqueCount="32">
  <si>
    <t>CA1</t>
  </si>
  <si>
    <t>CA2</t>
  </si>
  <si>
    <t>Prod. Normal c/ defeito</t>
  </si>
  <si>
    <t>Prod anormal c/ defeito</t>
  </si>
  <si>
    <t>Total de custos de produção</t>
  </si>
  <si>
    <t>CIPA unitário</t>
  </si>
  <si>
    <t>Opção b)</t>
  </si>
  <si>
    <t>Opção d)</t>
  </si>
  <si>
    <t>Res. Operacional</t>
  </si>
  <si>
    <t>total de vendas</t>
  </si>
  <si>
    <t>P1</t>
  </si>
  <si>
    <t>P2</t>
  </si>
  <si>
    <t>CA3</t>
  </si>
  <si>
    <t>UO</t>
  </si>
  <si>
    <t>Imputação custos</t>
  </si>
  <si>
    <t>%</t>
  </si>
  <si>
    <t>Total UO</t>
  </si>
  <si>
    <t>Custo UO unitário</t>
  </si>
  <si>
    <t>Total custo CA1</t>
  </si>
  <si>
    <t>Total custos CA2</t>
  </si>
  <si>
    <t>P1+P2 (gastos comuns)</t>
  </si>
  <si>
    <t>Gastos diretos CA2</t>
  </si>
  <si>
    <t>Gastos repartidos CA1</t>
  </si>
  <si>
    <t>M2</t>
  </si>
  <si>
    <t>Gastos diretos</t>
  </si>
  <si>
    <t>Gastos repartidos CA2</t>
  </si>
  <si>
    <t>Total custos CA3</t>
  </si>
  <si>
    <t>Questão 1)</t>
  </si>
  <si>
    <t>Questão 2)</t>
  </si>
  <si>
    <t>Questão 3)</t>
  </si>
  <si>
    <t>CIPV</t>
  </si>
  <si>
    <t>Gastos GA e GD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</si>
</sst>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center" vertical="center" wrapText="1"/>
    </xf>
    <xf numFmtId="0" fontId="2" fillId="2" borderId="0" xfId="0" applyFont="1" applyFill="1"/>
    <xf numFmtId="0" fontId="0" fillId="0" borderId="0" xfId="0" applyFont="1"/>
    <xf numFmtId="44" fontId="0" fillId="0" borderId="0" xfId="1" applyFont="1"/>
    <xf numFmtId="44" fontId="2" fillId="0" borderId="0" xfId="1" applyFont="1"/>
    <xf numFmtId="44" fontId="0" fillId="0" borderId="0" xfId="1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Fill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topLeftCell="A13" workbookViewId="0">
      <selection activeCell="G24" sqref="G24"/>
    </sheetView>
  </sheetViews>
  <sheetFormatPr defaultRowHeight="15"/>
  <cols>
    <col min="1" max="1" width="21.5703125" customWidth="1"/>
    <col min="2" max="2" width="11.5703125" customWidth="1"/>
    <col min="3" max="3" width="14.42578125" customWidth="1"/>
    <col min="4" max="4" width="6.5703125" customWidth="1"/>
    <col min="5" max="5" width="20.7109375" customWidth="1"/>
    <col min="6" max="6" width="12" customWidth="1"/>
    <col min="7" max="7" width="11.5703125" customWidth="1"/>
    <col min="8" max="8" width="4.85546875" customWidth="1"/>
    <col min="9" max="9" width="20.85546875" customWidth="1"/>
    <col min="10" max="10" width="11.85546875" bestFit="1" customWidth="1"/>
  </cols>
  <sheetData>
    <row r="1" spans="1:10">
      <c r="A1" s="1" t="s">
        <v>27</v>
      </c>
      <c r="D1" s="2"/>
      <c r="H1" s="2"/>
    </row>
    <row r="2" spans="1:10">
      <c r="A2" t="s">
        <v>0</v>
      </c>
      <c r="C2" s="10" t="s">
        <v>14</v>
      </c>
      <c r="D2" s="4"/>
      <c r="E2" t="s">
        <v>1</v>
      </c>
      <c r="G2" s="10" t="s">
        <v>14</v>
      </c>
      <c r="H2" s="4"/>
      <c r="I2" t="s">
        <v>12</v>
      </c>
    </row>
    <row r="3" spans="1:10">
      <c r="B3" s="3" t="s">
        <v>13</v>
      </c>
      <c r="C3" s="10"/>
      <c r="D3" s="4"/>
      <c r="F3" s="3" t="s">
        <v>15</v>
      </c>
      <c r="G3" s="10"/>
      <c r="H3" s="4"/>
      <c r="J3" s="6" t="s">
        <v>23</v>
      </c>
    </row>
    <row r="4" spans="1:10">
      <c r="A4" t="s">
        <v>10</v>
      </c>
      <c r="B4" s="3">
        <v>220</v>
      </c>
      <c r="C4" s="7">
        <f>$B4*$B$12</f>
        <v>2200</v>
      </c>
      <c r="D4" s="2"/>
      <c r="E4" t="s">
        <v>10</v>
      </c>
      <c r="F4" s="3">
        <v>50</v>
      </c>
      <c r="G4" s="7">
        <f>$F$12*$F4/100</f>
        <v>5950</v>
      </c>
      <c r="H4" s="2"/>
      <c r="I4" t="s">
        <v>10</v>
      </c>
      <c r="J4">
        <v>500</v>
      </c>
    </row>
    <row r="5" spans="1:10">
      <c r="A5" t="s">
        <v>11</v>
      </c>
      <c r="B5" s="3">
        <v>154</v>
      </c>
      <c r="C5" s="7">
        <f t="shared" ref="C5:C9" si="0">$B5*$B$12</f>
        <v>1540</v>
      </c>
      <c r="D5" s="2"/>
      <c r="E5" t="s">
        <v>11</v>
      </c>
      <c r="F5" s="3">
        <v>30</v>
      </c>
      <c r="G5" s="7">
        <f>$F$12*$F5/100</f>
        <v>3570</v>
      </c>
      <c r="H5" s="2"/>
      <c r="I5" t="s">
        <v>11</v>
      </c>
      <c r="J5">
        <v>200</v>
      </c>
    </row>
    <row r="6" spans="1:10">
      <c r="A6" t="s">
        <v>0</v>
      </c>
      <c r="B6" s="3">
        <v>60</v>
      </c>
      <c r="C6" s="7">
        <f t="shared" si="0"/>
        <v>600</v>
      </c>
      <c r="D6" s="2"/>
      <c r="E6" t="s">
        <v>12</v>
      </c>
      <c r="F6" s="3">
        <v>20</v>
      </c>
      <c r="G6" s="7">
        <f>$F$12*$F6/100</f>
        <v>2380</v>
      </c>
      <c r="H6" s="2"/>
    </row>
    <row r="7" spans="1:10">
      <c r="A7" t="s">
        <v>1</v>
      </c>
      <c r="B7" s="3">
        <v>186</v>
      </c>
      <c r="C7" s="7">
        <f t="shared" si="0"/>
        <v>1860</v>
      </c>
      <c r="D7" s="2"/>
      <c r="G7" s="7">
        <f>$F$12*$F7/100</f>
        <v>0</v>
      </c>
      <c r="H7" s="2"/>
    </row>
    <row r="8" spans="1:10">
      <c r="A8" t="s">
        <v>12</v>
      </c>
      <c r="B8" s="3">
        <v>31</v>
      </c>
      <c r="C8" s="7">
        <f t="shared" si="0"/>
        <v>310</v>
      </c>
      <c r="D8" s="2"/>
      <c r="G8" s="7">
        <f>SUM(G4:G6)</f>
        <v>11900</v>
      </c>
      <c r="H8" s="2"/>
    </row>
    <row r="9" spans="1:10">
      <c r="A9" t="s">
        <v>20</v>
      </c>
      <c r="B9" s="3">
        <v>29</v>
      </c>
      <c r="C9" s="7">
        <f t="shared" si="0"/>
        <v>290</v>
      </c>
      <c r="D9" s="2"/>
      <c r="H9" s="2"/>
      <c r="I9" t="s">
        <v>22</v>
      </c>
      <c r="J9" s="7">
        <f>C8</f>
        <v>310</v>
      </c>
    </row>
    <row r="10" spans="1:10">
      <c r="B10" s="3"/>
      <c r="D10" s="2"/>
      <c r="E10" t="s">
        <v>21</v>
      </c>
      <c r="F10" s="7">
        <v>10040</v>
      </c>
      <c r="H10" s="2"/>
      <c r="I10" t="s">
        <v>25</v>
      </c>
      <c r="J10" s="7">
        <f>G6</f>
        <v>2380</v>
      </c>
    </row>
    <row r="11" spans="1:10">
      <c r="A11" t="s">
        <v>16</v>
      </c>
      <c r="B11" s="9">
        <f>SUM(B4:B9)</f>
        <v>680</v>
      </c>
      <c r="D11" s="2"/>
      <c r="E11" t="s">
        <v>22</v>
      </c>
      <c r="F11" s="7">
        <f>C7</f>
        <v>1860</v>
      </c>
      <c r="H11" s="2"/>
      <c r="I11" t="s">
        <v>24</v>
      </c>
      <c r="J11" s="7">
        <v>13260</v>
      </c>
    </row>
    <row r="12" spans="1:10">
      <c r="A12" t="s">
        <v>17</v>
      </c>
      <c r="B12" s="9">
        <f>6800/B11</f>
        <v>10</v>
      </c>
      <c r="D12" s="5"/>
      <c r="E12" s="1" t="s">
        <v>19</v>
      </c>
      <c r="F12" s="8">
        <f>SUM(F10:F11)</f>
        <v>11900</v>
      </c>
      <c r="H12" s="2"/>
      <c r="I12" s="1" t="s">
        <v>26</v>
      </c>
      <c r="J12" s="8">
        <f>SUM(J9:J11)</f>
        <v>15950</v>
      </c>
    </row>
    <row r="13" spans="1:10">
      <c r="A13" t="s">
        <v>18</v>
      </c>
      <c r="B13" s="7">
        <f>SUM(C4:C9)</f>
        <v>6800</v>
      </c>
      <c r="D13" s="11"/>
      <c r="E13" s="11"/>
      <c r="F13" s="11"/>
      <c r="G13" s="11"/>
      <c r="H13" s="11"/>
    </row>
    <row r="14" spans="1:10">
      <c r="D14" s="11"/>
      <c r="E14" s="11"/>
      <c r="F14" s="11"/>
      <c r="G14" s="11"/>
      <c r="H14" s="11"/>
    </row>
    <row r="15" spans="1:10">
      <c r="A15" s="1" t="s">
        <v>6</v>
      </c>
      <c r="D15" s="11"/>
      <c r="E15" s="11"/>
      <c r="F15" s="11"/>
      <c r="G15" s="11"/>
      <c r="H15" s="11"/>
    </row>
    <row r="16" spans="1:10" s="2" customFormat="1"/>
    <row r="17" spans="1:3">
      <c r="A17" s="1" t="s">
        <v>28</v>
      </c>
    </row>
    <row r="18" spans="1:3">
      <c r="A18" t="s">
        <v>2</v>
      </c>
    </row>
    <row r="19" spans="1:3">
      <c r="A19">
        <f>5000*5%</f>
        <v>250</v>
      </c>
    </row>
    <row r="20" spans="1:3">
      <c r="A20" t="s">
        <v>3</v>
      </c>
    </row>
    <row r="21" spans="1:3">
      <c r="A21">
        <f>290-A19</f>
        <v>40</v>
      </c>
    </row>
    <row r="23" spans="1:3">
      <c r="A23" t="s">
        <v>4</v>
      </c>
    </row>
    <row r="24" spans="1:3">
      <c r="A24" s="7">
        <f>55000+34875+150000</f>
        <v>239875</v>
      </c>
    </row>
    <row r="25" spans="1:3">
      <c r="A25" s="1" t="s">
        <v>5</v>
      </c>
    </row>
    <row r="26" spans="1:3">
      <c r="A26" s="8">
        <f>A24/(5000-A19)</f>
        <v>50.5</v>
      </c>
    </row>
    <row r="28" spans="1:3">
      <c r="A28" s="1" t="s">
        <v>7</v>
      </c>
    </row>
    <row r="29" spans="1:3" s="2" customFormat="1"/>
    <row r="30" spans="1:3">
      <c r="A30" s="1" t="s">
        <v>29</v>
      </c>
    </row>
    <row r="31" spans="1:3">
      <c r="A31" t="s">
        <v>9</v>
      </c>
      <c r="C31" s="7">
        <f>4000*100</f>
        <v>400000</v>
      </c>
    </row>
    <row r="32" spans="1:3">
      <c r="A32" t="s">
        <v>30</v>
      </c>
      <c r="C32" s="7">
        <f>(4000+A21)*A26</f>
        <v>204020</v>
      </c>
    </row>
    <row r="33" spans="1:4">
      <c r="A33" t="s">
        <v>31</v>
      </c>
      <c r="C33" s="7">
        <f>10000+12000</f>
        <v>22000</v>
      </c>
    </row>
    <row r="34" spans="1:4">
      <c r="A34" s="1" t="s">
        <v>8</v>
      </c>
      <c r="B34" s="1"/>
      <c r="C34" s="8">
        <f>C31-C32-C33</f>
        <v>173980</v>
      </c>
    </row>
    <row r="35" spans="1:4">
      <c r="A35" s="1"/>
      <c r="B35" s="1"/>
      <c r="C35" s="1"/>
      <c r="D35" s="1"/>
    </row>
    <row r="36" spans="1:4">
      <c r="A36" s="1" t="s">
        <v>6</v>
      </c>
      <c r="B36" s="1"/>
      <c r="C36" s="1"/>
      <c r="D36" s="1"/>
    </row>
    <row r="37" spans="1:4">
      <c r="D37" s="1"/>
    </row>
  </sheetData>
  <mergeCells count="2">
    <mergeCell ref="C2:C3"/>
    <mergeCell ref="G2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Fabio</cp:lastModifiedBy>
  <dcterms:created xsi:type="dcterms:W3CDTF">2018-06-13T13:57:58Z</dcterms:created>
  <dcterms:modified xsi:type="dcterms:W3CDTF">2018-06-13T14:50:58Z</dcterms:modified>
</cp:coreProperties>
</file>