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co Mesquita\Desktop\Pasta Meus Documentos\2018 IRS\"/>
    </mc:Choice>
  </mc:AlternateContent>
  <xr:revisionPtr revIDLastSave="0" documentId="13_ncr:1_{3A45CEB2-35B2-404A-875B-3BDC3CE0506C}" xr6:coauthVersionLast="37" xr6:coauthVersionMax="37" xr10:uidLastSave="{00000000-0000-0000-0000-000000000000}"/>
  <bookViews>
    <workbookView xWindow="0" yWindow="0" windowWidth="22872" windowHeight="8460" tabRatio="598" xr2:uid="{00000000-000D-0000-FFFF-FFFF00000000}"/>
  </bookViews>
  <sheets>
    <sheet name="e-Fatura 2018" sheetId="3" r:id="rId1"/>
    <sheet name="Regime Simplificado 2018 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8" i="4" l="1"/>
  <c r="E87" i="4"/>
  <c r="E86" i="4"/>
  <c r="E89" i="4" s="1"/>
  <c r="C77" i="4"/>
  <c r="E78" i="4" s="1"/>
  <c r="E76" i="4"/>
  <c r="E75" i="4"/>
  <c r="E77" i="4" s="1"/>
  <c r="C68" i="4"/>
  <c r="E67" i="4"/>
  <c r="E66" i="4"/>
  <c r="E69" i="4" s="1"/>
  <c r="C57" i="4"/>
  <c r="E58" i="4" s="1"/>
  <c r="E56" i="4"/>
  <c r="E55" i="4"/>
  <c r="E57" i="4" s="1"/>
  <c r="F49" i="4"/>
  <c r="E41" i="4"/>
  <c r="D44" i="4" s="1"/>
  <c r="E24" i="4"/>
  <c r="D43" i="4" s="1"/>
  <c r="E80" i="4" l="1"/>
  <c r="E59" i="4"/>
  <c r="E60" i="4" s="1"/>
  <c r="D45" i="4"/>
  <c r="G45" i="4" s="1"/>
  <c r="I41" i="4"/>
  <c r="I24" i="4"/>
</calcChain>
</file>

<file path=xl/sharedStrings.xml><?xml version="1.0" encoding="utf-8"?>
<sst xmlns="http://schemas.openxmlformats.org/spreadsheetml/2006/main" count="226" uniqueCount="155">
  <si>
    <t>Despesas Gerais Familiares</t>
  </si>
  <si>
    <t>Lares</t>
  </si>
  <si>
    <t>Reparação de Automóveis</t>
  </si>
  <si>
    <t xml:space="preserve">As suas despesas registadas neste setor totalizam 1.303,96€, </t>
  </si>
  <si>
    <t>Reparação de Motociclos</t>
  </si>
  <si>
    <t>Restauração e Alojamento</t>
  </si>
  <si>
    <t>Cabeleireiros</t>
  </si>
  <si>
    <t>Pela Exigência de Fatura</t>
  </si>
  <si>
    <t>Atividades Veterinárias</t>
  </si>
  <si>
    <t>Passes Mensais</t>
  </si>
  <si>
    <t>NOTA:</t>
  </si>
  <si>
    <t>Artigo 135.º- I do CIMI</t>
  </si>
  <si>
    <t xml:space="preserve">
Habitação</t>
  </si>
  <si>
    <t>Teve como despesas, suportadas por faturas, para obter esse rendimento:</t>
  </si>
  <si>
    <t>Contabilista certificado que, em 2018, apenas aufere rendimentos provenientes da atividade de contabilista: 40 mil euros.</t>
  </si>
  <si>
    <t>d) 300 euros…………………………………………………………………………………………………………..</t>
  </si>
  <si>
    <t>e) 1,5% x 100.000 euros x 25% = 375 euros……………………………………………………………….</t>
  </si>
  <si>
    <t>f) 600 euros x 25% = 150 euros………………………………………………………………………………</t>
  </si>
  <si>
    <t>Novas regras do regime simplificado da categoria B para Profissionais Liberais/Alojamento Local</t>
  </si>
  <si>
    <t>Sujeito passivo que explora um apartamento como alojamento local, em 2018, aufere rendimentos provenientes dessa atividade, no valor de 50 mil euros.</t>
  </si>
  <si>
    <t>c) 200 euros…………………………………………………………………………………………………………………</t>
  </si>
  <si>
    <t>d) 300 euros……………………………………………………………………………………………………………………….</t>
  </si>
  <si>
    <t>e) 900 euros…………………………………………………………………………………………………………………….</t>
  </si>
  <si>
    <t>f) 4% x 150.000 euros = 6.000 euros……………………………………………………………………………………………</t>
  </si>
  <si>
    <r>
      <t>SOMA TOTAL</t>
    </r>
    <r>
      <rPr>
        <b/>
        <sz val="12"/>
        <rFont val="Calibri"/>
        <family val="2"/>
      </rPr>
      <t>→</t>
    </r>
  </si>
  <si>
    <t>Exemplo 1 (Profissionais Liberais)</t>
  </si>
  <si>
    <t>Exemplo 2 (Alojamento Local)</t>
  </si>
  <si>
    <t>➤Deslocações a clientes: 500 euros;</t>
  </si>
  <si>
    <t>➤Aquisição de papel e material diverso: 300 euros;</t>
  </si>
  <si>
    <t xml:space="preserve">➤Este sujeito passivo exerce a sua atividade num imóvel de que é proprietário e, o qual, também é a sua habitação. Esse imóvel tem um VPT de 100 mil euros. </t>
  </si>
  <si>
    <t>➤Suportou despesas com eletricidade, nesse imóvel de 600 euros;</t>
  </si>
  <si>
    <t>➤Água: 200 euros</t>
  </si>
  <si>
    <t>➤Aquisição de serviços de lavandaria e limpeza: 900 euros;</t>
  </si>
  <si>
    <t>➤O apartamento usado está afeto, na integra, à atividade tendo um VPT de 150 mil euros.</t>
  </si>
  <si>
    <t>➤Gás: 300 euros;</t>
  </si>
  <si>
    <t>Dedução em IRS</t>
  </si>
  <si>
    <t xml:space="preserve"> DESPESAS E ENCARGOS A INSERIR NO SIMULADOR</t>
  </si>
  <si>
    <t>Rendimento Tributável</t>
  </si>
  <si>
    <t>Ano: 2017</t>
  </si>
  <si>
    <t>Ano: 2018</t>
  </si>
  <si>
    <t xml:space="preserve">Rendimento do Sujeito Passivo A </t>
  </si>
  <si>
    <r>
      <t>Profissional Liberal</t>
    </r>
    <r>
      <rPr>
        <sz val="8"/>
        <color theme="1"/>
        <rFont val="Calibri"/>
        <family val="2"/>
        <scheme val="minor"/>
      </rPr>
      <t xml:space="preserve"> (Campo 403) </t>
    </r>
    <r>
      <rPr>
        <sz val="11"/>
        <color theme="1"/>
        <rFont val="Calibri"/>
        <family val="2"/>
        <scheme val="minor"/>
      </rPr>
      <t xml:space="preserve">= </t>
    </r>
  </si>
  <si>
    <r>
      <rPr>
        <sz val="9"/>
        <color theme="1"/>
        <rFont val="Calibri"/>
        <family val="2"/>
      </rPr>
      <t>←</t>
    </r>
    <r>
      <rPr>
        <sz val="9"/>
        <color theme="1"/>
        <rFont val="Calibri"/>
        <family val="2"/>
        <scheme val="minor"/>
      </rPr>
      <t>Coeficiente 75%</t>
    </r>
  </si>
  <si>
    <r>
      <rPr>
        <sz val="9"/>
        <color theme="1"/>
        <rFont val="Calibri"/>
        <family val="2"/>
      </rPr>
      <t>←</t>
    </r>
    <r>
      <rPr>
        <sz val="9"/>
        <color theme="1"/>
        <rFont val="Calibri"/>
        <family val="2"/>
        <scheme val="minor"/>
      </rPr>
      <t>Coeficiente 35%</t>
    </r>
  </si>
  <si>
    <t>← SOMAS</t>
  </si>
  <si>
    <r>
      <t xml:space="preserve">SOMA </t>
    </r>
    <r>
      <rPr>
        <sz val="10"/>
        <color rgb="FFFF0000"/>
        <rFont val="Calibri"/>
        <family val="2"/>
      </rPr>
      <t>→</t>
    </r>
  </si>
  <si>
    <t>Artigo 31.º n.º 13 do CIRS</t>
  </si>
  <si>
    <t>link</t>
  </si>
  <si>
    <r>
      <t xml:space="preserve">tendo resultado num total de </t>
    </r>
    <r>
      <rPr>
        <sz val="14"/>
        <color theme="1"/>
        <rFont val="Calibri"/>
        <family val="2"/>
      </rPr>
      <t>→</t>
    </r>
  </si>
  <si>
    <t>x 0,75 =</t>
  </si>
  <si>
    <t>x 0,35 =</t>
  </si>
  <si>
    <r>
      <t xml:space="preserve">Alojamento Local </t>
    </r>
    <r>
      <rPr>
        <sz val="8"/>
        <color theme="1"/>
        <rFont val="Calibri"/>
        <family val="2"/>
        <scheme val="minor"/>
      </rPr>
      <t xml:space="preserve"> (Campo 417) </t>
    </r>
    <r>
      <rPr>
        <sz val="11"/>
        <color theme="1"/>
        <rFont val="Calibri"/>
        <family val="2"/>
        <scheme val="minor"/>
      </rPr>
      <t xml:space="preserve"> = </t>
    </r>
  </si>
  <si>
    <t>↔Deslocações a clientes;</t>
  </si>
  <si>
    <t>↔Aquisição de material diverso;</t>
  </si>
  <si>
    <t>↔Imóvel onde exerce a atividade e habita;</t>
  </si>
  <si>
    <t>↔Despesas com eletricidade.</t>
  </si>
  <si>
    <t>↔Eletricidade;</t>
  </si>
  <si>
    <t>↔Água;</t>
  </si>
  <si>
    <t>↔Gás;</t>
  </si>
  <si>
    <t>↔Despesas de lavandaria e limpeza;</t>
  </si>
  <si>
    <t>↔Imóvel onde exerce a atividade.</t>
  </si>
  <si>
    <r>
      <t>Despesas e encargos a considerar</t>
    </r>
    <r>
      <rPr>
        <b/>
        <sz val="11"/>
        <color rgb="FF002060"/>
        <rFont val="Calibri"/>
        <family val="2"/>
      </rPr>
      <t>↓</t>
    </r>
  </si>
  <si>
    <r>
      <t xml:space="preserve">Despesas e encargos a considerar </t>
    </r>
    <r>
      <rPr>
        <b/>
        <sz val="11"/>
        <color rgb="FF002060"/>
        <rFont val="Calibri"/>
        <family val="2"/>
      </rPr>
      <t>↓</t>
    </r>
  </si>
  <si>
    <t>Total de despesas e encargos justificados a deduzir……………………………………….……………………………………………………</t>
  </si>
  <si>
    <t>Total de despesas e encargos justificados a deduzir…………………………………………………………………………</t>
  </si>
  <si>
    <r>
      <t xml:space="preserve">Profissionais Liberais </t>
    </r>
    <r>
      <rPr>
        <b/>
        <sz val="10"/>
        <color theme="1"/>
        <rFont val="Calibri"/>
        <family val="2"/>
        <scheme val="minor"/>
      </rPr>
      <t>(Despesas justificadas)</t>
    </r>
    <r>
      <rPr>
        <b/>
        <sz val="10"/>
        <color theme="1"/>
        <rFont val="Calibri"/>
        <family val="2"/>
      </rPr>
      <t>→</t>
    </r>
  </si>
  <si>
    <r>
      <t xml:space="preserve">Alojamento Local </t>
    </r>
    <r>
      <rPr>
        <b/>
        <sz val="10"/>
        <color theme="1"/>
        <rFont val="Calibri"/>
        <family val="2"/>
        <scheme val="minor"/>
      </rPr>
      <t xml:space="preserve"> (Despesas justificadas)</t>
    </r>
    <r>
      <rPr>
        <b/>
        <sz val="10"/>
        <color theme="1"/>
        <rFont val="Calibri"/>
        <family val="2"/>
      </rPr>
      <t>→</t>
    </r>
  </si>
  <si>
    <t>c) Quotizações para Ordens Profissionais……………………………………………………………………………………………………………</t>
  </si>
  <si>
    <t>Rendas</t>
  </si>
  <si>
    <t>Arrendamento alunos deslocados</t>
  </si>
  <si>
    <t xml:space="preserve">Juros </t>
  </si>
  <si>
    <r>
      <t xml:space="preserve">de IVA  </t>
    </r>
    <r>
      <rPr>
        <b/>
        <sz val="12"/>
        <color rgb="FFFF0000"/>
        <rFont val="Calibri"/>
        <family val="2"/>
        <scheme val="minor"/>
      </rPr>
      <t>a)</t>
    </r>
  </si>
  <si>
    <r>
      <t xml:space="preserve">de IVA </t>
    </r>
    <r>
      <rPr>
        <b/>
        <sz val="12"/>
        <color rgb="FFFF0000"/>
        <rFont val="Calibri"/>
        <family val="2"/>
        <scheme val="minor"/>
      </rPr>
      <t>a)</t>
    </r>
  </si>
  <si>
    <t>Valor a colocar no simulador</t>
  </si>
  <si>
    <t>tendo resultado num total de →</t>
  </si>
  <si>
    <r>
      <t xml:space="preserve"> </t>
    </r>
    <r>
      <rPr>
        <b/>
        <sz val="11"/>
        <color rgb="FF00B0F0"/>
        <rFont val="Calibri"/>
        <family val="2"/>
      </rPr>
      <t xml:space="preserve">← </t>
    </r>
    <r>
      <rPr>
        <b/>
        <sz val="11"/>
        <color rgb="FF00B0F0"/>
        <rFont val="Calibri"/>
        <family val="2"/>
        <scheme val="minor"/>
      </rPr>
      <t xml:space="preserve">No simulador coloca </t>
    </r>
    <r>
      <rPr>
        <b/>
        <sz val="11"/>
        <color rgb="FF00B0F0"/>
        <rFont val="Calibri"/>
        <family val="2"/>
      </rPr>
      <t>→</t>
    </r>
  </si>
  <si>
    <t>← No simulador coloca →</t>
  </si>
  <si>
    <t>↑</t>
  </si>
  <si>
    <t xml:space="preserve">  ↑</t>
  </si>
  <si>
    <t>←Despesas justificadas com faturas registadas no Portal e-fatura</t>
  </si>
  <si>
    <r>
      <rPr>
        <sz val="11"/>
        <rFont val="Calibri"/>
        <family val="2"/>
        <scheme val="minor"/>
      </rPr>
      <t>(90.000,00 €</t>
    </r>
    <r>
      <rPr>
        <b/>
        <sz val="14"/>
        <rFont val="Calibri"/>
        <family val="2"/>
        <scheme val="minor"/>
      </rPr>
      <t xml:space="preserve"> </t>
    </r>
    <r>
      <rPr>
        <b/>
        <sz val="14"/>
        <rFont val="Arial Black"/>
        <family val="2"/>
      </rPr>
      <t>ₓ</t>
    </r>
    <r>
      <rPr>
        <sz val="11"/>
        <rFont val="Arial Black"/>
        <family val="2"/>
      </rPr>
      <t xml:space="preserve"> </t>
    </r>
    <r>
      <rPr>
        <sz val="11"/>
        <rFont val="Calibri"/>
        <family val="2"/>
        <scheme val="minor"/>
      </rPr>
      <t>0,15)-4.104 €</t>
    </r>
    <r>
      <rPr>
        <sz val="10"/>
        <rFont val="Calibri"/>
        <family val="2"/>
      </rPr>
      <t>= →</t>
    </r>
  </si>
  <si>
    <t>➤Eletricidade: 600 euros;</t>
  </si>
  <si>
    <t>b) 600 euros……………………………………………………………………………………………………………………………..</t>
  </si>
  <si>
    <r>
      <t xml:space="preserve">1.469,00 € + 8.000,00 € = </t>
    </r>
    <r>
      <rPr>
        <sz val="10"/>
        <rFont val="Calibri"/>
        <family val="2"/>
      </rPr>
      <t>→</t>
    </r>
  </si>
  <si>
    <t>←Despesas que precisa justificar</t>
  </si>
  <si>
    <t xml:space="preserve">←Despesas que precisa Justificar </t>
  </si>
  <si>
    <t>←Como não tem despesas registadas no Portal e-fatura, o rendimento tributável é agravado  em relação ao do ano de 2017 no valor de 396 €</t>
  </si>
  <si>
    <t xml:space="preserve">←Como tem despesas registadas no Portal e-fatuar superiores ao valor que precisava justificar, neste caso o rendimento tributável é igual ao do ano de 2017 </t>
  </si>
  <si>
    <r>
      <t xml:space="preserve">0 €= </t>
    </r>
    <r>
      <rPr>
        <sz val="10"/>
        <rFont val="Calibri"/>
        <family val="2"/>
      </rPr>
      <t>→</t>
    </r>
  </si>
  <si>
    <r>
      <t xml:space="preserve">CÁLCULO DOS DADOS ACIMA MENCIONADOS </t>
    </r>
    <r>
      <rPr>
        <b/>
        <sz val="11"/>
        <color rgb="FFFF0000"/>
        <rFont val="Calibri"/>
        <family val="2"/>
        <scheme val="minor"/>
      </rPr>
      <t>REGRAS DE 2018</t>
    </r>
  </si>
  <si>
    <r>
      <t xml:space="preserve">OUTRO EXEMPLO </t>
    </r>
    <r>
      <rPr>
        <b/>
        <sz val="11"/>
        <color rgb="FFFF0000"/>
        <rFont val="Calibri"/>
        <family val="2"/>
        <scheme val="minor"/>
      </rPr>
      <t>REGRAS DE 2018</t>
    </r>
  </si>
  <si>
    <r>
      <t xml:space="preserve">OUTRO EXEMPLO </t>
    </r>
    <r>
      <rPr>
        <b/>
        <sz val="11"/>
        <color rgb="FFFF0000"/>
        <rFont val="Calibri"/>
        <family val="2"/>
        <scheme val="minor"/>
      </rPr>
      <t>REGRAS DE 2017</t>
    </r>
  </si>
  <si>
    <r>
      <rPr>
        <sz val="11"/>
        <rFont val="Calibri"/>
        <family val="2"/>
        <scheme val="minor"/>
      </rPr>
      <t>(30.000,00 €</t>
    </r>
    <r>
      <rPr>
        <b/>
        <sz val="14"/>
        <rFont val="Calibri"/>
        <family val="2"/>
        <scheme val="minor"/>
      </rPr>
      <t xml:space="preserve"> </t>
    </r>
    <r>
      <rPr>
        <b/>
        <sz val="14"/>
        <rFont val="Arial Black"/>
        <family val="2"/>
      </rPr>
      <t>ₓ</t>
    </r>
    <r>
      <rPr>
        <sz val="11"/>
        <rFont val="Arial Black"/>
        <family val="2"/>
      </rPr>
      <t xml:space="preserve"> </t>
    </r>
    <r>
      <rPr>
        <sz val="11"/>
        <rFont val="Calibri"/>
        <family val="2"/>
        <scheme val="minor"/>
      </rPr>
      <t>0,15)-4.104 €</t>
    </r>
    <r>
      <rPr>
        <sz val="10"/>
        <rFont val="Calibri"/>
        <family val="2"/>
      </rPr>
      <t>= →</t>
    </r>
  </si>
  <si>
    <t>Em 2017 não era preciso
 justificar despesas</t>
  </si>
  <si>
    <r>
      <t xml:space="preserve">Rendimento Tributável regra de 2018 </t>
    </r>
    <r>
      <rPr>
        <b/>
        <sz val="11"/>
        <color rgb="FF0000FF"/>
        <rFont val="Calibri"/>
        <family val="2"/>
      </rPr>
      <t>→</t>
    </r>
  </si>
  <si>
    <r>
      <t xml:space="preserve">Rendimento Tributável regra de 2017 </t>
    </r>
    <r>
      <rPr>
        <b/>
        <sz val="11"/>
        <color rgb="FF0000FF"/>
        <rFont val="Calibri"/>
        <family val="2"/>
      </rPr>
      <t>→</t>
    </r>
  </si>
  <si>
    <r>
      <t xml:space="preserve">CÁLCULO DOS DADOS ACIMA MENCIONADOS </t>
    </r>
    <r>
      <rPr>
        <b/>
        <sz val="11"/>
        <color rgb="FFFF0000"/>
        <rFont val="Calibri"/>
        <family val="2"/>
        <scheme val="minor"/>
      </rPr>
      <t>REGRAS DE 2017</t>
    </r>
  </si>
  <si>
    <r>
      <t xml:space="preserve">Até este valor aplica-se a regra de 2017, não precisa justificar despesas, só a partir deste valor  </t>
    </r>
    <r>
      <rPr>
        <b/>
        <sz val="10"/>
        <color rgb="FF002060"/>
        <rFont val="Calibri"/>
        <family val="2"/>
      </rPr>
      <t>→</t>
    </r>
  </si>
  <si>
    <r>
      <t xml:space="preserve">➤O sujeito passivo suportou ainda contribuições para a Segurança Social : 2.990 euros; </t>
    </r>
    <r>
      <rPr>
        <b/>
        <sz val="10"/>
        <color rgb="FF00B0F0"/>
        <rFont val="Calibri"/>
        <family val="2"/>
        <scheme val="minor"/>
      </rPr>
      <t>Coloque no Anexo B, campo 701 do simulador este valor</t>
    </r>
    <r>
      <rPr>
        <b/>
        <sz val="11"/>
        <color rgb="FF00B0F0"/>
        <rFont val="Calibri"/>
        <family val="2"/>
      </rPr>
      <t xml:space="preserve"> </t>
    </r>
    <r>
      <rPr>
        <b/>
        <sz val="11"/>
        <rFont val="Calibri"/>
        <family val="2"/>
      </rPr>
      <t>→</t>
    </r>
  </si>
  <si>
    <r>
      <t xml:space="preserve">➤O sujeito passivo suportou ainda contribuições para a Segurança Social : 3.500 euros; </t>
    </r>
    <r>
      <rPr>
        <b/>
        <sz val="11"/>
        <color rgb="FF00B0F0"/>
        <rFont val="Calibri"/>
        <family val="2"/>
      </rPr>
      <t xml:space="preserve"> </t>
    </r>
    <r>
      <rPr>
        <b/>
        <sz val="10"/>
        <color rgb="FF00B0F0"/>
        <rFont val="Calibri"/>
        <family val="2"/>
      </rPr>
      <t>Coloque no Anexo B, campo 701 do simulador este valor</t>
    </r>
    <r>
      <rPr>
        <b/>
        <sz val="11"/>
        <color rgb="FF00B0F0"/>
        <rFont val="Calibri"/>
        <family val="2"/>
      </rPr>
      <t xml:space="preserve"> </t>
    </r>
    <r>
      <rPr>
        <b/>
        <sz val="11"/>
        <rFont val="Calibri"/>
        <family val="2"/>
      </rPr>
      <t>→</t>
    </r>
  </si>
  <si>
    <t xml:space="preserve">                                     30.000 - 7.091</t>
  </si>
  <si>
    <t xml:space="preserve">                                    30.000 - 7.091</t>
  </si>
  <si>
    <t xml:space="preserve">NOTA: </t>
  </si>
  <si>
    <t>a) – Da parte da coleta do IRS proporcional aos rendimentos líquidos da categoria F, no caso de englobamento; ou</t>
  </si>
  <si>
    <t>b) – Da coleta obtida por aplicação da taxa prevista na alínea e) do n.º 1 do artigo 72.º do Código do IRS, nos demais casos.</t>
  </si>
  <si>
    <t xml:space="preserve">
Adicional ao IMI
 (Art.º 135.º- I do CIMI)</t>
  </si>
  <si>
    <t xml:space="preserve">        </t>
  </si>
  <si>
    <r>
      <t xml:space="preserve">As suas despesas registadas neste setor totalizam </t>
    </r>
    <r>
      <rPr>
        <sz val="12"/>
        <color theme="1"/>
        <rFont val="Calibri"/>
        <family val="2"/>
      </rPr>
      <t>→</t>
    </r>
  </si>
  <si>
    <r>
      <t xml:space="preserve">tendo resultado num total de </t>
    </r>
    <r>
      <rPr>
        <sz val="12"/>
        <color theme="1"/>
        <rFont val="Calibri"/>
        <family val="2"/>
      </rPr>
      <t>→</t>
    </r>
  </si>
  <si>
    <t>desta opção pode ser feita através deste . →</t>
  </si>
  <si>
    <t xml:space="preserve">As suas despesas registadas neste setor totalizam → </t>
  </si>
  <si>
    <r>
      <t>502+ (800 - 502) x [</t>
    </r>
    <r>
      <rPr>
        <b/>
        <u/>
        <sz val="10"/>
        <color rgb="FFFF0000"/>
        <rFont val="Calibri"/>
        <family val="2"/>
        <scheme val="minor"/>
      </rPr>
      <t>(30.000 - rendimento coletável)]</t>
    </r>
  </si>
  <si>
    <r>
      <t>296 + (450 - 296) x [</t>
    </r>
    <r>
      <rPr>
        <b/>
        <u/>
        <sz val="10"/>
        <color rgb="FFFF0000"/>
        <rFont val="Calibri"/>
        <family val="2"/>
        <scheme val="minor"/>
      </rPr>
      <t>(30.000 - rendimento coletável)]</t>
    </r>
  </si>
  <si>
    <r>
      <rPr>
        <sz val="11"/>
        <color theme="1"/>
        <rFont val="Calibri"/>
        <family val="2"/>
      </rPr>
      <t xml:space="preserve">← </t>
    </r>
    <r>
      <rPr>
        <b/>
        <sz val="12"/>
        <color rgb="FFFF0000"/>
        <rFont val="Calibri"/>
        <family val="2"/>
        <scheme val="minor"/>
      </rPr>
      <t>a</t>
    </r>
    <r>
      <rPr>
        <b/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 xml:space="preserve">- </t>
    </r>
    <r>
      <rPr>
        <b/>
        <sz val="12"/>
        <color theme="1"/>
        <rFont val="Calibri"/>
        <family val="2"/>
        <scheme val="minor"/>
      </rPr>
      <t>Estes 6 setores, devem ser todos somados.</t>
    </r>
  </si>
  <si>
    <r>
      <t xml:space="preserve">Exemplo:  </t>
    </r>
    <r>
      <rPr>
        <b/>
        <sz val="11"/>
        <color theme="1"/>
        <rFont val="Calibri"/>
        <family val="2"/>
        <scheme val="minor"/>
      </rPr>
      <t xml:space="preserve">243,83 €+112,20 €+46,02 €+93,50 €+2,21 € + 24,20 € = </t>
    </r>
  </si>
  <si>
    <r>
      <t xml:space="preserve">de IVA </t>
    </r>
    <r>
      <rPr>
        <b/>
        <sz val="12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a)</t>
    </r>
  </si>
  <si>
    <t>↔Não coloque aqui, coloque no Anexo B,  campo 703</t>
  </si>
  <si>
    <t>↔Não coloque aqui nada, é assumido automaticamente;</t>
  </si>
  <si>
    <r>
      <t>a) 4.104 euros</t>
    </r>
    <r>
      <rPr>
        <sz val="10"/>
        <color theme="1"/>
        <rFont val="Garamond"/>
        <family val="1"/>
      </rPr>
      <t xml:space="preserve">  </t>
    </r>
    <r>
      <rPr>
        <b/>
        <sz val="8"/>
        <color rgb="FFFF0000"/>
        <rFont val="Tahoma"/>
        <family val="2"/>
      </rPr>
      <t>(Dedução fixa prevista no art.º 25.º n.º 1 do CIRS)</t>
    </r>
    <r>
      <rPr>
        <b/>
        <sz val="8"/>
        <rFont val="Tahoma"/>
        <family val="2"/>
      </rPr>
      <t>…………………………………………………………………………………………………</t>
    </r>
  </si>
  <si>
    <t>b) 500 euros…………………………………………………………………………………………………………….</t>
  </si>
  <si>
    <r>
      <t xml:space="preserve">a) 4.104 euros </t>
    </r>
    <r>
      <rPr>
        <b/>
        <sz val="8"/>
        <color rgb="FFFF0000"/>
        <rFont val="Tahoma"/>
        <family val="2"/>
      </rPr>
      <t>(Dedução fixa prevista no art.º 25.º n.º 1 do CIRS)</t>
    </r>
    <r>
      <rPr>
        <sz val="11"/>
        <rFont val="Calibri"/>
        <family val="2"/>
        <scheme val="minor"/>
      </rPr>
      <t>……………………………………………………………………………………….</t>
    </r>
  </si>
  <si>
    <r>
      <t xml:space="preserve">
Educação 
Os 2 setores podem ir até ao→ máximo de 800€ + 200€ =1000€
</t>
    </r>
    <r>
      <rPr>
        <b/>
        <i/>
        <sz val="12"/>
        <color theme="1"/>
        <rFont val="Arial"/>
        <family val="2"/>
      </rPr>
      <t/>
    </r>
  </si>
  <si>
    <t>Dedução Máxima: 15% do valor suportado por qualquer membro do agregado familiar com o limite global de 1000€.</t>
  </si>
  <si>
    <t>Dedução Máxima: 30% do valor suportado por qualquer membro do agregado familiar com o limite global de 800€.</t>
  </si>
  <si>
    <t>Dedução Máxima: 30% do valor suportado por qualquer membro do agregado familiar com o limite global de 300€.</t>
  </si>
  <si>
    <t>Dedução Máxima: 15% do valor suportado por qualquer membro do agregado familiar com o limite global de 502€, pode ir até 800€.</t>
  </si>
  <si>
    <t>Dedução Máxima: 15% do valor suportado por qualquer membro do agregado familiar com o limite global de 296€, pode ir até 450€.</t>
  </si>
  <si>
    <t>Dedução Máxima: 25% do valor suportado por qualquer membro do agregado familiar com o limite global de 403,75€.</t>
  </si>
  <si>
    <r>
      <t xml:space="preserve">➤ Quotizações para a OCC: 144 euros; </t>
    </r>
    <r>
      <rPr>
        <b/>
        <sz val="10"/>
        <color rgb="FF00B0F0"/>
        <rFont val="Calibri"/>
        <family val="2"/>
        <scheme val="minor"/>
      </rPr>
      <t>Coloque no</t>
    </r>
    <r>
      <rPr>
        <sz val="10"/>
        <color rgb="FF00B0F0"/>
        <rFont val="Garamond"/>
        <family val="1"/>
      </rPr>
      <t xml:space="preserve"> </t>
    </r>
    <r>
      <rPr>
        <b/>
        <sz val="10"/>
        <color rgb="FF00B0F0"/>
        <rFont val="Calibri"/>
        <family val="2"/>
      </rPr>
      <t xml:space="preserve">Anexo B, campo 703 do simulador este valor </t>
    </r>
    <r>
      <rPr>
        <b/>
        <sz val="10"/>
        <rFont val="Calibri"/>
        <family val="2"/>
      </rPr>
      <t>→</t>
    </r>
  </si>
  <si>
    <t>Dedução Máxima: 15% do IVA suportado nas faturas por qualquer membro do agregado familiar, excepto quanto aos passes que é 100% do IVA suportado, com o limite global de 250€</t>
  </si>
  <si>
    <t xml:space="preserve">Depois de inserir no simulador o adicional ao IMI pago, o cálculo com  o valor a deduzir à coleta em IRS é assumido automaticamente pelo simulador.
</t>
  </si>
  <si>
    <t xml:space="preserve">1 — O adicional ao imposto municipal sobre imóveis é dedutível à coleta do IRS devido pelos sujeitos passivos que detenham rendimentos imputáveis a prédios urbanos sobre os quais </t>
  </si>
  <si>
    <t>incida,  até à concorrência:</t>
  </si>
  <si>
    <t xml:space="preserve">2 — A dedução à coleta do adicional ao imposto municipal sobre imóveis prevista no número anterior é igualmente aplicável, com as necessárias adaptações, a sujeitos passivos de </t>
  </si>
  <si>
    <t>IRS titulares de rendimentos da Categoria B obtidos no âmbito de atividade de arrendamento ou hospedagem.</t>
  </si>
  <si>
    <t xml:space="preserve">Os casados e os que estão em união de facto devem entregar a declaração de opção relativamente ao adicional ao IMI (AIMI) até ao dia 31 de maio, exclusivamente através do Portal </t>
  </si>
  <si>
    <t xml:space="preserve">das Finanças. Caso não o façam no prazo estabelecido, o adicional ao IMI irá incidir sobre cada um dos cônjuges, o que pode significar perdas para os contribuintes. A entrega </t>
  </si>
  <si>
    <r>
      <t xml:space="preserve">As faturas emitidas por entidades de ensino são comunicadas à AT </t>
    </r>
    <r>
      <rPr>
        <b/>
        <i/>
        <u/>
        <sz val="9"/>
        <color rgb="FFFF0000"/>
        <rFont val="Calibri"/>
        <family val="2"/>
        <scheme val="minor"/>
      </rPr>
      <t>até o dia 20 do mês seguinte</t>
    </r>
    <r>
      <rPr>
        <b/>
        <i/>
        <sz val="9"/>
        <color rgb="FFFF0000"/>
        <rFont val="Calibri"/>
        <family val="2"/>
        <scheme val="minor"/>
      </rPr>
      <t xml:space="preserve"> </t>
    </r>
    <r>
      <rPr>
        <b/>
        <i/>
        <sz val="9"/>
        <color rgb="FF0000FF"/>
        <rFont val="Calibri"/>
        <family val="2"/>
        <scheme val="minor"/>
      </rPr>
      <t xml:space="preserve">ao da sua emissão, como quaisquer outras faturas. Nestes termos, as faturas com NIF </t>
    </r>
  </si>
  <si>
    <t xml:space="preserve">No caso de entidades de ensino que não emitam faturas por estarem dispensadas dessa obrigação (como sejam os estabelecimentos públicos de ensino), o valor pago pelo consumidor </t>
  </si>
  <si>
    <r>
      <t xml:space="preserve">será comunicado à AT por estas entidades </t>
    </r>
    <r>
      <rPr>
        <b/>
        <i/>
        <u/>
        <sz val="9"/>
        <color rgb="FFFF0000"/>
        <rFont val="Calibri"/>
        <family val="2"/>
        <scheme val="minor"/>
      </rPr>
      <t>até ao final do mês de janeiro do ano seguinte</t>
    </r>
    <r>
      <rPr>
        <b/>
        <i/>
        <sz val="9"/>
        <color rgb="FF0000FF"/>
        <rFont val="Calibri"/>
        <family val="2"/>
        <scheme val="minor"/>
      </rPr>
      <t xml:space="preserve"> àquele em que ocorreu o respetivo pagamento, ficando então essa informação disponível </t>
    </r>
  </si>
  <si>
    <t xml:space="preserve">Os contribuintes que encontrarem alguma desconformidade entre as despesas faturadas (e comunicadas ao e-fatura) e o valor das deduções à coleta apuradas pela Autoridade </t>
  </si>
  <si>
    <t xml:space="preserve">
Saúde</t>
  </si>
  <si>
    <r>
      <t xml:space="preserve">As faturas emitidas por entidades de saúde são comunicadas à AT </t>
    </r>
    <r>
      <rPr>
        <b/>
        <i/>
        <u/>
        <sz val="9"/>
        <color rgb="FFFF0000"/>
        <rFont val="Calibri"/>
        <family val="2"/>
        <scheme val="minor"/>
      </rPr>
      <t>até o dia 20 do mês seguinte</t>
    </r>
    <r>
      <rPr>
        <b/>
        <i/>
        <sz val="9"/>
        <color rgb="FFFF0000"/>
        <rFont val="Calibri"/>
        <family val="2"/>
        <scheme val="minor"/>
      </rPr>
      <t xml:space="preserve"> </t>
    </r>
    <r>
      <rPr>
        <b/>
        <i/>
        <sz val="9"/>
        <color rgb="FF0000FF"/>
        <rFont val="Calibri"/>
        <family val="2"/>
        <scheme val="minor"/>
      </rPr>
      <t xml:space="preserve">ao da sua emissão, como quaisquer outras faturas. Nestes termos, as faturas com NIF </t>
    </r>
  </si>
  <si>
    <t xml:space="preserve">No caso de entidades de saúde que não emitam faturas por estarem dispensadas dessa obrigação (como sejam os estabelecimentos públicos de ensino), o valor pago pelo consumidor </t>
  </si>
  <si>
    <r>
      <t>Tributária e Aduaneira têm</t>
    </r>
    <r>
      <rPr>
        <b/>
        <i/>
        <u/>
        <sz val="9"/>
        <color rgb="FFFF0000"/>
        <rFont val="Calibri"/>
        <family val="2"/>
        <scheme val="minor"/>
      </rPr>
      <t xml:space="preserve"> até 15 de março para reclamar.</t>
    </r>
  </si>
  <si>
    <t>Dedução Máxima: 35% do valor suportado por qualquer membro do agregado familiar com o limite global de 500€ Casados.</t>
  </si>
  <si>
    <t>Dedução Máxima: 35% do valor suportado com o limite global de de 250€ não Casados.</t>
  </si>
  <si>
    <t>Dedução Máxima: 45% do valor suportado por qualquer membro do agregado familiar com o limite global  de 335€ nas famílias monoparentais.</t>
  </si>
  <si>
    <r>
      <t xml:space="preserve">serão disponibilizadas na página pessoal de cada consumidor </t>
    </r>
    <r>
      <rPr>
        <b/>
        <i/>
        <u/>
        <sz val="9"/>
        <color rgb="FFFF0000"/>
        <rFont val="Calibri"/>
        <family val="2"/>
        <scheme val="minor"/>
      </rPr>
      <t>até ao final do mês seguinte ao da emissão</t>
    </r>
    <r>
      <rPr>
        <b/>
        <i/>
        <sz val="9"/>
        <color rgb="FF0000FF"/>
        <rFont val="Calibri"/>
        <family val="2"/>
        <scheme val="minor"/>
      </rPr>
      <t>, podendo ser consultadas a partir desta data.</t>
    </r>
  </si>
  <si>
    <r>
      <t xml:space="preserve">na página pessoal de cada contribuinte no Portal das Finanças no site do IRS, </t>
    </r>
    <r>
      <rPr>
        <b/>
        <i/>
        <u/>
        <sz val="9"/>
        <color rgb="FFFF0000"/>
        <rFont val="Calibri"/>
        <family val="2"/>
        <scheme val="minor"/>
      </rPr>
      <t xml:space="preserve">a partir do dia 01 de março de cada ano </t>
    </r>
    <r>
      <rPr>
        <b/>
        <i/>
        <sz val="9"/>
        <color rgb="FF0000FF"/>
        <rFont val="Calibri"/>
        <family val="2"/>
        <scheme val="minor"/>
      </rPr>
      <t xml:space="preserve"> aqui:</t>
    </r>
  </si>
  <si>
    <r>
      <t xml:space="preserve">na página pessoal de cada contribuinte no Portal das Finanças no site do IRS, </t>
    </r>
    <r>
      <rPr>
        <b/>
        <i/>
        <u/>
        <sz val="9"/>
        <color rgb="FFFF0000"/>
        <rFont val="Calibri"/>
        <family val="2"/>
        <scheme val="minor"/>
      </rPr>
      <t>a partir do dia 01 de março de cada ano</t>
    </r>
    <r>
      <rPr>
        <b/>
        <i/>
        <sz val="9"/>
        <color rgb="FF0000FF"/>
        <rFont val="Calibri"/>
        <family val="2"/>
        <scheme val="minor"/>
      </rPr>
      <t xml:space="preserve">  aqui:</t>
    </r>
  </si>
  <si>
    <t>NOTA: O limite a deduzir à coleta em sede de IRS é assumido automaticamente pelo simulador, não têm que se preocupar com estas contas.</t>
  </si>
  <si>
    <t>DEDUÇÕES À COLETA</t>
  </si>
  <si>
    <r>
      <t xml:space="preserve"> ESTAS DEVEM SER COLOCADAS DE ACORDO COM O EXEMPLO ABAIXO INDICADO </t>
    </r>
    <r>
      <rPr>
        <b/>
        <sz val="11"/>
        <color rgb="FF0000FF"/>
        <rFont val="Calibri"/>
        <family val="2"/>
        <scheme val="minor"/>
      </rPr>
      <t>(Em valor a colocar no simulador)</t>
    </r>
  </si>
  <si>
    <r>
      <t>AS DESPESAS A INSERIR NO SIMULADOR, SÃO AS REGISTADAS NA PÁGINA PESSOAL DE  CADA SUJEITO PASSIVO/DEPENDENTE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Calibri"/>
        <family val="2"/>
        <scheme val="minor"/>
      </rPr>
      <t>NO PORTAL E-FATURA,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</si>
</sst>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_-* #,##0.00\ [$€-816]_-;\-* #,##0.00\ [$€-816]_-;_-* &quot;-&quot;??\ [$€-816]_-;_-@_-"/>
  </numFmts>
  <fonts count="9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B0F0"/>
      <name val="Arial"/>
      <family val="2"/>
    </font>
    <font>
      <b/>
      <sz val="10"/>
      <color rgb="FF00B0F0"/>
      <name val="Calibri"/>
      <family val="2"/>
      <scheme val="minor"/>
    </font>
    <font>
      <b/>
      <i/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2060"/>
      <name val="Arial Rounded MT Bold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sz val="11"/>
      <color theme="1"/>
      <name val="Garamond"/>
      <family val="1"/>
    </font>
    <font>
      <b/>
      <sz val="14"/>
      <color theme="1"/>
      <name val="Calibri"/>
      <family val="2"/>
      <scheme val="minor"/>
    </font>
    <font>
      <b/>
      <sz val="12"/>
      <color rgb="FF00B0F0"/>
      <name val="Garamond"/>
      <family val="1"/>
    </font>
    <font>
      <b/>
      <sz val="11"/>
      <color rgb="FFC00000"/>
      <name val="Calibri"/>
      <family val="2"/>
      <scheme val="minor"/>
    </font>
    <font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2"/>
      <color rgb="FF00B0F0"/>
      <name val="Arial Nova Light"/>
      <family val="2"/>
    </font>
    <font>
      <b/>
      <sz val="12"/>
      <color rgb="FF00B0F0"/>
      <name val="Arial"/>
      <family val="2"/>
    </font>
    <font>
      <b/>
      <sz val="11"/>
      <color rgb="FFFF0000"/>
      <name val="Arial Rounded MT Bold"/>
      <family val="2"/>
    </font>
    <font>
      <b/>
      <sz val="20"/>
      <color rgb="FF0000FF"/>
      <name val="Garamond"/>
      <family val="1"/>
    </font>
    <font>
      <b/>
      <sz val="12"/>
      <name val="Arial Rounded MT Bold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B0F0"/>
      <name val="Calibri"/>
      <family val="2"/>
    </font>
    <font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 Black"/>
      <family val="2"/>
    </font>
    <font>
      <sz val="11"/>
      <name val="Arial Black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sz val="9"/>
      <color theme="1"/>
      <name val="Calibri"/>
      <family val="2"/>
    </font>
    <font>
      <sz val="5"/>
      <color theme="1"/>
      <name val="Arial"/>
      <family val="2"/>
    </font>
    <font>
      <sz val="14"/>
      <color theme="1"/>
      <name val="Calibri"/>
      <family val="2"/>
    </font>
    <font>
      <b/>
      <sz val="11"/>
      <color rgb="FF002060"/>
      <name val="Calibri"/>
      <family val="2"/>
    </font>
    <font>
      <b/>
      <sz val="11"/>
      <color rgb="FF00B0F0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rgb="FFC00000"/>
      <name val="Georgia"/>
      <family val="1"/>
    </font>
    <font>
      <b/>
      <sz val="12"/>
      <color rgb="FF0000FF"/>
      <name val="Garamond"/>
      <family val="1"/>
    </font>
    <font>
      <b/>
      <sz val="11"/>
      <color theme="1"/>
      <name val="Arial Nova"/>
      <family val="2"/>
    </font>
    <font>
      <sz val="10"/>
      <color theme="1"/>
      <name val="Garamond"/>
      <family val="1"/>
    </font>
    <font>
      <b/>
      <sz val="10"/>
      <color theme="1"/>
      <name val="Calibri"/>
      <family val="2"/>
    </font>
    <font>
      <b/>
      <i/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name val="Garamond"/>
      <family val="1"/>
    </font>
    <font>
      <sz val="8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2060"/>
      <name val="Arial Black"/>
      <family val="2"/>
    </font>
    <font>
      <b/>
      <sz val="11"/>
      <color theme="1"/>
      <name val="Calibri"/>
      <family val="2"/>
    </font>
    <font>
      <b/>
      <sz val="9"/>
      <color rgb="FF0000FF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theme="1"/>
      <name val="Arial Black"/>
      <family val="2"/>
    </font>
    <font>
      <sz val="28"/>
      <color theme="1"/>
      <name val="Calibri"/>
      <family val="2"/>
      <scheme val="minor"/>
    </font>
    <font>
      <b/>
      <sz val="10"/>
      <color rgb="FF00B0F0"/>
      <name val="Calibri"/>
      <family val="2"/>
    </font>
    <font>
      <b/>
      <sz val="11"/>
      <color rgb="FF0000FF"/>
      <name val="Calibri"/>
      <family val="2"/>
    </font>
    <font>
      <b/>
      <sz val="10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4"/>
      <color rgb="FFFF0000"/>
      <name val="Arial Black"/>
      <family val="2"/>
    </font>
    <font>
      <b/>
      <sz val="8"/>
      <color rgb="FFFF0000"/>
      <name val="Tahoma"/>
      <family val="2"/>
    </font>
    <font>
      <b/>
      <sz val="10"/>
      <color rgb="FF002060"/>
      <name val="Calibri"/>
      <family val="2"/>
    </font>
    <font>
      <b/>
      <sz val="11"/>
      <name val="Calibri"/>
      <family val="2"/>
    </font>
    <font>
      <sz val="14"/>
      <color rgb="FF0000FF"/>
      <name val="Calibri"/>
      <family val="2"/>
      <scheme val="minor"/>
    </font>
    <font>
      <sz val="10"/>
      <color theme="1"/>
      <name val="Calibri"/>
      <family val="2"/>
    </font>
    <font>
      <sz val="13"/>
      <color rgb="FF0000FF"/>
      <name val="Calibri"/>
      <family val="2"/>
      <scheme val="minor"/>
    </font>
    <font>
      <b/>
      <i/>
      <sz val="9"/>
      <color rgb="FF0000FF"/>
      <name val="Calibri"/>
      <family val="2"/>
      <scheme val="minor"/>
    </font>
    <font>
      <b/>
      <sz val="12"/>
      <color rgb="FFFF0000"/>
      <name val="Garamond"/>
      <family val="1"/>
    </font>
    <font>
      <sz val="12"/>
      <color theme="1"/>
      <name val="Calibri"/>
      <family val="2"/>
    </font>
    <font>
      <b/>
      <i/>
      <u/>
      <sz val="9"/>
      <color rgb="FFFF000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i/>
      <sz val="9"/>
      <name val="Calibri"/>
      <family val="2"/>
      <scheme val="minor"/>
    </font>
    <font>
      <u/>
      <sz val="12"/>
      <color rgb="FFC0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i/>
      <sz val="10"/>
      <color rgb="FF00B050"/>
      <name val="Calibri"/>
      <family val="2"/>
    </font>
    <font>
      <b/>
      <i/>
      <sz val="12"/>
      <color theme="1"/>
      <name val="Calibri"/>
      <family val="2"/>
    </font>
    <font>
      <b/>
      <i/>
      <sz val="10"/>
      <color rgb="FF00B050"/>
      <name val="Calibri"/>
      <family val="2"/>
      <scheme val="minor"/>
    </font>
    <font>
      <b/>
      <sz val="8"/>
      <name val="Tahoma"/>
      <family val="2"/>
    </font>
    <font>
      <b/>
      <i/>
      <sz val="9"/>
      <color rgb="FF00B050"/>
      <name val="Calibri"/>
      <family val="2"/>
      <scheme val="minor"/>
    </font>
    <font>
      <sz val="10"/>
      <color rgb="FF00B0F0"/>
      <name val="Garamond"/>
      <family val="1"/>
    </font>
    <font>
      <b/>
      <sz val="10"/>
      <name val="Calibri"/>
      <family val="2"/>
    </font>
    <font>
      <b/>
      <sz val="14"/>
      <color rgb="FF0000FF"/>
      <name val="Garamond"/>
      <family val="1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5" xfId="0" applyBorder="1"/>
    <xf numFmtId="0" fontId="0" fillId="0" borderId="4" xfId="0" applyBorder="1"/>
    <xf numFmtId="0" fontId="5" fillId="0" borderId="0" xfId="0" applyFont="1" applyBorder="1"/>
    <xf numFmtId="0" fontId="1" fillId="0" borderId="0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64" fontId="0" fillId="0" borderId="0" xfId="0" applyNumberFormat="1" applyBorder="1"/>
    <xf numFmtId="0" fontId="12" fillId="0" borderId="0" xfId="0" applyFont="1" applyBorder="1"/>
    <xf numFmtId="0" fontId="7" fillId="0" borderId="2" xfId="0" applyFont="1" applyBorder="1"/>
    <xf numFmtId="164" fontId="12" fillId="0" borderId="0" xfId="0" applyNumberFormat="1" applyFont="1" applyBorder="1" applyAlignment="1"/>
    <xf numFmtId="164" fontId="0" fillId="0" borderId="0" xfId="0" applyNumberFormat="1"/>
    <xf numFmtId="0" fontId="28" fillId="0" borderId="0" xfId="0" applyFont="1"/>
    <xf numFmtId="0" fontId="34" fillId="0" borderId="0" xfId="0" applyFont="1" applyBorder="1" applyAlignment="1">
      <alignment vertical="center"/>
    </xf>
    <xf numFmtId="164" fontId="0" fillId="0" borderId="0" xfId="0" applyNumberFormat="1" applyBorder="1" applyAlignment="1">
      <alignment vertical="center"/>
    </xf>
    <xf numFmtId="0" fontId="35" fillId="0" borderId="2" xfId="0" applyFont="1" applyBorder="1" applyAlignment="1">
      <alignment horizontal="right"/>
    </xf>
    <xf numFmtId="0" fontId="42" fillId="0" borderId="0" xfId="0" applyFont="1" applyBorder="1" applyAlignment="1">
      <alignment vertic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4" fillId="0" borderId="0" xfId="0" applyFont="1" applyBorder="1" applyAlignment="1"/>
    <xf numFmtId="0" fontId="12" fillId="0" borderId="0" xfId="0" applyFont="1" applyBorder="1" applyAlignment="1"/>
    <xf numFmtId="0" fontId="0" fillId="0" borderId="3" xfId="0" applyBorder="1"/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33" fillId="0" borderId="6" xfId="0" applyFont="1" applyBorder="1" applyAlignment="1"/>
    <xf numFmtId="0" fontId="33" fillId="0" borderId="7" xfId="0" applyFont="1" applyBorder="1" applyAlignment="1"/>
    <xf numFmtId="0" fontId="33" fillId="0" borderId="0" xfId="0" applyFont="1" applyBorder="1" applyAlignment="1"/>
    <xf numFmtId="0" fontId="43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64" fontId="12" fillId="3" borderId="0" xfId="0" applyNumberFormat="1" applyFont="1" applyFill="1" applyBorder="1"/>
    <xf numFmtId="0" fontId="32" fillId="0" borderId="0" xfId="0" applyFont="1" applyBorder="1" applyAlignment="1"/>
    <xf numFmtId="164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2" xfId="0" applyFont="1" applyBorder="1" applyAlignment="1">
      <alignment horizontal="left"/>
    </xf>
    <xf numFmtId="0" fontId="29" fillId="0" borderId="2" xfId="0" applyFont="1" applyBorder="1"/>
    <xf numFmtId="0" fontId="28" fillId="0" borderId="2" xfId="0" applyFont="1" applyBorder="1"/>
    <xf numFmtId="0" fontId="42" fillId="0" borderId="2" xfId="0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46" fillId="0" borderId="0" xfId="0" applyFont="1" applyBorder="1" applyAlignment="1"/>
    <xf numFmtId="0" fontId="48" fillId="0" borderId="2" xfId="0" applyFont="1" applyBorder="1" applyAlignment="1">
      <alignment vertical="center"/>
    </xf>
    <xf numFmtId="0" fontId="49" fillId="0" borderId="2" xfId="0" applyFont="1" applyBorder="1" applyAlignment="1">
      <alignment vertical="center"/>
    </xf>
    <xf numFmtId="0" fontId="50" fillId="0" borderId="2" xfId="0" applyFont="1" applyBorder="1"/>
    <xf numFmtId="0" fontId="0" fillId="2" borderId="0" xfId="0" applyFill="1" applyBorder="1" applyAlignment="1">
      <alignment horizontal="right" vertical="center"/>
    </xf>
    <xf numFmtId="0" fontId="1" fillId="0" borderId="0" xfId="0" applyFont="1" applyBorder="1" applyAlignment="1">
      <alignment vertical="top" wrapText="1"/>
    </xf>
    <xf numFmtId="0" fontId="58" fillId="0" borderId="0" xfId="0" applyFont="1" applyAlignment="1"/>
    <xf numFmtId="0" fontId="12" fillId="2" borderId="0" xfId="0" applyFont="1" applyFill="1" applyAlignment="1"/>
    <xf numFmtId="0" fontId="7" fillId="2" borderId="0" xfId="0" applyFont="1" applyFill="1" applyAlignment="1"/>
    <xf numFmtId="0" fontId="50" fillId="0" borderId="6" xfId="0" applyFont="1" applyBorder="1"/>
    <xf numFmtId="0" fontId="12" fillId="0" borderId="7" xfId="0" applyFont="1" applyBorder="1"/>
    <xf numFmtId="0" fontId="63" fillId="0" borderId="0" xfId="0" applyFont="1" applyBorder="1"/>
    <xf numFmtId="164" fontId="0" fillId="6" borderId="1" xfId="0" applyNumberFormat="1" applyFill="1" applyBorder="1" applyAlignment="1">
      <alignment vertical="center"/>
    </xf>
    <xf numFmtId="8" fontId="32" fillId="3" borderId="11" xfId="0" applyNumberFormat="1" applyFont="1" applyFill="1" applyBorder="1" applyAlignment="1"/>
    <xf numFmtId="164" fontId="32" fillId="3" borderId="11" xfId="0" applyNumberFormat="1" applyFont="1" applyFill="1" applyBorder="1" applyAlignment="1">
      <alignment horizontal="center"/>
    </xf>
    <xf numFmtId="164" fontId="0" fillId="0" borderId="1" xfId="0" applyNumberFormat="1" applyFont="1" applyBorder="1" applyAlignment="1">
      <alignment vertical="center"/>
    </xf>
    <xf numFmtId="0" fontId="35" fillId="0" borderId="0" xfId="0" applyFont="1" applyBorder="1" applyAlignment="1"/>
    <xf numFmtId="0" fontId="0" fillId="0" borderId="0" xfId="0" applyAlignment="1"/>
    <xf numFmtId="164" fontId="68" fillId="0" borderId="0" xfId="0" applyNumberFormat="1" applyFont="1" applyBorder="1" applyAlignment="1">
      <alignment horizontal="center" vertical="center"/>
    </xf>
    <xf numFmtId="164" fontId="68" fillId="2" borderId="1" xfId="0" applyNumberFormat="1" applyFont="1" applyFill="1" applyBorder="1" applyAlignment="1"/>
    <xf numFmtId="0" fontId="70" fillId="0" borderId="3" xfId="0" applyFont="1" applyBorder="1" applyAlignment="1">
      <alignment vertical="center"/>
    </xf>
    <xf numFmtId="0" fontId="70" fillId="0" borderId="2" xfId="0" applyFont="1" applyBorder="1" applyAlignment="1">
      <alignment vertical="center"/>
    </xf>
    <xf numFmtId="164" fontId="69" fillId="7" borderId="16" xfId="0" applyNumberFormat="1" applyFont="1" applyFill="1" applyBorder="1" applyAlignment="1"/>
    <xf numFmtId="164" fontId="12" fillId="3" borderId="18" xfId="0" applyNumberFormat="1" applyFont="1" applyFill="1" applyBorder="1"/>
    <xf numFmtId="0" fontId="24" fillId="0" borderId="0" xfId="0" applyFont="1" applyBorder="1" applyAlignment="1"/>
    <xf numFmtId="0" fontId="36" fillId="0" borderId="0" xfId="0" applyFont="1" applyBorder="1" applyAlignment="1">
      <alignment horizontal="left" wrapText="1"/>
    </xf>
    <xf numFmtId="0" fontId="0" fillId="0" borderId="0" xfId="0" applyBorder="1" applyAlignment="1">
      <alignment vertical="top"/>
    </xf>
    <xf numFmtId="0" fontId="29" fillId="0" borderId="0" xfId="0" applyFont="1"/>
    <xf numFmtId="164" fontId="0" fillId="0" borderId="0" xfId="0" applyNumberForma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35" fillId="0" borderId="0" xfId="0" applyFont="1" applyBorder="1" applyAlignment="1">
      <alignment horizontal="right"/>
    </xf>
    <xf numFmtId="164" fontId="0" fillId="0" borderId="0" xfId="0" applyNumberFormat="1" applyFont="1" applyBorder="1" applyAlignment="1">
      <alignment horizontal="right" vertical="center"/>
    </xf>
    <xf numFmtId="0" fontId="36" fillId="0" borderId="0" xfId="0" applyFont="1" applyBorder="1"/>
    <xf numFmtId="0" fontId="74" fillId="0" borderId="0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32" fillId="2" borderId="0" xfId="0" applyFont="1" applyFill="1" applyBorder="1" applyAlignment="1"/>
    <xf numFmtId="0" fontId="33" fillId="0" borderId="2" xfId="0" applyFont="1" applyBorder="1" applyAlignment="1"/>
    <xf numFmtId="0" fontId="67" fillId="0" borderId="17" xfId="0" applyFont="1" applyBorder="1" applyAlignment="1">
      <alignment vertical="center"/>
    </xf>
    <xf numFmtId="0" fontId="67" fillId="0" borderId="10" xfId="0" applyFont="1" applyBorder="1" applyAlignment="1">
      <alignment vertical="center"/>
    </xf>
    <xf numFmtId="164" fontId="12" fillId="3" borderId="24" xfId="0" applyNumberFormat="1" applyFont="1" applyFill="1" applyBorder="1"/>
    <xf numFmtId="0" fontId="25" fillId="0" borderId="0" xfId="0" applyFont="1" applyBorder="1" applyAlignment="1" applyProtection="1">
      <alignment vertical="center"/>
      <protection locked="0"/>
    </xf>
    <xf numFmtId="0" fontId="7" fillId="2" borderId="0" xfId="0" applyFont="1" applyFill="1" applyAlignment="1" applyProtection="1">
      <protection locked="0"/>
    </xf>
    <xf numFmtId="0" fontId="24" fillId="0" borderId="0" xfId="0" applyFont="1" applyBorder="1" applyAlignment="1" applyProtection="1">
      <protection locked="0"/>
    </xf>
    <xf numFmtId="0" fontId="11" fillId="0" borderId="3" xfId="0" applyFont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0" fillId="0" borderId="4" xfId="0" applyBorder="1" applyProtection="1">
      <protection locked="0"/>
    </xf>
    <xf numFmtId="0" fontId="61" fillId="0" borderId="2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4" xfId="0" applyBorder="1" applyProtection="1">
      <protection locked="0"/>
    </xf>
    <xf numFmtId="0" fontId="86" fillId="0" borderId="2" xfId="0" applyFont="1" applyBorder="1" applyAlignment="1" applyProtection="1">
      <alignment vertical="center"/>
      <protection locked="0"/>
    </xf>
    <xf numFmtId="0" fontId="87" fillId="0" borderId="0" xfId="0" applyFont="1" applyBorder="1" applyProtection="1">
      <protection locked="0"/>
    </xf>
    <xf numFmtId="0" fontId="59" fillId="0" borderId="0" xfId="0" applyFont="1" applyBorder="1" applyAlignment="1" applyProtection="1">
      <protection locked="0"/>
    </xf>
    <xf numFmtId="0" fontId="60" fillId="0" borderId="0" xfId="0" applyFont="1" applyBorder="1" applyAlignment="1" applyProtection="1">
      <protection locked="0"/>
    </xf>
    <xf numFmtId="0" fontId="86" fillId="0" borderId="6" xfId="0" applyFont="1" applyBorder="1" applyProtection="1">
      <protection locked="0"/>
    </xf>
    <xf numFmtId="0" fontId="87" fillId="0" borderId="7" xfId="0" applyFont="1" applyBorder="1" applyProtection="1">
      <protection locked="0"/>
    </xf>
    <xf numFmtId="0" fontId="20" fillId="0" borderId="0" xfId="0" applyFont="1" applyBorder="1" applyProtection="1"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88" fillId="0" borderId="2" xfId="0" applyFont="1" applyBorder="1" applyAlignment="1" applyProtection="1">
      <alignment vertical="center"/>
      <protection locked="0"/>
    </xf>
    <xf numFmtId="0" fontId="78" fillId="0" borderId="2" xfId="0" applyFont="1" applyBorder="1" applyAlignment="1" applyProtection="1">
      <alignment vertical="center"/>
      <protection locked="0"/>
    </xf>
    <xf numFmtId="0" fontId="19" fillId="0" borderId="0" xfId="0" applyFont="1" applyBorder="1" applyProtection="1">
      <protection locked="0"/>
    </xf>
    <xf numFmtId="0" fontId="77" fillId="8" borderId="2" xfId="0" applyFont="1" applyFill="1" applyBorder="1" applyAlignment="1" applyProtection="1">
      <alignment horizontal="left"/>
      <protection locked="0"/>
    </xf>
    <xf numFmtId="0" fontId="20" fillId="8" borderId="0" xfId="0" applyFont="1" applyFill="1" applyBorder="1" applyProtection="1">
      <protection locked="0"/>
    </xf>
    <xf numFmtId="0" fontId="19" fillId="8" borderId="0" xfId="0" applyFont="1" applyFill="1" applyBorder="1" applyProtection="1">
      <protection locked="0"/>
    </xf>
    <xf numFmtId="0" fontId="60" fillId="8" borderId="0" xfId="0" applyFont="1" applyFill="1" applyBorder="1" applyAlignment="1" applyProtection="1">
      <alignment horizontal="right"/>
      <protection locked="0"/>
    </xf>
    <xf numFmtId="0" fontId="77" fillId="0" borderId="8" xfId="0" applyFont="1" applyBorder="1" applyAlignment="1" applyProtection="1">
      <alignment horizontal="left"/>
      <protection locked="0"/>
    </xf>
    <xf numFmtId="0" fontId="20" fillId="0" borderId="9" xfId="0" applyFont="1" applyBorder="1" applyProtection="1">
      <protection locked="0"/>
    </xf>
    <xf numFmtId="0" fontId="19" fillId="0" borderId="9" xfId="0" applyFont="1" applyBorder="1" applyProtection="1">
      <protection locked="0"/>
    </xf>
    <xf numFmtId="0" fontId="60" fillId="0" borderId="9" xfId="0" applyFont="1" applyBorder="1" applyAlignment="1" applyProtection="1">
      <alignment horizontal="right"/>
      <protection locked="0"/>
    </xf>
    <xf numFmtId="0" fontId="77" fillId="0" borderId="2" xfId="0" applyFont="1" applyBorder="1" applyAlignment="1" applyProtection="1">
      <alignment horizontal="left"/>
      <protection locked="0"/>
    </xf>
    <xf numFmtId="0" fontId="60" fillId="0" borderId="0" xfId="0" applyFont="1" applyBorder="1" applyAlignment="1" applyProtection="1">
      <alignment horizontal="right"/>
      <protection locked="0"/>
    </xf>
    <xf numFmtId="0" fontId="77" fillId="0" borderId="19" xfId="0" applyFont="1" applyBorder="1" applyAlignment="1" applyProtection="1">
      <alignment horizontal="left"/>
      <protection locked="0"/>
    </xf>
    <xf numFmtId="0" fontId="20" fillId="0" borderId="20" xfId="0" applyFont="1" applyBorder="1" applyProtection="1">
      <protection locked="0"/>
    </xf>
    <xf numFmtId="0" fontId="19" fillId="0" borderId="20" xfId="0" applyFont="1" applyBorder="1" applyProtection="1">
      <protection locked="0"/>
    </xf>
    <xf numFmtId="0" fontId="60" fillId="0" borderId="20" xfId="0" applyFont="1" applyBorder="1" applyAlignment="1" applyProtection="1">
      <alignment horizontal="right"/>
      <protection locked="0"/>
    </xf>
    <xf numFmtId="0" fontId="15" fillId="0" borderId="4" xfId="0" applyFont="1" applyBorder="1" applyAlignment="1" applyProtection="1">
      <alignment vertical="center"/>
      <protection locked="0"/>
    </xf>
    <xf numFmtId="0" fontId="21" fillId="0" borderId="0" xfId="0" applyFont="1" applyBorder="1" applyAlignment="1" applyProtection="1">
      <alignment vertical="center"/>
      <protection locked="0"/>
    </xf>
    <xf numFmtId="0" fontId="23" fillId="0" borderId="3" xfId="0" applyFont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4" fillId="0" borderId="7" xfId="0" applyFont="1" applyBorder="1" applyProtection="1">
      <protection locked="0"/>
    </xf>
    <xf numFmtId="0" fontId="22" fillId="0" borderId="7" xfId="0" applyFont="1" applyBorder="1" applyProtection="1">
      <protection locked="0"/>
    </xf>
    <xf numFmtId="0" fontId="17" fillId="0" borderId="0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7" xfId="0" applyFont="1" applyBorder="1" applyProtection="1">
      <protection locked="0"/>
    </xf>
    <xf numFmtId="8" fontId="18" fillId="3" borderId="11" xfId="0" applyNumberFormat="1" applyFont="1" applyFill="1" applyBorder="1" applyProtection="1">
      <protection locked="0"/>
    </xf>
    <xf numFmtId="0" fontId="55" fillId="0" borderId="0" xfId="0" applyFont="1" applyBorder="1" applyAlignment="1" applyProtection="1">
      <alignment vertical="center"/>
      <protection locked="0"/>
    </xf>
    <xf numFmtId="0" fontId="56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top"/>
      <protection locked="0"/>
    </xf>
    <xf numFmtId="0" fontId="53" fillId="0" borderId="2" xfId="0" applyFont="1" applyBorder="1" applyAlignment="1" applyProtection="1">
      <alignment vertical="center"/>
      <protection locked="0"/>
    </xf>
    <xf numFmtId="0" fontId="22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53" fillId="0" borderId="6" xfId="0" applyFont="1" applyBorder="1" applyAlignment="1" applyProtection="1">
      <alignment vertical="center"/>
      <protection locked="0"/>
    </xf>
    <xf numFmtId="0" fontId="17" fillId="0" borderId="7" xfId="0" applyFont="1" applyBorder="1" applyAlignment="1" applyProtection="1">
      <alignment vertical="center"/>
      <protection locked="0"/>
    </xf>
    <xf numFmtId="0" fontId="22" fillId="0" borderId="7" xfId="0" applyFont="1" applyBorder="1" applyAlignment="1" applyProtection="1">
      <alignment vertical="center"/>
      <protection locked="0"/>
    </xf>
    <xf numFmtId="0" fontId="59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1" fillId="0" borderId="7" xfId="0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8" fontId="18" fillId="3" borderId="11" xfId="0" applyNumberFormat="1" applyFont="1" applyFill="1" applyBorder="1" applyAlignment="1" applyProtection="1">
      <alignment horizontal="center"/>
      <protection locked="0"/>
    </xf>
    <xf numFmtId="0" fontId="59" fillId="0" borderId="0" xfId="0" applyFont="1" applyBorder="1" applyAlignment="1" applyProtection="1">
      <alignment horizontal="center"/>
      <protection locked="0"/>
    </xf>
    <xf numFmtId="0" fontId="59" fillId="0" borderId="0" xfId="0" applyFont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60" fillId="0" borderId="0" xfId="0" applyFont="1" applyBorder="1" applyAlignment="1" applyProtection="1">
      <alignment vertical="center"/>
      <protection locked="0"/>
    </xf>
    <xf numFmtId="0" fontId="90" fillId="0" borderId="2" xfId="0" applyFont="1" applyBorder="1" applyAlignment="1" applyProtection="1">
      <alignment vertical="center"/>
      <protection locked="0"/>
    </xf>
    <xf numFmtId="0" fontId="60" fillId="0" borderId="7" xfId="0" applyFont="1" applyBorder="1" applyAlignment="1" applyProtection="1">
      <alignment horizontal="center" vertical="center"/>
      <protection locked="0"/>
    </xf>
    <xf numFmtId="0" fontId="57" fillId="0" borderId="3" xfId="0" applyFont="1" applyBorder="1" applyAlignment="1" applyProtection="1">
      <alignment vertical="center"/>
      <protection locked="0"/>
    </xf>
    <xf numFmtId="0" fontId="61" fillId="0" borderId="0" xfId="0" applyFont="1" applyBorder="1" applyAlignment="1" applyProtection="1">
      <alignment vertical="center"/>
      <protection locked="0"/>
    </xf>
    <xf numFmtId="0" fontId="83" fillId="0" borderId="2" xfId="0" applyFont="1" applyBorder="1" applyAlignment="1" applyProtection="1">
      <alignment horizontal="left"/>
      <protection locked="0"/>
    </xf>
    <xf numFmtId="0" fontId="62" fillId="0" borderId="0" xfId="0" applyFont="1" applyBorder="1" applyAlignment="1" applyProtection="1">
      <alignment horizontal="center" vertical="center" wrapText="1"/>
      <protection locked="0"/>
    </xf>
    <xf numFmtId="0" fontId="77" fillId="0" borderId="0" xfId="0" applyFont="1" applyBorder="1" applyAlignment="1" applyProtection="1">
      <alignment horizontal="left"/>
      <protection locked="0"/>
    </xf>
    <xf numFmtId="164" fontId="11" fillId="0" borderId="26" xfId="0" applyNumberFormat="1" applyFont="1" applyBorder="1" applyAlignment="1">
      <alignment vertical="center"/>
    </xf>
    <xf numFmtId="0" fontId="93" fillId="0" borderId="0" xfId="0" applyFont="1" applyBorder="1" applyAlignment="1" applyProtection="1">
      <protection locked="0"/>
    </xf>
    <xf numFmtId="0" fontId="1" fillId="0" borderId="0" xfId="0" applyFont="1" applyBorder="1"/>
    <xf numFmtId="0" fontId="75" fillId="0" borderId="0" xfId="0" applyFont="1" applyBorder="1"/>
    <xf numFmtId="0" fontId="20" fillId="0" borderId="0" xfId="0" applyFont="1" applyBorder="1"/>
    <xf numFmtId="0" fontId="9" fillId="0" borderId="0" xfId="0" applyFont="1" applyBorder="1" applyAlignment="1">
      <alignment vertical="center"/>
    </xf>
    <xf numFmtId="0" fontId="76" fillId="0" borderId="0" xfId="0" applyFont="1" applyBorder="1" applyAlignment="1">
      <alignment vertical="center"/>
    </xf>
    <xf numFmtId="0" fontId="76" fillId="0" borderId="0" xfId="0" applyFont="1" applyBorder="1" applyAlignment="1"/>
    <xf numFmtId="0" fontId="11" fillId="0" borderId="28" xfId="0" applyFont="1" applyBorder="1" applyAlignment="1" applyProtection="1">
      <alignment vertical="center"/>
      <protection locked="0"/>
    </xf>
    <xf numFmtId="0" fontId="1" fillId="0" borderId="29" xfId="0" applyFont="1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8" fontId="54" fillId="3" borderId="32" xfId="0" applyNumberFormat="1" applyFont="1" applyFill="1" applyBorder="1" applyAlignment="1" applyProtection="1">
      <alignment vertical="center"/>
      <protection locked="0"/>
    </xf>
    <xf numFmtId="0" fontId="59" fillId="0" borderId="33" xfId="0" applyFont="1" applyBorder="1" applyAlignment="1" applyProtection="1">
      <alignment horizontal="center" vertical="center"/>
      <protection locked="0"/>
    </xf>
    <xf numFmtId="0" fontId="60" fillId="0" borderId="34" xfId="0" applyFont="1" applyBorder="1" applyAlignment="1" applyProtection="1">
      <alignment horizontal="left"/>
      <protection locked="0"/>
    </xf>
    <xf numFmtId="0" fontId="0" fillId="0" borderId="34" xfId="0" applyBorder="1" applyProtection="1">
      <protection locked="0"/>
    </xf>
    <xf numFmtId="0" fontId="1" fillId="0" borderId="37" xfId="0" applyFont="1" applyBorder="1" applyProtection="1">
      <protection locked="0"/>
    </xf>
    <xf numFmtId="0" fontId="60" fillId="8" borderId="34" xfId="0" applyFont="1" applyFill="1" applyBorder="1" applyAlignment="1" applyProtection="1">
      <alignment horizontal="right"/>
      <protection locked="0"/>
    </xf>
    <xf numFmtId="0" fontId="60" fillId="0" borderId="33" xfId="0" applyFont="1" applyBorder="1" applyAlignment="1" applyProtection="1">
      <alignment horizontal="right"/>
      <protection locked="0"/>
    </xf>
    <xf numFmtId="0" fontId="60" fillId="0" borderId="34" xfId="0" applyFont="1" applyBorder="1" applyAlignment="1" applyProtection="1">
      <alignment horizontal="right"/>
      <protection locked="0"/>
    </xf>
    <xf numFmtId="0" fontId="60" fillId="0" borderId="38" xfId="0" applyFont="1" applyBorder="1" applyAlignment="1" applyProtection="1">
      <alignment horizontal="right"/>
      <protection locked="0"/>
    </xf>
    <xf numFmtId="0" fontId="1" fillId="0" borderId="37" xfId="0" applyFont="1" applyBorder="1" applyAlignment="1" applyProtection="1">
      <alignment vertical="top" wrapText="1"/>
      <protection locked="0"/>
    </xf>
    <xf numFmtId="0" fontId="1" fillId="0" borderId="34" xfId="0" applyFont="1" applyBorder="1" applyProtection="1">
      <protection locked="0"/>
    </xf>
    <xf numFmtId="0" fontId="5" fillId="0" borderId="39" xfId="0" applyFont="1" applyBorder="1" applyProtection="1"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34" xfId="0" applyFont="1" applyBorder="1" applyAlignment="1" applyProtection="1">
      <alignment vertical="center"/>
      <protection locked="0"/>
    </xf>
    <xf numFmtId="0" fontId="5" fillId="0" borderId="34" xfId="0" applyFont="1" applyBorder="1" applyProtection="1">
      <protection locked="0"/>
    </xf>
    <xf numFmtId="0" fontId="0" fillId="0" borderId="37" xfId="0" applyBorder="1" applyProtection="1">
      <protection locked="0"/>
    </xf>
    <xf numFmtId="0" fontId="0" fillId="0" borderId="39" xfId="0" applyBorder="1" applyProtection="1">
      <protection locked="0"/>
    </xf>
    <xf numFmtId="0" fontId="61" fillId="0" borderId="34" xfId="0" applyFont="1" applyBorder="1" applyAlignment="1" applyProtection="1">
      <alignment vertical="center"/>
      <protection locked="0"/>
    </xf>
    <xf numFmtId="0" fontId="83" fillId="0" borderId="41" xfId="0" applyFont="1" applyBorder="1" applyAlignment="1" applyProtection="1">
      <alignment horizontal="left"/>
      <protection locked="0"/>
    </xf>
    <xf numFmtId="0" fontId="0" fillId="0" borderId="42" xfId="0" applyBorder="1" applyProtection="1">
      <protection locked="0"/>
    </xf>
    <xf numFmtId="0" fontId="84" fillId="0" borderId="42" xfId="1" applyFont="1" applyBorder="1" applyAlignment="1" applyProtection="1">
      <alignment horizontal="left"/>
      <protection locked="0"/>
    </xf>
    <xf numFmtId="0" fontId="0" fillId="0" borderId="43" xfId="0" applyBorder="1" applyProtection="1">
      <protection locked="0"/>
    </xf>
    <xf numFmtId="0" fontId="58" fillId="0" borderId="0" xfId="0" applyFont="1" applyAlignment="1" applyProtection="1">
      <alignment horizontal="center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0" fontId="61" fillId="0" borderId="2" xfId="0" applyFont="1" applyBorder="1" applyAlignment="1" applyProtection="1">
      <alignment horizontal="right" vertical="center"/>
      <protection locked="0"/>
    </xf>
    <xf numFmtId="0" fontId="61" fillId="0" borderId="0" xfId="0" applyFont="1" applyBorder="1" applyAlignment="1" applyProtection="1">
      <alignment horizontal="right" vertical="center"/>
      <protection locked="0"/>
    </xf>
    <xf numFmtId="0" fontId="61" fillId="0" borderId="14" xfId="0" applyFont="1" applyBorder="1" applyAlignment="1" applyProtection="1">
      <alignment horizontal="right" vertical="center"/>
      <protection locked="0"/>
    </xf>
    <xf numFmtId="0" fontId="62" fillId="0" borderId="36" xfId="0" applyFont="1" applyBorder="1" applyAlignment="1" applyProtection="1">
      <alignment horizontal="center"/>
      <protection locked="0"/>
    </xf>
    <xf numFmtId="0" fontId="62" fillId="0" borderId="31" xfId="0" applyFont="1" applyBorder="1" applyAlignment="1" applyProtection="1">
      <alignment horizontal="center"/>
      <protection locked="0"/>
    </xf>
    <xf numFmtId="0" fontId="62" fillId="0" borderId="35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0" fillId="0" borderId="0" xfId="0" applyBorder="1" applyAlignment="1">
      <alignment horizontal="left" vertical="top" wrapText="1"/>
    </xf>
    <xf numFmtId="0" fontId="61" fillId="0" borderId="2" xfId="0" applyFont="1" applyBorder="1" applyAlignment="1" applyProtection="1">
      <alignment horizontal="left" vertical="center" wrapText="1"/>
      <protection locked="0"/>
    </xf>
    <xf numFmtId="0" fontId="61" fillId="0" borderId="0" xfId="0" applyFont="1" applyBorder="1" applyAlignment="1" applyProtection="1">
      <alignment horizontal="left" vertical="center" wrapText="1"/>
      <protection locked="0"/>
    </xf>
    <xf numFmtId="0" fontId="61" fillId="0" borderId="34" xfId="0" applyFont="1" applyBorder="1" applyAlignment="1" applyProtection="1">
      <alignment horizontal="left" vertical="center" wrapText="1"/>
      <protection locked="0"/>
    </xf>
    <xf numFmtId="0" fontId="82" fillId="0" borderId="2" xfId="1" applyFont="1" applyBorder="1" applyAlignment="1" applyProtection="1">
      <alignment horizontal="center" vertical="center"/>
      <protection locked="0"/>
    </xf>
    <xf numFmtId="0" fontId="82" fillId="0" borderId="0" xfId="1" applyFont="1" applyBorder="1" applyAlignment="1" applyProtection="1">
      <alignment horizontal="center" vertical="center"/>
      <protection locked="0"/>
    </xf>
    <xf numFmtId="0" fontId="82" fillId="0" borderId="34" xfId="1" applyFont="1" applyBorder="1" applyAlignment="1" applyProtection="1">
      <alignment horizontal="center" vertical="center"/>
      <protection locked="0"/>
    </xf>
    <xf numFmtId="0" fontId="62" fillId="0" borderId="27" xfId="0" applyFont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2" fillId="0" borderId="36" xfId="0" applyFont="1" applyBorder="1" applyAlignment="1" applyProtection="1">
      <alignment horizontal="center" vertical="center" wrapText="1"/>
      <protection locked="0"/>
    </xf>
    <xf numFmtId="0" fontId="62" fillId="0" borderId="31" xfId="0" applyFont="1" applyBorder="1" applyAlignment="1" applyProtection="1">
      <alignment horizontal="center" vertical="center"/>
      <protection locked="0"/>
    </xf>
    <xf numFmtId="0" fontId="62" fillId="0" borderId="35" xfId="0" applyFont="1" applyBorder="1" applyAlignment="1" applyProtection="1">
      <alignment horizontal="center" vertical="center"/>
      <protection locked="0"/>
    </xf>
    <xf numFmtId="0" fontId="62" fillId="0" borderId="36" xfId="0" applyFont="1" applyBorder="1" applyAlignment="1" applyProtection="1">
      <alignment horizontal="center" vertical="top" wrapText="1"/>
      <protection locked="0"/>
    </xf>
    <xf numFmtId="0" fontId="62" fillId="0" borderId="31" xfId="0" applyFont="1" applyBorder="1" applyAlignment="1" applyProtection="1">
      <alignment horizontal="center" vertical="top" wrapText="1"/>
      <protection locked="0"/>
    </xf>
    <xf numFmtId="0" fontId="61" fillId="0" borderId="2" xfId="0" applyFont="1" applyBorder="1" applyAlignment="1" applyProtection="1">
      <alignment horizontal="center" vertical="center"/>
      <protection locked="0"/>
    </xf>
    <xf numFmtId="0" fontId="61" fillId="0" borderId="0" xfId="0" applyFont="1" applyBorder="1" applyAlignment="1" applyProtection="1">
      <alignment horizontal="center" vertical="center"/>
      <protection locked="0"/>
    </xf>
    <xf numFmtId="0" fontId="61" fillId="0" borderId="34" xfId="0" applyFont="1" applyBorder="1" applyAlignment="1" applyProtection="1">
      <alignment horizontal="center" vertical="center"/>
      <protection locked="0"/>
    </xf>
    <xf numFmtId="0" fontId="62" fillId="0" borderId="31" xfId="0" applyFont="1" applyBorder="1" applyAlignment="1" applyProtection="1">
      <alignment horizontal="center" vertical="center" wrapText="1"/>
      <protection locked="0"/>
    </xf>
    <xf numFmtId="0" fontId="62" fillId="0" borderId="40" xfId="0" applyFont="1" applyBorder="1" applyAlignment="1" applyProtection="1">
      <alignment horizontal="center" vertical="center" wrapText="1"/>
      <protection locked="0"/>
    </xf>
    <xf numFmtId="0" fontId="53" fillId="0" borderId="2" xfId="0" applyFont="1" applyBorder="1" applyAlignment="1" applyProtection="1">
      <alignment horizontal="right" vertical="center"/>
      <protection locked="0"/>
    </xf>
    <xf numFmtId="0" fontId="53" fillId="0" borderId="0" xfId="0" applyFont="1" applyBorder="1" applyAlignment="1" applyProtection="1">
      <alignment horizontal="right" vertical="center"/>
      <protection locked="0"/>
    </xf>
    <xf numFmtId="0" fontId="53" fillId="0" borderId="14" xfId="0" applyFont="1" applyBorder="1" applyAlignment="1" applyProtection="1">
      <alignment horizontal="right" vertical="center"/>
      <protection locked="0"/>
    </xf>
    <xf numFmtId="0" fontId="6" fillId="0" borderId="36" xfId="0" applyFont="1" applyBorder="1" applyAlignment="1" applyProtection="1">
      <alignment horizontal="center"/>
      <protection locked="0"/>
    </xf>
    <xf numFmtId="0" fontId="36" fillId="6" borderId="2" xfId="0" applyFont="1" applyFill="1" applyBorder="1" applyAlignment="1">
      <alignment horizontal="right" vertical="center"/>
    </xf>
    <xf numFmtId="0" fontId="0" fillId="6" borderId="0" xfId="0" applyFill="1" applyBorder="1" applyAlignment="1">
      <alignment horizontal="right" vertical="center"/>
    </xf>
    <xf numFmtId="0" fontId="0" fillId="6" borderId="2" xfId="0" applyFill="1" applyBorder="1" applyAlignment="1">
      <alignment horizontal="right"/>
    </xf>
    <xf numFmtId="0" fontId="0" fillId="6" borderId="0" xfId="0" applyFill="1" applyBorder="1" applyAlignment="1">
      <alignment horizontal="right"/>
    </xf>
    <xf numFmtId="0" fontId="31" fillId="0" borderId="6" xfId="0" applyFont="1" applyBorder="1" applyAlignment="1">
      <alignment horizontal="right"/>
    </xf>
    <xf numFmtId="0" fontId="31" fillId="0" borderId="7" xfId="0" applyFont="1" applyBorder="1" applyAlignment="1">
      <alignment horizontal="right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left" vertical="center" textRotation="90" wrapText="1"/>
    </xf>
    <xf numFmtId="0" fontId="28" fillId="0" borderId="2" xfId="0" applyFont="1" applyFill="1" applyBorder="1" applyAlignment="1">
      <alignment horizontal="left" vertical="center" textRotation="90"/>
    </xf>
    <xf numFmtId="0" fontId="31" fillId="0" borderId="2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62" fillId="0" borderId="0" xfId="0" applyFont="1" applyBorder="1" applyAlignment="1">
      <alignment horizontal="center" vertical="center" wrapText="1"/>
    </xf>
    <xf numFmtId="0" fontId="0" fillId="6" borderId="2" xfId="0" applyFill="1" applyBorder="1" applyAlignment="1">
      <alignment horizontal="right" vertical="center"/>
    </xf>
    <xf numFmtId="8" fontId="32" fillId="3" borderId="12" xfId="0" applyNumberFormat="1" applyFont="1" applyFill="1" applyBorder="1" applyAlignment="1">
      <alignment horizontal="center"/>
    </xf>
    <xf numFmtId="8" fontId="32" fillId="3" borderId="13" xfId="0" applyNumberFormat="1" applyFont="1" applyFill="1" applyBorder="1" applyAlignment="1">
      <alignment horizontal="center"/>
    </xf>
    <xf numFmtId="0" fontId="46" fillId="0" borderId="21" xfId="0" applyFont="1" applyBorder="1" applyAlignment="1">
      <alignment horizontal="center"/>
    </xf>
    <xf numFmtId="0" fontId="46" fillId="0" borderId="7" xfId="0" applyFont="1" applyBorder="1" applyAlignment="1">
      <alignment horizontal="center"/>
    </xf>
    <xf numFmtId="0" fontId="46" fillId="0" borderId="22" xfId="0" applyFont="1" applyBorder="1" applyAlignment="1">
      <alignment horizontal="center"/>
    </xf>
    <xf numFmtId="164" fontId="46" fillId="3" borderId="15" xfId="0" applyNumberFormat="1" applyFont="1" applyFill="1" applyBorder="1" applyAlignment="1">
      <alignment horizontal="center"/>
    </xf>
    <xf numFmtId="164" fontId="46" fillId="3" borderId="23" xfId="0" applyNumberFormat="1" applyFont="1" applyFill="1" applyBorder="1" applyAlignment="1">
      <alignment horizontal="center"/>
    </xf>
    <xf numFmtId="8" fontId="32" fillId="3" borderId="12" xfId="0" applyNumberFormat="1" applyFont="1" applyFill="1" applyBorder="1" applyAlignment="1">
      <alignment horizontal="center" vertical="center"/>
    </xf>
    <xf numFmtId="8" fontId="32" fillId="3" borderId="13" xfId="0" applyNumberFormat="1" applyFont="1" applyFill="1" applyBorder="1" applyAlignment="1">
      <alignment horizontal="center" vertical="center"/>
    </xf>
    <xf numFmtId="164" fontId="46" fillId="3" borderId="25" xfId="0" applyNumberFormat="1" applyFont="1" applyFill="1" applyBorder="1" applyAlignment="1">
      <alignment horizontal="center"/>
    </xf>
    <xf numFmtId="164" fontId="46" fillId="3" borderId="9" xfId="0" applyNumberFormat="1" applyFont="1" applyFill="1" applyBorder="1" applyAlignment="1">
      <alignment horizontal="center"/>
    </xf>
    <xf numFmtId="0" fontId="26" fillId="0" borderId="2" xfId="0" applyFont="1" applyBorder="1" applyAlignment="1">
      <alignment horizontal="right"/>
    </xf>
    <xf numFmtId="0" fontId="26" fillId="0" borderId="0" xfId="0" applyFont="1" applyBorder="1" applyAlignment="1">
      <alignment horizontal="right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hyperlink" Target="https://faturas.portaldasfinancas.gov.pt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670560</xdr:colOff>
      <xdr:row>7</xdr:row>
      <xdr:rowOff>68580</xdr:rowOff>
    </xdr:from>
    <xdr:to>
      <xdr:col>1</xdr:col>
      <xdr:colOff>1138560</xdr:colOff>
      <xdr:row>9</xdr:row>
      <xdr:rowOff>170820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D3934E7-749C-42B7-A8E3-8C884B8F963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5295" t="19262" r="79023" b="71560"/>
        <a:stretch/>
      </xdr:blipFill>
      <xdr:spPr bwMode="auto">
        <a:xfrm>
          <a:off x="899160" y="830580"/>
          <a:ext cx="468000" cy="46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632460</xdr:colOff>
      <xdr:row>15</xdr:row>
      <xdr:rowOff>30480</xdr:rowOff>
    </xdr:from>
    <xdr:to>
      <xdr:col>1</xdr:col>
      <xdr:colOff>1100460</xdr:colOff>
      <xdr:row>17</xdr:row>
      <xdr:rowOff>132720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2626FBA-34F9-4784-B48E-03158A3E47E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1267" t="19041" r="63553" b="71614"/>
        <a:stretch/>
      </xdr:blipFill>
      <xdr:spPr bwMode="auto">
        <a:xfrm>
          <a:off x="861060" y="2415540"/>
          <a:ext cx="468000" cy="46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624840</xdr:colOff>
      <xdr:row>28</xdr:row>
      <xdr:rowOff>7620</xdr:rowOff>
    </xdr:from>
    <xdr:to>
      <xdr:col>1</xdr:col>
      <xdr:colOff>1092840</xdr:colOff>
      <xdr:row>30</xdr:row>
      <xdr:rowOff>109860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6882B0E-A770-446C-A476-98E2130A94F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6944" t="20541" r="47925" b="71981"/>
        <a:stretch/>
      </xdr:blipFill>
      <xdr:spPr bwMode="auto">
        <a:xfrm>
          <a:off x="853440" y="5501640"/>
          <a:ext cx="468000" cy="46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624840</xdr:colOff>
      <xdr:row>40</xdr:row>
      <xdr:rowOff>53340</xdr:rowOff>
    </xdr:from>
    <xdr:to>
      <xdr:col>1</xdr:col>
      <xdr:colOff>1092840</xdr:colOff>
      <xdr:row>42</xdr:row>
      <xdr:rowOff>155580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7A0B7FE-3BCE-4287-86B5-5D033674BB91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62424" t="19551" r="32423" b="71377"/>
        <a:stretch/>
      </xdr:blipFill>
      <xdr:spPr bwMode="auto">
        <a:xfrm>
          <a:off x="853440" y="3970020"/>
          <a:ext cx="468000" cy="46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624840</xdr:colOff>
      <xdr:row>48</xdr:row>
      <xdr:rowOff>45720</xdr:rowOff>
    </xdr:from>
    <xdr:to>
      <xdr:col>1</xdr:col>
      <xdr:colOff>1128840</xdr:colOff>
      <xdr:row>50</xdr:row>
      <xdr:rowOff>111960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8BF4202-BE29-4C62-BCAC-925D592F18F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7680" t="19461" r="16510" b="72137"/>
        <a:stretch/>
      </xdr:blipFill>
      <xdr:spPr bwMode="auto">
        <a:xfrm>
          <a:off x="853440" y="5013960"/>
          <a:ext cx="504000" cy="432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670560</xdr:colOff>
      <xdr:row>52</xdr:row>
      <xdr:rowOff>91440</xdr:rowOff>
    </xdr:from>
    <xdr:to>
      <xdr:col>1</xdr:col>
      <xdr:colOff>1138560</xdr:colOff>
      <xdr:row>55</xdr:row>
      <xdr:rowOff>10800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76CE3C66-45E1-4D50-A7E7-3DDF10BDF398}"/>
            </a:ext>
          </a:extLst>
        </xdr:cNvPr>
        <xdr:cNvPicPr/>
      </xdr:nvPicPr>
      <xdr:blipFill>
        <a:blip xmlns:r="http://schemas.openxmlformats.org/officeDocument/2006/relationships" r:embed="rId1"/>
        <a:srcRect l="12335" t="54696" r="82552" b="35451"/>
        <a:stretch>
          <a:fillRect/>
        </a:stretch>
      </xdr:blipFill>
      <xdr:spPr>
        <a:xfrm>
          <a:off x="899160" y="5760720"/>
          <a:ext cx="468000" cy="468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662940</xdr:colOff>
      <xdr:row>56</xdr:row>
      <xdr:rowOff>60960</xdr:rowOff>
    </xdr:from>
    <xdr:to>
      <xdr:col>1</xdr:col>
      <xdr:colOff>1130940</xdr:colOff>
      <xdr:row>58</xdr:row>
      <xdr:rowOff>163200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351B97FE-4EBD-434D-B2EC-FC639CBC322B}"/>
            </a:ext>
          </a:extLst>
        </xdr:cNvPr>
        <xdr:cNvPicPr/>
      </xdr:nvPicPr>
      <xdr:blipFill>
        <a:blip xmlns:r="http://schemas.openxmlformats.org/officeDocument/2006/relationships" r:embed="rId1"/>
        <a:srcRect l="38465" t="54787" r="56386" b="36178"/>
        <a:stretch>
          <a:fillRect/>
        </a:stretch>
      </xdr:blipFill>
      <xdr:spPr>
        <a:xfrm>
          <a:off x="891540" y="6431280"/>
          <a:ext cx="468000" cy="468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655320</xdr:colOff>
      <xdr:row>60</xdr:row>
      <xdr:rowOff>83820</xdr:rowOff>
    </xdr:from>
    <xdr:to>
      <xdr:col>1</xdr:col>
      <xdr:colOff>1123320</xdr:colOff>
      <xdr:row>63</xdr:row>
      <xdr:rowOff>3180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35FA4931-4DDE-4B49-BFB6-C15D35E45F85}"/>
            </a:ext>
          </a:extLst>
        </xdr:cNvPr>
        <xdr:cNvPicPr/>
      </xdr:nvPicPr>
      <xdr:blipFill>
        <a:blip xmlns:r="http://schemas.openxmlformats.org/officeDocument/2006/relationships" r:embed="rId1"/>
        <a:srcRect l="64134" t="54849" r="30574" b="35731"/>
        <a:stretch>
          <a:fillRect/>
        </a:stretch>
      </xdr:blipFill>
      <xdr:spPr>
        <a:xfrm>
          <a:off x="883920" y="7155180"/>
          <a:ext cx="468000" cy="468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609600</xdr:colOff>
      <xdr:row>64</xdr:row>
      <xdr:rowOff>68580</xdr:rowOff>
    </xdr:from>
    <xdr:to>
      <xdr:col>1</xdr:col>
      <xdr:colOff>1077600</xdr:colOff>
      <xdr:row>66</xdr:row>
      <xdr:rowOff>170820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76A3E341-C6CC-4566-B980-3A8D61A24433}"/>
            </a:ext>
          </a:extLst>
        </xdr:cNvPr>
        <xdr:cNvPicPr/>
      </xdr:nvPicPr>
      <xdr:blipFill>
        <a:blip xmlns:r="http://schemas.openxmlformats.org/officeDocument/2006/relationships" r:embed="rId1"/>
        <a:srcRect l="12455" t="75368" r="82551" b="15050"/>
        <a:stretch>
          <a:fillRect/>
        </a:stretch>
      </xdr:blipFill>
      <xdr:spPr>
        <a:xfrm>
          <a:off x="838200" y="7840980"/>
          <a:ext cx="468000" cy="468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601980</xdr:colOff>
      <xdr:row>72</xdr:row>
      <xdr:rowOff>45720</xdr:rowOff>
    </xdr:from>
    <xdr:to>
      <xdr:col>1</xdr:col>
      <xdr:colOff>1069980</xdr:colOff>
      <xdr:row>74</xdr:row>
      <xdr:rowOff>147960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31CD722B-CD3C-4137-8FF6-742DA51C1D89}"/>
            </a:ext>
          </a:extLst>
        </xdr:cNvPr>
        <xdr:cNvPicPr/>
      </xdr:nvPicPr>
      <xdr:blipFill>
        <a:blip xmlns:r="http://schemas.openxmlformats.org/officeDocument/2006/relationships" r:embed="rId1"/>
        <a:srcRect l="64313" t="74683" r="30809" b="15050"/>
        <a:stretch>
          <a:fillRect/>
        </a:stretch>
      </xdr:blipFill>
      <xdr:spPr>
        <a:xfrm>
          <a:off x="830580" y="14135100"/>
          <a:ext cx="468000" cy="468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609600</xdr:colOff>
      <xdr:row>68</xdr:row>
      <xdr:rowOff>83820</xdr:rowOff>
    </xdr:from>
    <xdr:to>
      <xdr:col>1</xdr:col>
      <xdr:colOff>1077600</xdr:colOff>
      <xdr:row>71</xdr:row>
      <xdr:rowOff>3180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3B398353-BEF0-4EC9-BFA7-6F2EF8D5964C}"/>
            </a:ext>
          </a:extLst>
        </xdr:cNvPr>
        <xdr:cNvPicPr/>
      </xdr:nvPicPr>
      <xdr:blipFill>
        <a:blip xmlns:r="http://schemas.openxmlformats.org/officeDocument/2006/relationships" r:embed="rId1"/>
        <a:srcRect l="38220" t="74960" r="56293" b="15050"/>
        <a:stretch>
          <a:fillRect/>
        </a:stretch>
      </xdr:blipFill>
      <xdr:spPr>
        <a:xfrm>
          <a:off x="838200" y="8557260"/>
          <a:ext cx="468000" cy="468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617220</xdr:colOff>
      <xdr:row>85</xdr:row>
      <xdr:rowOff>68580</xdr:rowOff>
    </xdr:from>
    <xdr:to>
      <xdr:col>1</xdr:col>
      <xdr:colOff>1121220</xdr:colOff>
      <xdr:row>87</xdr:row>
      <xdr:rowOff>134820</xdr:rowOff>
    </xdr:to>
    <xdr:pic>
      <xdr:nvPicPr>
        <xdr:cNvPr id="13" name="Imagem 12" descr="habitacao">
          <a:extLst>
            <a:ext uri="{FF2B5EF4-FFF2-40B4-BE49-F238E27FC236}">
              <a16:creationId xmlns:a16="http://schemas.microsoft.com/office/drawing/2014/main" id="{FD65B40C-694F-48C7-84BB-AF044876187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5820" y="16169640"/>
          <a:ext cx="504000" cy="43200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7620</xdr:colOff>
      <xdr:row>97</xdr:row>
      <xdr:rowOff>7620</xdr:rowOff>
    </xdr:to>
    <xdr:pic>
      <xdr:nvPicPr>
        <xdr:cNvPr id="15" name="Imagem 14" descr="https://www.pwc.pt/libs/cq/ui/resources/0.gif">
          <a:extLst>
            <a:ext uri="{FF2B5EF4-FFF2-40B4-BE49-F238E27FC236}">
              <a16:creationId xmlns:a16="http://schemas.microsoft.com/office/drawing/2014/main" id="{85D212D9-C794-4444-86D5-6FF325DC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617726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944880</xdr:colOff>
      <xdr:row>30</xdr:row>
      <xdr:rowOff>167640</xdr:rowOff>
    </xdr:from>
    <xdr:ext cx="648000" cy="219726"/>
    <xdr:pic>
      <xdr:nvPicPr>
        <xdr:cNvPr id="23" name="Picture 19" descr="Serviço em destaque: E-Fatura">
          <a:hlinkClick xmlns:r="http://schemas.openxmlformats.org/officeDocument/2006/relationships" r:id="rId4" tgtFrame="ServicoDestaque"/>
          <a:extLst>
            <a:ext uri="{FF2B5EF4-FFF2-40B4-BE49-F238E27FC236}">
              <a16:creationId xmlns:a16="http://schemas.microsoft.com/office/drawing/2014/main" id="{3EAA4041-F755-4ECF-8C2D-6ACDE437D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7640" y="6027420"/>
          <a:ext cx="648000" cy="219726"/>
        </a:xfrm>
        <a:prstGeom prst="rect">
          <a:avLst/>
        </a:prstGeom>
        <a:solidFill>
          <a:sysClr val="window" lastClr="FFFFFF"/>
        </a:solidFill>
        <a:ln>
          <a:noFill/>
        </a:ln>
        <a:extLst/>
      </xdr:spPr>
    </xdr:pic>
    <xdr:clientData/>
  </xdr:oneCellAnchor>
  <xdr:twoCellAnchor editAs="oneCell">
    <xdr:from>
      <xdr:col>1</xdr:col>
      <xdr:colOff>426720</xdr:colOff>
      <xdr:row>76</xdr:row>
      <xdr:rowOff>106680</xdr:rowOff>
    </xdr:from>
    <xdr:to>
      <xdr:col>1</xdr:col>
      <xdr:colOff>1290720</xdr:colOff>
      <xdr:row>80</xdr:row>
      <xdr:rowOff>167160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10038352-CEEB-43E6-B194-3784AA614B5E}"/>
            </a:ext>
          </a:extLst>
        </xdr:cNvPr>
        <xdr:cNvPicPr/>
      </xdr:nvPicPr>
      <xdr:blipFill rotWithShape="1">
        <a:blip xmlns:r="http://schemas.openxmlformats.org/officeDocument/2006/relationships" r:embed="rId6"/>
        <a:srcRect l="33867" t="33612" r="60348" b="56606"/>
        <a:stretch/>
      </xdr:blipFill>
      <xdr:spPr bwMode="auto">
        <a:xfrm>
          <a:off x="655320" y="14927580"/>
          <a:ext cx="864000" cy="792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6</xdr:col>
      <xdr:colOff>944880</xdr:colOff>
      <xdr:row>19</xdr:row>
      <xdr:rowOff>167640</xdr:rowOff>
    </xdr:from>
    <xdr:ext cx="648000" cy="219726"/>
    <xdr:pic>
      <xdr:nvPicPr>
        <xdr:cNvPr id="18" name="Picture 19" descr="Serviço em destaque: E-Fatura">
          <a:hlinkClick xmlns:r="http://schemas.openxmlformats.org/officeDocument/2006/relationships" r:id="rId4" tgtFrame="ServicoDestaque"/>
          <a:extLst>
            <a:ext uri="{FF2B5EF4-FFF2-40B4-BE49-F238E27FC236}">
              <a16:creationId xmlns:a16="http://schemas.microsoft.com/office/drawing/2014/main" id="{027F8F97-73C2-49FE-8598-214F43AB8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7640" y="6027420"/>
          <a:ext cx="648000" cy="219726"/>
        </a:xfrm>
        <a:prstGeom prst="rect">
          <a:avLst/>
        </a:prstGeom>
        <a:solidFill>
          <a:sysClr val="window" lastClr="FFFFFF"/>
        </a:solidFill>
        <a:ln>
          <a:noFill/>
        </a:ln>
        <a:ex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7620</xdr:colOff>
      <xdr:row>1</xdr:row>
      <xdr:rowOff>7620</xdr:rowOff>
    </xdr:to>
    <xdr:pic>
      <xdr:nvPicPr>
        <xdr:cNvPr id="14" name="Imagem 13" descr="https://www.pwc.pt/libs/cq/ui/resources/0.gif">
          <a:extLst>
            <a:ext uri="{FF2B5EF4-FFF2-40B4-BE49-F238E27FC236}">
              <a16:creationId xmlns:a16="http://schemas.microsoft.com/office/drawing/2014/main" id="{875E3E34-45B5-4462-B7EE-3C17AA2F3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756410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moveis.portaldasfinancas.gov.pt/adicionalimi/portal/entrega-opcao" TargetMode="External"/><Relationship Id="rId1" Type="http://schemas.openxmlformats.org/officeDocument/2006/relationships/hyperlink" Target="http://info.portaldasfinancas.gov.pt/pt/informacao_fiscal/codigos_tributarios/cimi/Pages/cimi135i.aspx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294C6-58D2-4DB0-A240-D127CFA0B3D3}">
  <sheetPr>
    <pageSetUpPr fitToPage="1"/>
  </sheetPr>
  <dimension ref="B2:R97"/>
  <sheetViews>
    <sheetView showGridLines="0" tabSelected="1" zoomScaleNormal="100" workbookViewId="0">
      <selection activeCell="J10" sqref="J10"/>
    </sheetView>
  </sheetViews>
  <sheetFormatPr defaultColWidth="9.33203125" defaultRowHeight="14.4" x14ac:dyDescent="0.3"/>
  <cols>
    <col min="1" max="1" width="3.33203125" customWidth="1"/>
    <col min="2" max="2" width="25.33203125" style="94" customWidth="1"/>
    <col min="3" max="8" width="17.77734375" style="94" customWidth="1"/>
    <col min="9" max="9" width="20.21875" style="94" customWidth="1"/>
    <col min="10" max="10" width="9.44140625" customWidth="1"/>
    <col min="11" max="11" width="8.5546875" customWidth="1"/>
    <col min="12" max="12" width="10.6640625" customWidth="1"/>
    <col min="13" max="13" width="11.77734375" customWidth="1"/>
    <col min="14" max="15" width="11.77734375" bestFit="1" customWidth="1"/>
  </cols>
  <sheetData>
    <row r="2" spans="2:14" ht="17.399999999999999" x14ac:dyDescent="0.45">
      <c r="B2" s="197" t="s">
        <v>152</v>
      </c>
      <c r="C2" s="197"/>
      <c r="D2" s="197"/>
      <c r="E2" s="197"/>
      <c r="F2" s="197"/>
      <c r="G2" s="197"/>
      <c r="H2" s="197"/>
      <c r="I2" s="197"/>
    </row>
    <row r="3" spans="2:14" ht="15" customHeight="1" x14ac:dyDescent="0.45">
      <c r="B3" s="198" t="s">
        <v>154</v>
      </c>
      <c r="C3" s="198"/>
      <c r="D3" s="198"/>
      <c r="E3" s="198"/>
      <c r="F3" s="198"/>
      <c r="G3" s="198"/>
      <c r="H3" s="198"/>
      <c r="I3" s="198"/>
      <c r="J3" s="50"/>
      <c r="K3" s="50"/>
      <c r="L3" s="50"/>
      <c r="M3" s="50"/>
    </row>
    <row r="4" spans="2:14" ht="15.6" x14ac:dyDescent="0.3">
      <c r="B4" s="205" t="s">
        <v>153</v>
      </c>
      <c r="C4" s="205"/>
      <c r="D4" s="205"/>
      <c r="E4" s="205"/>
      <c r="F4" s="205"/>
      <c r="G4" s="205"/>
      <c r="H4" s="205"/>
      <c r="I4" s="205"/>
      <c r="J4" s="52"/>
      <c r="K4" s="51"/>
      <c r="L4" s="51"/>
      <c r="M4" s="51"/>
    </row>
    <row r="5" spans="2:14" ht="15.6" x14ac:dyDescent="0.3">
      <c r="B5" s="86"/>
      <c r="C5" s="86"/>
      <c r="D5" s="86"/>
      <c r="E5" s="86"/>
      <c r="F5" s="86"/>
      <c r="G5" s="86"/>
      <c r="H5" s="86"/>
      <c r="I5" s="86"/>
      <c r="J5" s="52"/>
      <c r="K5" s="51"/>
      <c r="L5" s="51"/>
      <c r="M5" s="51"/>
    </row>
    <row r="6" spans="2:14" ht="18.600000000000001" customHeight="1" x14ac:dyDescent="0.5">
      <c r="B6" s="164" t="s">
        <v>151</v>
      </c>
      <c r="C6" s="87"/>
      <c r="D6" s="87"/>
      <c r="E6" s="87"/>
      <c r="F6" s="87"/>
      <c r="G6" s="87"/>
      <c r="H6" s="87"/>
      <c r="I6" s="87"/>
      <c r="J6" s="68"/>
      <c r="K6" s="68"/>
      <c r="L6" s="68"/>
      <c r="M6" s="68"/>
    </row>
    <row r="7" spans="2:14" ht="18.600000000000001" customHeight="1" thickBot="1" x14ac:dyDescent="0.55000000000000004">
      <c r="B7" s="164"/>
      <c r="C7" s="87"/>
      <c r="D7" s="87"/>
      <c r="E7" s="87"/>
      <c r="F7" s="87"/>
      <c r="G7" s="87"/>
      <c r="H7" s="87"/>
      <c r="I7" s="87"/>
      <c r="J7" s="68"/>
      <c r="K7" s="68"/>
      <c r="L7" s="68"/>
      <c r="M7" s="68"/>
    </row>
    <row r="8" spans="2:14" ht="14.55" customHeight="1" thickTop="1" x14ac:dyDescent="0.3">
      <c r="B8" s="213" t="s">
        <v>0</v>
      </c>
      <c r="C8" s="171"/>
      <c r="D8" s="172"/>
      <c r="E8" s="172"/>
      <c r="F8" s="172"/>
      <c r="G8" s="173"/>
      <c r="H8" s="173"/>
      <c r="I8" s="174"/>
      <c r="J8" s="2"/>
      <c r="K8" s="2"/>
      <c r="L8" s="2"/>
      <c r="M8" s="2"/>
      <c r="N8" s="2"/>
    </row>
    <row r="9" spans="2:14" ht="14.55" customHeight="1" x14ac:dyDescent="0.3">
      <c r="B9" s="214"/>
      <c r="C9" s="91" t="s">
        <v>110</v>
      </c>
      <c r="D9" s="92"/>
      <c r="E9" s="92"/>
      <c r="F9" s="93"/>
      <c r="G9" s="93"/>
      <c r="H9" s="95"/>
      <c r="I9" s="175">
        <v>15000</v>
      </c>
      <c r="J9" s="77"/>
      <c r="K9" s="2"/>
      <c r="L9" s="2"/>
      <c r="M9" s="48"/>
      <c r="N9" s="2"/>
    </row>
    <row r="10" spans="2:14" ht="14.55" customHeight="1" x14ac:dyDescent="0.3">
      <c r="B10" s="214"/>
      <c r="C10" s="96" t="s">
        <v>145</v>
      </c>
      <c r="D10" s="97"/>
      <c r="E10" s="97"/>
      <c r="F10" s="97"/>
      <c r="G10" s="93"/>
      <c r="H10" s="98"/>
      <c r="I10" s="176" t="s">
        <v>77</v>
      </c>
      <c r="J10" s="2"/>
      <c r="K10" s="2"/>
      <c r="L10" s="76"/>
      <c r="M10" s="48"/>
      <c r="N10" s="2"/>
    </row>
    <row r="11" spans="2:14" ht="14.55" customHeight="1" x14ac:dyDescent="0.3">
      <c r="B11" s="214"/>
      <c r="C11" s="96" t="s">
        <v>146</v>
      </c>
      <c r="D11" s="97"/>
      <c r="E11" s="97"/>
      <c r="F11" s="97"/>
      <c r="G11" s="93"/>
      <c r="H11" s="99"/>
      <c r="I11" s="177" t="s">
        <v>73</v>
      </c>
      <c r="J11" s="2"/>
      <c r="K11" s="2"/>
      <c r="L11" s="76"/>
      <c r="M11" s="48"/>
      <c r="N11" s="2"/>
    </row>
    <row r="12" spans="2:14" ht="14.55" customHeight="1" x14ac:dyDescent="0.3">
      <c r="B12" s="215"/>
      <c r="C12" s="100" t="s">
        <v>147</v>
      </c>
      <c r="D12" s="101"/>
      <c r="E12" s="101"/>
      <c r="F12" s="101"/>
      <c r="G12" s="93"/>
      <c r="H12" s="93"/>
      <c r="I12" s="178"/>
      <c r="J12" s="165"/>
      <c r="K12" s="2"/>
      <c r="L12" s="2"/>
      <c r="M12" s="48"/>
      <c r="N12" s="2"/>
    </row>
    <row r="13" spans="2:14" ht="14.55" customHeight="1" x14ac:dyDescent="0.3">
      <c r="B13" s="216" t="s">
        <v>141</v>
      </c>
      <c r="C13" s="88"/>
      <c r="D13" s="89"/>
      <c r="E13" s="89"/>
      <c r="F13" s="89"/>
      <c r="G13" s="90"/>
      <c r="H13" s="90"/>
      <c r="I13" s="179"/>
      <c r="J13" s="165"/>
      <c r="K13" s="2"/>
      <c r="L13" s="2"/>
      <c r="M13" s="48"/>
      <c r="N13" s="2"/>
    </row>
    <row r="14" spans="2:14" ht="14.55" customHeight="1" x14ac:dyDescent="0.3">
      <c r="B14" s="217"/>
      <c r="C14" s="91" t="s">
        <v>107</v>
      </c>
      <c r="D14" s="102"/>
      <c r="E14" s="102"/>
      <c r="F14" s="102"/>
      <c r="G14" s="103"/>
      <c r="H14" s="95"/>
      <c r="I14" s="175">
        <v>646.01</v>
      </c>
      <c r="J14" s="77"/>
      <c r="K14" s="2"/>
      <c r="L14" s="2"/>
      <c r="M14" s="48"/>
      <c r="N14" s="2"/>
    </row>
    <row r="15" spans="2:14" ht="14.55" customHeight="1" x14ac:dyDescent="0.3">
      <c r="B15" s="217"/>
      <c r="C15" s="104" t="s">
        <v>122</v>
      </c>
      <c r="D15" s="102"/>
      <c r="E15" s="102"/>
      <c r="F15" s="102"/>
      <c r="G15" s="93"/>
      <c r="H15" s="98"/>
      <c r="I15" s="176" t="s">
        <v>77</v>
      </c>
      <c r="J15" s="165"/>
      <c r="K15" s="2"/>
      <c r="L15" s="2"/>
      <c r="M15" s="48"/>
      <c r="N15" s="2"/>
    </row>
    <row r="16" spans="2:14" ht="14.55" customHeight="1" x14ac:dyDescent="0.3">
      <c r="B16" s="217"/>
      <c r="C16" s="105" t="s">
        <v>102</v>
      </c>
      <c r="D16" s="102"/>
      <c r="E16" s="102"/>
      <c r="F16" s="106"/>
      <c r="G16" s="99"/>
      <c r="H16" s="99"/>
      <c r="I16" s="177" t="s">
        <v>73</v>
      </c>
      <c r="J16" s="165"/>
      <c r="K16" s="2"/>
      <c r="L16" s="2"/>
      <c r="M16" s="48"/>
      <c r="N16" s="2"/>
    </row>
    <row r="17" spans="2:14" ht="14.55" customHeight="1" x14ac:dyDescent="0.3">
      <c r="B17" s="217"/>
      <c r="C17" s="107" t="s">
        <v>142</v>
      </c>
      <c r="D17" s="108"/>
      <c r="E17" s="108"/>
      <c r="F17" s="109"/>
      <c r="G17" s="110"/>
      <c r="H17" s="110"/>
      <c r="I17" s="180"/>
      <c r="J17" s="165"/>
      <c r="K17" s="2"/>
      <c r="L17" s="2"/>
      <c r="M17" s="48"/>
      <c r="N17" s="2"/>
    </row>
    <row r="18" spans="2:14" ht="14.55" customHeight="1" x14ac:dyDescent="0.3">
      <c r="B18" s="217"/>
      <c r="C18" s="107" t="s">
        <v>148</v>
      </c>
      <c r="D18" s="108"/>
      <c r="E18" s="108"/>
      <c r="F18" s="109"/>
      <c r="G18" s="110"/>
      <c r="H18" s="110"/>
      <c r="I18" s="180"/>
      <c r="J18" s="165"/>
      <c r="K18" s="2"/>
      <c r="L18" s="2"/>
      <c r="M18" s="48"/>
      <c r="N18" s="2"/>
    </row>
    <row r="19" spans="2:14" ht="14.55" customHeight="1" x14ac:dyDescent="0.3">
      <c r="B19" s="217"/>
      <c r="C19" s="111" t="s">
        <v>143</v>
      </c>
      <c r="D19" s="112"/>
      <c r="E19" s="112"/>
      <c r="F19" s="113"/>
      <c r="G19" s="114"/>
      <c r="H19" s="114"/>
      <c r="I19" s="181"/>
      <c r="J19" s="165"/>
      <c r="K19" s="2"/>
      <c r="L19" s="2"/>
      <c r="M19" s="48"/>
      <c r="N19" s="2"/>
    </row>
    <row r="20" spans="2:14" ht="14.55" customHeight="1" x14ac:dyDescent="0.3">
      <c r="B20" s="217"/>
      <c r="C20" s="115" t="s">
        <v>139</v>
      </c>
      <c r="D20" s="102"/>
      <c r="E20" s="102"/>
      <c r="F20" s="106"/>
      <c r="G20" s="116"/>
      <c r="H20" s="116"/>
      <c r="I20" s="182"/>
      <c r="J20" s="165"/>
      <c r="K20" s="2"/>
      <c r="L20" s="2"/>
      <c r="M20" s="48"/>
      <c r="N20" s="2"/>
    </row>
    <row r="21" spans="2:14" ht="14.55" customHeight="1" x14ac:dyDescent="0.3">
      <c r="B21" s="217"/>
      <c r="C21" s="117" t="s">
        <v>149</v>
      </c>
      <c r="D21" s="118"/>
      <c r="E21" s="118"/>
      <c r="F21" s="119"/>
      <c r="G21" s="120"/>
      <c r="H21" s="120"/>
      <c r="I21" s="183"/>
      <c r="J21" s="165"/>
      <c r="K21" s="2"/>
      <c r="L21" s="2"/>
      <c r="M21" s="48"/>
      <c r="N21" s="2"/>
    </row>
    <row r="22" spans="2:14" ht="14.55" customHeight="1" x14ac:dyDescent="0.3">
      <c r="B22" s="217"/>
      <c r="C22" s="107" t="s">
        <v>140</v>
      </c>
      <c r="D22" s="108"/>
      <c r="E22" s="108"/>
      <c r="F22" s="109"/>
      <c r="G22" s="110"/>
      <c r="H22" s="110"/>
      <c r="I22" s="180"/>
      <c r="J22" s="165"/>
      <c r="K22" s="2"/>
      <c r="L22" s="2"/>
      <c r="M22" s="48"/>
      <c r="N22" s="2"/>
    </row>
    <row r="23" spans="2:14" ht="14.55" customHeight="1" x14ac:dyDescent="0.3">
      <c r="B23" s="217"/>
      <c r="C23" s="107" t="s">
        <v>144</v>
      </c>
      <c r="D23" s="108"/>
      <c r="E23" s="108"/>
      <c r="F23" s="109"/>
      <c r="G23" s="110"/>
      <c r="H23" s="110"/>
      <c r="I23" s="180"/>
      <c r="J23" s="165"/>
      <c r="K23" s="2"/>
      <c r="L23" s="2"/>
      <c r="M23" s="48"/>
      <c r="N23" s="2"/>
    </row>
    <row r="24" spans="2:14" ht="14.55" customHeight="1" x14ac:dyDescent="0.3">
      <c r="B24" s="219" t="s">
        <v>121</v>
      </c>
      <c r="C24" s="88"/>
      <c r="D24" s="89"/>
      <c r="E24" s="89"/>
      <c r="F24" s="89"/>
      <c r="G24" s="90"/>
      <c r="H24" s="121"/>
      <c r="I24" s="179"/>
      <c r="J24" s="165"/>
      <c r="K24" s="2"/>
      <c r="L24" s="2"/>
      <c r="M24" s="48"/>
      <c r="N24" s="2"/>
    </row>
    <row r="25" spans="2:14" ht="14.55" customHeight="1" x14ac:dyDescent="0.3">
      <c r="B25" s="220"/>
      <c r="C25" s="91" t="s">
        <v>107</v>
      </c>
      <c r="D25" s="102"/>
      <c r="E25" s="102"/>
      <c r="F25" s="102"/>
      <c r="G25" s="103"/>
      <c r="H25" s="95"/>
      <c r="I25" s="175">
        <v>1880</v>
      </c>
      <c r="J25" s="77"/>
      <c r="K25" s="2"/>
      <c r="L25" s="2"/>
      <c r="M25" s="48"/>
      <c r="N25" s="2"/>
    </row>
    <row r="26" spans="2:14" ht="14.55" customHeight="1" x14ac:dyDescent="0.3">
      <c r="B26" s="220"/>
      <c r="C26" s="104" t="s">
        <v>123</v>
      </c>
      <c r="D26" s="102"/>
      <c r="E26" s="102"/>
      <c r="F26" s="102"/>
      <c r="G26" s="93"/>
      <c r="H26" s="98"/>
      <c r="I26" s="176" t="s">
        <v>77</v>
      </c>
      <c r="J26" s="166"/>
      <c r="K26" s="2"/>
      <c r="L26" s="2"/>
      <c r="M26" s="48"/>
      <c r="N26" s="2"/>
    </row>
    <row r="27" spans="2:14" ht="14.55" customHeight="1" x14ac:dyDescent="0.3">
      <c r="B27" s="220"/>
      <c r="C27" s="105" t="s">
        <v>102</v>
      </c>
      <c r="D27" s="122"/>
      <c r="E27" s="122"/>
      <c r="F27" s="122"/>
      <c r="G27" s="99"/>
      <c r="H27" s="99"/>
      <c r="I27" s="177" t="s">
        <v>73</v>
      </c>
      <c r="J27" s="167"/>
      <c r="K27" s="2"/>
      <c r="L27" s="2"/>
      <c r="M27" s="48"/>
      <c r="N27" s="2"/>
    </row>
    <row r="28" spans="2:14" ht="14.55" customHeight="1" x14ac:dyDescent="0.3">
      <c r="B28" s="220"/>
      <c r="C28" s="107" t="s">
        <v>137</v>
      </c>
      <c r="D28" s="108"/>
      <c r="E28" s="108"/>
      <c r="F28" s="109"/>
      <c r="G28" s="110"/>
      <c r="H28" s="110"/>
      <c r="I28" s="180"/>
      <c r="J28" s="167"/>
      <c r="K28" s="2"/>
      <c r="L28" s="2"/>
      <c r="M28" s="48"/>
      <c r="N28" s="2"/>
    </row>
    <row r="29" spans="2:14" ht="14.55" customHeight="1" x14ac:dyDescent="0.3">
      <c r="B29" s="220"/>
      <c r="C29" s="107" t="s">
        <v>148</v>
      </c>
      <c r="D29" s="108"/>
      <c r="E29" s="108"/>
      <c r="F29" s="109"/>
      <c r="G29" s="110"/>
      <c r="H29" s="110"/>
      <c r="I29" s="180"/>
      <c r="J29" s="167"/>
      <c r="K29" s="2"/>
      <c r="L29" s="2"/>
      <c r="M29" s="48"/>
      <c r="N29" s="2"/>
    </row>
    <row r="30" spans="2:14" ht="14.55" customHeight="1" x14ac:dyDescent="0.3">
      <c r="B30" s="220"/>
      <c r="C30" s="111" t="s">
        <v>138</v>
      </c>
      <c r="D30" s="112"/>
      <c r="E30" s="112"/>
      <c r="F30" s="113"/>
      <c r="G30" s="114"/>
      <c r="H30" s="114"/>
      <c r="I30" s="181"/>
      <c r="J30" s="167"/>
      <c r="K30" s="2"/>
      <c r="L30" s="2"/>
      <c r="M30" s="48"/>
      <c r="N30" s="2"/>
    </row>
    <row r="31" spans="2:14" ht="14.55" customHeight="1" x14ac:dyDescent="0.3">
      <c r="B31" s="220"/>
      <c r="C31" s="115" t="s">
        <v>139</v>
      </c>
      <c r="D31" s="102"/>
      <c r="E31" s="102"/>
      <c r="F31" s="106"/>
      <c r="G31" s="116"/>
      <c r="H31" s="116"/>
      <c r="I31" s="182"/>
      <c r="J31" s="167"/>
      <c r="K31" s="2"/>
      <c r="L31" s="2"/>
      <c r="M31" s="48"/>
      <c r="N31" s="2"/>
    </row>
    <row r="32" spans="2:14" ht="14.55" customHeight="1" x14ac:dyDescent="0.3">
      <c r="B32" s="220"/>
      <c r="C32" s="117" t="s">
        <v>150</v>
      </c>
      <c r="D32" s="118"/>
      <c r="E32" s="118"/>
      <c r="F32" s="119"/>
      <c r="G32" s="120"/>
      <c r="H32" s="120"/>
      <c r="I32" s="183"/>
      <c r="J32" s="167"/>
      <c r="K32" s="2"/>
      <c r="L32" s="2"/>
      <c r="M32" s="48"/>
      <c r="N32" s="2"/>
    </row>
    <row r="33" spans="2:14" ht="14.55" customHeight="1" x14ac:dyDescent="0.3">
      <c r="B33" s="220"/>
      <c r="C33" s="107" t="s">
        <v>140</v>
      </c>
      <c r="D33" s="108"/>
      <c r="E33" s="108"/>
      <c r="F33" s="109"/>
      <c r="G33" s="110"/>
      <c r="H33" s="110"/>
      <c r="I33" s="180"/>
      <c r="J33" s="167"/>
      <c r="K33" s="2"/>
      <c r="L33" s="2"/>
      <c r="M33" s="48"/>
      <c r="N33" s="2"/>
    </row>
    <row r="34" spans="2:14" ht="14.55" customHeight="1" x14ac:dyDescent="0.3">
      <c r="B34" s="220"/>
      <c r="C34" s="107" t="s">
        <v>144</v>
      </c>
      <c r="D34" s="108"/>
      <c r="E34" s="108"/>
      <c r="F34" s="109"/>
      <c r="G34" s="110"/>
      <c r="H34" s="110"/>
      <c r="I34" s="180"/>
      <c r="J34" s="167"/>
      <c r="K34" s="2"/>
      <c r="L34" s="2"/>
      <c r="M34" s="48"/>
      <c r="N34" s="2"/>
    </row>
    <row r="35" spans="2:14" ht="14.55" customHeight="1" x14ac:dyDescent="0.3">
      <c r="B35" s="220"/>
      <c r="C35" s="123" t="s">
        <v>69</v>
      </c>
      <c r="D35" s="89"/>
      <c r="E35" s="89"/>
      <c r="F35" s="89"/>
      <c r="G35" s="90"/>
      <c r="H35" s="121"/>
      <c r="I35" s="179"/>
      <c r="J35" s="166"/>
      <c r="K35" s="2"/>
      <c r="L35" s="2"/>
      <c r="M35" s="48"/>
      <c r="N35" s="2"/>
    </row>
    <row r="36" spans="2:14" ht="14.55" customHeight="1" x14ac:dyDescent="0.3">
      <c r="B36" s="220"/>
      <c r="C36" s="91" t="s">
        <v>107</v>
      </c>
      <c r="D36" s="102"/>
      <c r="E36" s="102"/>
      <c r="F36" s="102"/>
      <c r="G36" s="103"/>
      <c r="H36" s="95"/>
      <c r="I36" s="175">
        <v>1000</v>
      </c>
      <c r="J36" s="77"/>
      <c r="K36" s="2"/>
      <c r="L36" s="2"/>
      <c r="M36" s="48"/>
      <c r="N36" s="2"/>
    </row>
    <row r="37" spans="2:14" ht="14.55" customHeight="1" x14ac:dyDescent="0.45">
      <c r="B37" s="220"/>
      <c r="C37" s="104" t="s">
        <v>124</v>
      </c>
      <c r="D37" s="102"/>
      <c r="E37" s="102"/>
      <c r="F37" s="102"/>
      <c r="G37" s="93"/>
      <c r="H37" s="98"/>
      <c r="I37" s="176" t="s">
        <v>77</v>
      </c>
      <c r="J37" s="165"/>
      <c r="K37" s="2"/>
      <c r="L37" s="55"/>
      <c r="M37" s="48"/>
      <c r="N37" s="2"/>
    </row>
    <row r="38" spans="2:14" ht="14.55" customHeight="1" x14ac:dyDescent="0.3">
      <c r="B38" s="220"/>
      <c r="C38" s="93"/>
      <c r="D38" s="102"/>
      <c r="E38" s="102"/>
      <c r="F38" s="102"/>
      <c r="G38" s="99"/>
      <c r="H38" s="99"/>
      <c r="I38" s="177" t="s">
        <v>73</v>
      </c>
      <c r="J38" s="165"/>
      <c r="K38" s="2"/>
      <c r="L38" s="2"/>
      <c r="M38" s="48"/>
      <c r="N38" s="2"/>
    </row>
    <row r="39" spans="2:14" ht="14.55" customHeight="1" x14ac:dyDescent="0.3">
      <c r="B39" s="216" t="s">
        <v>12</v>
      </c>
      <c r="C39" s="123" t="s">
        <v>68</v>
      </c>
      <c r="D39" s="90"/>
      <c r="E39" s="90"/>
      <c r="F39" s="90"/>
      <c r="G39" s="90"/>
      <c r="H39" s="121"/>
      <c r="I39" s="179"/>
      <c r="J39" s="165"/>
      <c r="K39" s="2"/>
      <c r="L39" s="2"/>
      <c r="M39" s="48"/>
      <c r="N39" s="2"/>
    </row>
    <row r="40" spans="2:14" ht="14.55" customHeight="1" x14ac:dyDescent="0.3">
      <c r="B40" s="217"/>
      <c r="C40" s="91" t="s">
        <v>107</v>
      </c>
      <c r="D40" s="124"/>
      <c r="E40" s="124"/>
      <c r="F40" s="124"/>
      <c r="G40" s="125"/>
      <c r="H40" s="95"/>
      <c r="I40" s="175">
        <v>3000</v>
      </c>
      <c r="J40" s="77"/>
      <c r="K40" s="2"/>
      <c r="L40" s="2"/>
      <c r="M40" s="48"/>
      <c r="N40" s="2"/>
    </row>
    <row r="41" spans="2:14" ht="14.55" customHeight="1" x14ac:dyDescent="0.3">
      <c r="B41" s="217"/>
      <c r="C41" s="104" t="s">
        <v>125</v>
      </c>
      <c r="D41" s="124"/>
      <c r="E41" s="124"/>
      <c r="F41" s="124"/>
      <c r="G41" s="93"/>
      <c r="H41" s="98"/>
      <c r="I41" s="176" t="s">
        <v>77</v>
      </c>
      <c r="J41" s="168"/>
      <c r="K41" s="2"/>
      <c r="L41" s="2"/>
      <c r="M41" s="48"/>
      <c r="N41" s="2"/>
    </row>
    <row r="42" spans="2:14" ht="14.55" customHeight="1" x14ac:dyDescent="0.3">
      <c r="B42" s="217"/>
      <c r="C42" s="126" t="s">
        <v>111</v>
      </c>
      <c r="D42" s="125"/>
      <c r="E42" s="125"/>
      <c r="F42" s="125"/>
      <c r="G42" s="99"/>
      <c r="H42" s="99"/>
      <c r="I42" s="177" t="s">
        <v>73</v>
      </c>
      <c r="J42" s="168"/>
      <c r="K42" s="2"/>
      <c r="L42" s="2"/>
      <c r="M42" s="48"/>
      <c r="N42" s="2"/>
    </row>
    <row r="43" spans="2:14" ht="14.55" customHeight="1" x14ac:dyDescent="0.3">
      <c r="B43" s="217"/>
      <c r="C43" s="126" t="s">
        <v>101</v>
      </c>
      <c r="D43" s="127"/>
      <c r="E43" s="127"/>
      <c r="F43" s="127"/>
      <c r="G43" s="93"/>
      <c r="H43" s="93"/>
      <c r="I43" s="178"/>
      <c r="J43" s="168"/>
      <c r="K43" s="2"/>
      <c r="L43" s="2"/>
      <c r="M43" s="48"/>
      <c r="N43" s="2"/>
    </row>
    <row r="44" spans="2:14" ht="14.55" customHeight="1" x14ac:dyDescent="0.3">
      <c r="B44" s="217"/>
      <c r="C44" s="123" t="s">
        <v>70</v>
      </c>
      <c r="D44" s="90"/>
      <c r="E44" s="90"/>
      <c r="F44" s="90"/>
      <c r="G44" s="90"/>
      <c r="H44" s="121"/>
      <c r="I44" s="179"/>
      <c r="J44" s="2"/>
      <c r="K44" s="2"/>
      <c r="L44" s="2"/>
      <c r="M44" s="48"/>
      <c r="N44" s="2"/>
    </row>
    <row r="45" spans="2:14" ht="14.55" customHeight="1" x14ac:dyDescent="0.3">
      <c r="B45" s="217"/>
      <c r="C45" s="91" t="s">
        <v>107</v>
      </c>
      <c r="D45" s="124"/>
      <c r="E45" s="124"/>
      <c r="F45" s="124"/>
      <c r="G45" s="125"/>
      <c r="H45" s="95"/>
      <c r="I45" s="175">
        <v>3000</v>
      </c>
      <c r="J45" s="77"/>
      <c r="K45" s="2"/>
      <c r="L45" s="2"/>
      <c r="M45" s="48"/>
      <c r="N45" s="2"/>
    </row>
    <row r="46" spans="2:14" ht="14.55" customHeight="1" x14ac:dyDescent="0.3">
      <c r="B46" s="217"/>
      <c r="C46" s="104" t="s">
        <v>126</v>
      </c>
      <c r="D46" s="124"/>
      <c r="E46" s="124"/>
      <c r="F46" s="124"/>
      <c r="G46" s="93"/>
      <c r="H46" s="98"/>
      <c r="I46" s="176" t="s">
        <v>77</v>
      </c>
      <c r="J46" s="168"/>
      <c r="K46" s="2"/>
      <c r="L46" s="2"/>
      <c r="M46" s="48"/>
      <c r="N46" s="2"/>
    </row>
    <row r="47" spans="2:14" ht="14.55" customHeight="1" x14ac:dyDescent="0.3">
      <c r="B47" s="217"/>
      <c r="C47" s="126" t="s">
        <v>112</v>
      </c>
      <c r="D47" s="125"/>
      <c r="E47" s="124"/>
      <c r="F47" s="124"/>
      <c r="G47" s="99"/>
      <c r="H47" s="99"/>
      <c r="I47" s="177" t="s">
        <v>73</v>
      </c>
      <c r="J47" s="168"/>
      <c r="K47" s="2"/>
      <c r="L47" s="2"/>
      <c r="M47" s="48"/>
      <c r="N47" s="2"/>
    </row>
    <row r="48" spans="2:14" ht="14.55" customHeight="1" x14ac:dyDescent="0.3">
      <c r="B48" s="218"/>
      <c r="C48" s="126" t="s">
        <v>100</v>
      </c>
      <c r="D48" s="127"/>
      <c r="E48" s="128"/>
      <c r="F48" s="128"/>
      <c r="G48" s="93"/>
      <c r="H48" s="93"/>
      <c r="I48" s="178"/>
      <c r="J48" s="168"/>
      <c r="K48" s="2"/>
      <c r="L48" s="2"/>
      <c r="M48" s="48"/>
      <c r="N48" s="2"/>
    </row>
    <row r="49" spans="2:14" ht="14.55" customHeight="1" x14ac:dyDescent="0.3">
      <c r="B49" s="202" t="s">
        <v>1</v>
      </c>
      <c r="C49" s="88"/>
      <c r="D49" s="90"/>
      <c r="E49" s="90"/>
      <c r="F49" s="90"/>
      <c r="G49" s="90"/>
      <c r="H49" s="121"/>
      <c r="I49" s="179"/>
      <c r="J49" s="77"/>
      <c r="K49" s="77"/>
      <c r="L49" s="77"/>
      <c r="M49" s="77"/>
      <c r="N49" s="77"/>
    </row>
    <row r="50" spans="2:14" ht="14.55" customHeight="1" x14ac:dyDescent="0.3">
      <c r="B50" s="203"/>
      <c r="C50" s="91" t="s">
        <v>107</v>
      </c>
      <c r="D50" s="129"/>
      <c r="E50" s="129"/>
      <c r="F50" s="129"/>
      <c r="G50" s="125"/>
      <c r="H50" s="95"/>
      <c r="I50" s="175">
        <v>2000</v>
      </c>
      <c r="J50" s="77"/>
      <c r="K50" s="77"/>
      <c r="L50" s="77"/>
      <c r="M50" s="77"/>
      <c r="N50" s="77"/>
    </row>
    <row r="51" spans="2:14" ht="14.55" customHeight="1" x14ac:dyDescent="0.3">
      <c r="B51" s="203"/>
      <c r="C51" s="104" t="s">
        <v>127</v>
      </c>
      <c r="D51" s="129"/>
      <c r="E51" s="129"/>
      <c r="F51" s="129"/>
      <c r="G51" s="93"/>
      <c r="H51" s="98"/>
      <c r="I51" s="176" t="s">
        <v>77</v>
      </c>
      <c r="J51" s="77"/>
      <c r="K51" s="77"/>
      <c r="L51" s="77"/>
      <c r="M51" s="77"/>
      <c r="N51" s="77"/>
    </row>
    <row r="52" spans="2:14" ht="14.55" customHeight="1" x14ac:dyDescent="0.3">
      <c r="B52" s="204"/>
      <c r="C52" s="130"/>
      <c r="D52" s="131"/>
      <c r="E52" s="131"/>
      <c r="F52" s="131"/>
      <c r="G52" s="99"/>
      <c r="H52" s="99"/>
      <c r="I52" s="177" t="s">
        <v>73</v>
      </c>
      <c r="J52" s="77"/>
      <c r="K52" s="77"/>
      <c r="L52" s="77"/>
      <c r="M52" s="77"/>
      <c r="N52" s="77"/>
    </row>
    <row r="53" spans="2:14" ht="14.55" customHeight="1" x14ac:dyDescent="0.3">
      <c r="B53" s="202" t="s">
        <v>2</v>
      </c>
      <c r="C53" s="88"/>
      <c r="D53" s="90"/>
      <c r="E53" s="90"/>
      <c r="F53" s="90"/>
      <c r="G53" s="90"/>
      <c r="H53" s="90"/>
      <c r="I53" s="184"/>
      <c r="J53" s="169"/>
      <c r="K53" s="49"/>
      <c r="L53" s="49"/>
      <c r="M53" s="49"/>
    </row>
    <row r="54" spans="2:14" ht="14.55" customHeight="1" x14ac:dyDescent="0.3">
      <c r="B54" s="203"/>
      <c r="C54" s="91" t="s">
        <v>3</v>
      </c>
      <c r="D54" s="129"/>
      <c r="E54" s="124"/>
      <c r="F54" s="124"/>
      <c r="G54" s="125"/>
      <c r="H54" s="93"/>
      <c r="I54" s="185"/>
      <c r="J54" s="169"/>
      <c r="K54" s="2"/>
      <c r="L54" s="2"/>
      <c r="M54" s="2"/>
    </row>
    <row r="55" spans="2:14" ht="14.55" customHeight="1" x14ac:dyDescent="0.3">
      <c r="B55" s="203"/>
      <c r="C55" s="199" t="s">
        <v>74</v>
      </c>
      <c r="D55" s="200"/>
      <c r="E55" s="201"/>
      <c r="F55" s="132">
        <v>243.83</v>
      </c>
      <c r="G55" s="133" t="s">
        <v>72</v>
      </c>
      <c r="H55" s="93"/>
      <c r="I55" s="178"/>
      <c r="J55" s="169"/>
      <c r="K55" s="2"/>
      <c r="L55" s="2"/>
      <c r="M55" s="2"/>
    </row>
    <row r="56" spans="2:14" ht="14.55" customHeight="1" x14ac:dyDescent="0.3">
      <c r="B56" s="204"/>
      <c r="C56" s="130"/>
      <c r="D56" s="129"/>
      <c r="E56" s="128"/>
      <c r="F56" s="134"/>
      <c r="G56" s="135"/>
      <c r="H56" s="135"/>
      <c r="I56" s="186"/>
      <c r="J56" s="169"/>
      <c r="K56" s="6"/>
      <c r="L56" s="6"/>
      <c r="M56" s="6"/>
    </row>
    <row r="57" spans="2:14" ht="14.55" customHeight="1" x14ac:dyDescent="0.3">
      <c r="B57" s="202" t="s">
        <v>4</v>
      </c>
      <c r="C57" s="88"/>
      <c r="D57" s="90"/>
      <c r="E57" s="90"/>
      <c r="F57" s="90"/>
      <c r="G57" s="90"/>
      <c r="H57" s="121"/>
      <c r="I57" s="184"/>
      <c r="J57" s="169"/>
      <c r="K57" s="13"/>
      <c r="L57" s="49"/>
      <c r="M57" s="49"/>
    </row>
    <row r="58" spans="2:14" ht="14.55" customHeight="1" x14ac:dyDescent="0.3">
      <c r="B58" s="203"/>
      <c r="C58" s="91" t="s">
        <v>3</v>
      </c>
      <c r="D58" s="129"/>
      <c r="E58" s="124"/>
      <c r="F58" s="124"/>
      <c r="G58" s="125"/>
      <c r="H58" s="136"/>
      <c r="I58" s="185"/>
      <c r="J58" s="169"/>
      <c r="K58" s="13"/>
      <c r="L58" s="13"/>
      <c r="M58" s="2"/>
    </row>
    <row r="59" spans="2:14" ht="14.55" customHeight="1" x14ac:dyDescent="0.3">
      <c r="B59" s="203"/>
      <c r="C59" s="199" t="s">
        <v>108</v>
      </c>
      <c r="D59" s="200"/>
      <c r="E59" s="201"/>
      <c r="F59" s="132">
        <v>112.2</v>
      </c>
      <c r="G59" s="133" t="s">
        <v>72</v>
      </c>
      <c r="H59" s="92"/>
      <c r="I59" s="185"/>
      <c r="J59" s="169"/>
      <c r="K59" s="2"/>
      <c r="L59" s="2"/>
      <c r="M59" s="2"/>
    </row>
    <row r="60" spans="2:14" ht="14.55" customHeight="1" x14ac:dyDescent="0.3">
      <c r="B60" s="204"/>
      <c r="C60" s="130"/>
      <c r="D60" s="129"/>
      <c r="E60" s="128"/>
      <c r="F60" s="134"/>
      <c r="G60" s="127"/>
      <c r="H60" s="131"/>
      <c r="I60" s="186"/>
      <c r="J60" s="169"/>
      <c r="K60" s="6"/>
      <c r="L60" s="6"/>
      <c r="M60" s="6"/>
    </row>
    <row r="61" spans="2:14" ht="14.55" customHeight="1" x14ac:dyDescent="0.3">
      <c r="B61" s="202" t="s">
        <v>5</v>
      </c>
      <c r="C61" s="88"/>
      <c r="D61" s="90"/>
      <c r="E61" s="90"/>
      <c r="F61" s="90"/>
      <c r="G61" s="137"/>
      <c r="H61" s="121"/>
      <c r="I61" s="187"/>
      <c r="J61" s="169"/>
      <c r="K61" s="7"/>
      <c r="L61" s="7"/>
      <c r="M61" s="7"/>
    </row>
    <row r="62" spans="2:14" ht="14.55" customHeight="1" x14ac:dyDescent="0.3">
      <c r="B62" s="203"/>
      <c r="C62" s="138" t="s">
        <v>3</v>
      </c>
      <c r="D62" s="129"/>
      <c r="E62" s="124"/>
      <c r="F62" s="124"/>
      <c r="G62" s="125"/>
      <c r="H62" s="136"/>
      <c r="I62" s="188"/>
      <c r="J62" s="169"/>
      <c r="K62" s="7"/>
      <c r="L62" s="13"/>
      <c r="M62" s="7"/>
    </row>
    <row r="63" spans="2:14" ht="14.55" customHeight="1" x14ac:dyDescent="0.3">
      <c r="B63" s="203"/>
      <c r="C63" s="226" t="s">
        <v>48</v>
      </c>
      <c r="D63" s="227"/>
      <c r="E63" s="228"/>
      <c r="F63" s="132">
        <v>46.02</v>
      </c>
      <c r="G63" s="133" t="s">
        <v>71</v>
      </c>
      <c r="H63" s="92"/>
      <c r="I63" s="178"/>
      <c r="J63" s="169"/>
      <c r="K63" s="2"/>
      <c r="L63" s="2"/>
      <c r="M63" s="2"/>
    </row>
    <row r="64" spans="2:14" ht="14.55" customHeight="1" x14ac:dyDescent="0.3">
      <c r="B64" s="204"/>
      <c r="C64" s="130"/>
      <c r="D64" s="128"/>
      <c r="E64" s="128"/>
      <c r="F64" s="134"/>
      <c r="G64" s="127"/>
      <c r="H64" s="131"/>
      <c r="I64" s="186"/>
      <c r="J64" s="169"/>
      <c r="K64" s="2"/>
      <c r="L64" s="2"/>
      <c r="M64" s="2"/>
    </row>
    <row r="65" spans="2:13" ht="14.55" customHeight="1" x14ac:dyDescent="0.35">
      <c r="B65" s="202" t="s">
        <v>6</v>
      </c>
      <c r="C65" s="88"/>
      <c r="D65" s="90"/>
      <c r="E65" s="90"/>
      <c r="F65" s="90"/>
      <c r="G65" s="90"/>
      <c r="H65" s="121"/>
      <c r="I65" s="184"/>
      <c r="J65" s="170" t="s">
        <v>106</v>
      </c>
      <c r="K65" s="2"/>
      <c r="L65" s="2"/>
      <c r="M65" s="2"/>
    </row>
    <row r="66" spans="2:13" ht="14.55" customHeight="1" x14ac:dyDescent="0.3">
      <c r="B66" s="203"/>
      <c r="C66" s="91" t="s">
        <v>3</v>
      </c>
      <c r="D66" s="129"/>
      <c r="E66" s="124"/>
      <c r="F66" s="124"/>
      <c r="G66" s="125"/>
      <c r="H66" s="136"/>
      <c r="I66" s="185"/>
      <c r="J66" s="169"/>
      <c r="K66" s="2"/>
      <c r="L66" s="2"/>
      <c r="M66" s="2"/>
    </row>
    <row r="67" spans="2:13" ht="14.55" customHeight="1" x14ac:dyDescent="0.3">
      <c r="B67" s="203"/>
      <c r="C67" s="199" t="s">
        <v>108</v>
      </c>
      <c r="D67" s="200"/>
      <c r="E67" s="201"/>
      <c r="F67" s="132">
        <v>93.5</v>
      </c>
      <c r="G67" s="133" t="s">
        <v>71</v>
      </c>
      <c r="H67" s="92"/>
      <c r="I67" s="185"/>
      <c r="J67" s="169"/>
      <c r="K67" s="2"/>
      <c r="L67" s="2"/>
      <c r="M67" s="2"/>
    </row>
    <row r="68" spans="2:13" ht="14.55" customHeight="1" x14ac:dyDescent="0.3">
      <c r="B68" s="204"/>
      <c r="C68" s="130"/>
      <c r="D68" s="128"/>
      <c r="E68" s="128"/>
      <c r="F68" s="134"/>
      <c r="G68" s="127"/>
      <c r="H68" s="131"/>
      <c r="I68" s="186"/>
      <c r="J68" s="169"/>
      <c r="K68" s="2"/>
      <c r="L68" s="2"/>
      <c r="M68" s="2"/>
    </row>
    <row r="69" spans="2:13" ht="14.55" customHeight="1" x14ac:dyDescent="0.3">
      <c r="B69" s="202" t="s">
        <v>8</v>
      </c>
      <c r="C69" s="88"/>
      <c r="D69" s="90"/>
      <c r="E69" s="90"/>
      <c r="F69" s="90"/>
      <c r="G69" s="90"/>
      <c r="H69" s="121"/>
      <c r="I69" s="189"/>
      <c r="J69" s="169"/>
      <c r="K69" s="2"/>
      <c r="L69" s="2"/>
      <c r="M69" s="2"/>
    </row>
    <row r="70" spans="2:13" ht="14.55" customHeight="1" x14ac:dyDescent="0.3">
      <c r="B70" s="203"/>
      <c r="C70" s="91" t="s">
        <v>3</v>
      </c>
      <c r="D70" s="129"/>
      <c r="E70" s="124"/>
      <c r="F70" s="124"/>
      <c r="G70" s="125"/>
      <c r="H70" s="136"/>
      <c r="I70" s="189"/>
      <c r="J70" s="169"/>
      <c r="K70" s="2"/>
      <c r="L70" s="2"/>
      <c r="M70" s="2"/>
    </row>
    <row r="71" spans="2:13" ht="14.55" customHeight="1" x14ac:dyDescent="0.3">
      <c r="B71" s="203"/>
      <c r="C71" s="199" t="s">
        <v>108</v>
      </c>
      <c r="D71" s="200"/>
      <c r="E71" s="201"/>
      <c r="F71" s="132">
        <v>2.21</v>
      </c>
      <c r="G71" s="133" t="s">
        <v>71</v>
      </c>
      <c r="H71" s="92"/>
      <c r="I71" s="189"/>
      <c r="J71" s="169"/>
      <c r="K71" s="2"/>
      <c r="L71" s="2"/>
      <c r="M71" s="2"/>
    </row>
    <row r="72" spans="2:13" ht="14.55" customHeight="1" x14ac:dyDescent="0.3">
      <c r="B72" s="204"/>
      <c r="C72" s="130"/>
      <c r="D72" s="139"/>
      <c r="E72" s="139"/>
      <c r="F72" s="134"/>
      <c r="G72" s="140"/>
      <c r="H72" s="141"/>
      <c r="I72" s="189"/>
      <c r="J72" s="169"/>
      <c r="K72" s="2"/>
      <c r="L72" s="2"/>
      <c r="M72" s="2"/>
    </row>
    <row r="73" spans="2:13" ht="14.55" customHeight="1" x14ac:dyDescent="0.3">
      <c r="B73" s="202" t="s">
        <v>9</v>
      </c>
      <c r="C73" s="88"/>
      <c r="D73" s="90"/>
      <c r="E73" s="90"/>
      <c r="F73" s="90"/>
      <c r="G73" s="90"/>
      <c r="H73" s="121"/>
      <c r="I73" s="190"/>
      <c r="J73" s="169"/>
    </row>
    <row r="74" spans="2:13" ht="14.55" customHeight="1" x14ac:dyDescent="0.3">
      <c r="B74" s="203"/>
      <c r="C74" s="91" t="s">
        <v>3</v>
      </c>
      <c r="D74" s="129"/>
      <c r="E74" s="124"/>
      <c r="F74" s="124"/>
      <c r="G74" s="125"/>
      <c r="H74" s="136"/>
      <c r="I74" s="178"/>
      <c r="J74" s="169"/>
    </row>
    <row r="75" spans="2:13" ht="14.55" customHeight="1" x14ac:dyDescent="0.3">
      <c r="B75" s="203"/>
      <c r="C75" s="199" t="s">
        <v>108</v>
      </c>
      <c r="D75" s="200"/>
      <c r="E75" s="200"/>
      <c r="F75" s="132">
        <v>24.2</v>
      </c>
      <c r="G75" s="133" t="s">
        <v>115</v>
      </c>
      <c r="H75" s="92"/>
      <c r="I75" s="178"/>
      <c r="J75" s="169"/>
    </row>
    <row r="76" spans="2:13" ht="14.55" customHeight="1" x14ac:dyDescent="0.3">
      <c r="B76" s="204"/>
      <c r="C76" s="142"/>
      <c r="D76" s="143"/>
      <c r="E76" s="144"/>
      <c r="F76" s="145"/>
      <c r="G76" s="146"/>
      <c r="H76" s="147"/>
      <c r="I76" s="191"/>
      <c r="J76" s="169"/>
    </row>
    <row r="77" spans="2:13" ht="14.55" customHeight="1" x14ac:dyDescent="0.3">
      <c r="B77" s="229" t="s">
        <v>7</v>
      </c>
      <c r="C77" s="148"/>
      <c r="D77" s="90"/>
      <c r="E77" s="90"/>
      <c r="F77" s="90"/>
      <c r="G77" s="90"/>
      <c r="H77" s="90"/>
      <c r="I77" s="190"/>
      <c r="J77" s="169"/>
    </row>
    <row r="78" spans="2:13" ht="14.55" customHeight="1" x14ac:dyDescent="0.3">
      <c r="B78" s="214"/>
      <c r="C78" s="149" t="s">
        <v>113</v>
      </c>
      <c r="D78" s="93"/>
      <c r="E78" s="93"/>
      <c r="F78" s="93"/>
      <c r="G78" s="93"/>
      <c r="H78" s="93"/>
      <c r="I78" s="178"/>
      <c r="J78" s="169"/>
    </row>
    <row r="79" spans="2:13" ht="14.55" customHeight="1" x14ac:dyDescent="0.3">
      <c r="B79" s="214"/>
      <c r="C79" s="150" t="s">
        <v>114</v>
      </c>
      <c r="D79" s="93"/>
      <c r="E79" s="93"/>
      <c r="F79" s="151">
        <v>521.96</v>
      </c>
      <c r="G79" s="93"/>
      <c r="H79" s="93"/>
      <c r="I79" s="178"/>
      <c r="J79" s="2"/>
      <c r="K79" s="2"/>
      <c r="L79" s="2"/>
      <c r="M79" s="2"/>
    </row>
    <row r="80" spans="2:13" ht="14.55" customHeight="1" x14ac:dyDescent="0.3">
      <c r="B80" s="214"/>
      <c r="C80" s="150"/>
      <c r="D80" s="93"/>
      <c r="E80" s="93"/>
      <c r="F80" s="152" t="s">
        <v>78</v>
      </c>
      <c r="G80" s="153"/>
      <c r="H80" s="93"/>
      <c r="I80" s="178"/>
      <c r="J80" s="77"/>
      <c r="K80" s="2"/>
      <c r="L80" s="2"/>
      <c r="M80" s="2"/>
    </row>
    <row r="81" spans="2:18" ht="14.55" customHeight="1" x14ac:dyDescent="0.3">
      <c r="B81" s="214"/>
      <c r="C81" s="154"/>
      <c r="D81" s="93"/>
      <c r="E81" s="93"/>
      <c r="F81" s="155" t="s">
        <v>73</v>
      </c>
      <c r="G81" s="155"/>
      <c r="H81" s="155"/>
      <c r="I81" s="178"/>
      <c r="J81" s="77"/>
      <c r="K81" s="76"/>
      <c r="L81" s="2"/>
      <c r="M81" s="2"/>
      <c r="N81" s="2"/>
    </row>
    <row r="82" spans="2:18" ht="14.55" customHeight="1" x14ac:dyDescent="0.3">
      <c r="B82" s="215"/>
      <c r="C82" s="156" t="s">
        <v>129</v>
      </c>
      <c r="D82" s="146"/>
      <c r="E82" s="146"/>
      <c r="F82" s="157"/>
      <c r="G82" s="157"/>
      <c r="H82" s="157"/>
      <c r="I82" s="191"/>
      <c r="J82" s="2"/>
      <c r="K82" s="76"/>
      <c r="L82" s="2"/>
      <c r="M82" s="2"/>
      <c r="N82" s="2"/>
    </row>
    <row r="83" spans="2:18" ht="14.55" customHeight="1" x14ac:dyDescent="0.3">
      <c r="B83" s="216" t="s">
        <v>105</v>
      </c>
      <c r="C83" s="158" t="s">
        <v>10</v>
      </c>
      <c r="D83" s="90"/>
      <c r="E83" s="90"/>
      <c r="F83" s="90"/>
      <c r="G83" s="90"/>
      <c r="H83" s="90"/>
      <c r="I83" s="190"/>
      <c r="J83" s="206"/>
      <c r="K83" s="206"/>
      <c r="L83" s="206"/>
      <c r="M83" s="206"/>
      <c r="N83" s="206"/>
      <c r="O83" s="206"/>
      <c r="P83" s="206"/>
      <c r="Q83" s="206"/>
    </row>
    <row r="84" spans="2:18" ht="14.55" customHeight="1" x14ac:dyDescent="0.3">
      <c r="B84" s="224"/>
      <c r="C84" s="207" t="s">
        <v>130</v>
      </c>
      <c r="D84" s="208"/>
      <c r="E84" s="208"/>
      <c r="F84" s="208"/>
      <c r="G84" s="208"/>
      <c r="H84" s="208"/>
      <c r="I84" s="209"/>
      <c r="J84" s="70"/>
      <c r="K84" s="76"/>
      <c r="L84" s="2"/>
      <c r="M84" s="2"/>
      <c r="N84" s="2"/>
      <c r="O84" s="2"/>
      <c r="P84" s="2"/>
    </row>
    <row r="85" spans="2:18" ht="14.55" customHeight="1" x14ac:dyDescent="0.3">
      <c r="B85" s="224"/>
      <c r="C85" s="91"/>
      <c r="D85" s="159"/>
      <c r="E85" s="159"/>
      <c r="F85" s="159"/>
      <c r="G85" s="159"/>
      <c r="H85" s="159"/>
      <c r="I85" s="192"/>
      <c r="J85" s="70"/>
      <c r="K85" s="76"/>
      <c r="L85" s="2"/>
      <c r="M85" s="2"/>
      <c r="N85" s="2"/>
      <c r="O85" s="2"/>
      <c r="P85" s="2"/>
    </row>
    <row r="86" spans="2:18" ht="14.55" customHeight="1" x14ac:dyDescent="0.3">
      <c r="B86" s="224"/>
      <c r="C86" s="221" t="s">
        <v>11</v>
      </c>
      <c r="D86" s="222"/>
      <c r="E86" s="222"/>
      <c r="F86" s="222"/>
      <c r="G86" s="222"/>
      <c r="H86" s="222"/>
      <c r="I86" s="223"/>
      <c r="J86" s="69"/>
      <c r="K86" s="69"/>
      <c r="L86" s="69"/>
      <c r="M86" s="69"/>
      <c r="N86" s="69"/>
      <c r="O86" s="69"/>
      <c r="P86" s="69"/>
      <c r="Q86" s="69"/>
      <c r="R86" s="69"/>
    </row>
    <row r="87" spans="2:18" ht="14.55" customHeight="1" x14ac:dyDescent="0.3">
      <c r="B87" s="224"/>
      <c r="C87" s="210" t="s">
        <v>35</v>
      </c>
      <c r="D87" s="211"/>
      <c r="E87" s="211"/>
      <c r="F87" s="211"/>
      <c r="G87" s="211"/>
      <c r="H87" s="211"/>
      <c r="I87" s="212"/>
      <c r="J87" s="69"/>
      <c r="K87" s="69"/>
      <c r="L87" s="69"/>
      <c r="M87" s="69"/>
      <c r="N87" s="69"/>
      <c r="O87" s="69"/>
      <c r="P87" s="69"/>
      <c r="Q87" s="69"/>
      <c r="R87" s="69"/>
    </row>
    <row r="88" spans="2:18" ht="14.55" customHeight="1" x14ac:dyDescent="0.3">
      <c r="B88" s="224"/>
      <c r="C88" s="115" t="s">
        <v>131</v>
      </c>
      <c r="D88" s="159"/>
      <c r="E88" s="159"/>
      <c r="F88" s="159"/>
      <c r="G88" s="159"/>
      <c r="H88" s="159"/>
      <c r="I88" s="192"/>
      <c r="J88" s="2"/>
      <c r="K88" s="2"/>
      <c r="L88" s="2"/>
      <c r="M88" s="2"/>
      <c r="N88" s="2"/>
      <c r="O88" s="2"/>
      <c r="P88" s="2"/>
    </row>
    <row r="89" spans="2:18" ht="14.55" customHeight="1" x14ac:dyDescent="0.3">
      <c r="B89" s="224"/>
      <c r="C89" s="115" t="s">
        <v>132</v>
      </c>
      <c r="D89" s="159"/>
      <c r="E89" s="159"/>
      <c r="F89" s="159"/>
      <c r="G89" s="159"/>
      <c r="H89" s="159"/>
      <c r="I89" s="192"/>
      <c r="J89" s="2"/>
      <c r="K89" s="2"/>
      <c r="L89" s="2"/>
      <c r="M89" s="2"/>
      <c r="N89" s="2"/>
      <c r="O89" s="2"/>
      <c r="P89" s="2"/>
    </row>
    <row r="90" spans="2:18" ht="14.55" customHeight="1" x14ac:dyDescent="0.3">
      <c r="B90" s="224"/>
      <c r="C90" s="115" t="s">
        <v>103</v>
      </c>
      <c r="D90" s="159"/>
      <c r="E90" s="159"/>
      <c r="F90" s="159"/>
      <c r="G90" s="159"/>
      <c r="H90" s="159"/>
      <c r="I90" s="192"/>
      <c r="J90" s="2"/>
      <c r="K90" s="2"/>
      <c r="L90" s="2"/>
      <c r="M90" s="2"/>
      <c r="N90" s="2"/>
      <c r="O90" s="2"/>
      <c r="P90" s="2"/>
    </row>
    <row r="91" spans="2:18" ht="14.55" customHeight="1" x14ac:dyDescent="0.3">
      <c r="B91" s="224"/>
      <c r="C91" s="115" t="s">
        <v>104</v>
      </c>
      <c r="D91" s="159"/>
      <c r="E91" s="159"/>
      <c r="F91" s="159"/>
      <c r="G91" s="159"/>
      <c r="H91" s="159"/>
      <c r="I91" s="192"/>
      <c r="J91" s="2"/>
      <c r="K91" s="2"/>
      <c r="L91" s="2"/>
      <c r="M91" s="2"/>
      <c r="N91" s="2"/>
      <c r="O91" s="2"/>
      <c r="P91" s="2"/>
    </row>
    <row r="92" spans="2:18" ht="14.55" customHeight="1" x14ac:dyDescent="0.3">
      <c r="B92" s="224"/>
      <c r="C92" s="115" t="s">
        <v>133</v>
      </c>
      <c r="D92" s="159"/>
      <c r="E92" s="159"/>
      <c r="F92" s="159"/>
      <c r="G92" s="159"/>
      <c r="H92" s="159"/>
      <c r="I92" s="192"/>
      <c r="J92" s="2"/>
      <c r="K92" s="2"/>
      <c r="L92" s="2"/>
      <c r="M92" s="2"/>
      <c r="N92" s="2"/>
      <c r="O92" s="2"/>
      <c r="P92" s="2"/>
    </row>
    <row r="93" spans="2:18" ht="14.55" customHeight="1" x14ac:dyDescent="0.3">
      <c r="B93" s="224"/>
      <c r="C93" s="115" t="s">
        <v>134</v>
      </c>
      <c r="D93" s="159"/>
      <c r="E93" s="159"/>
      <c r="F93" s="159"/>
      <c r="G93" s="159"/>
      <c r="H93" s="159"/>
      <c r="I93" s="192"/>
      <c r="J93" s="2"/>
      <c r="K93" s="2"/>
      <c r="L93" s="2"/>
      <c r="M93" s="2"/>
      <c r="N93" s="2"/>
      <c r="O93" s="2"/>
      <c r="P93" s="2"/>
    </row>
    <row r="94" spans="2:18" ht="14.55" customHeight="1" x14ac:dyDescent="0.3">
      <c r="B94" s="224"/>
      <c r="C94" s="160" t="s">
        <v>135</v>
      </c>
      <c r="D94" s="93"/>
      <c r="E94" s="93"/>
      <c r="F94" s="93"/>
      <c r="G94" s="93"/>
      <c r="H94" s="93"/>
      <c r="I94" s="178"/>
      <c r="J94" s="2"/>
      <c r="K94" s="2"/>
      <c r="L94" s="2"/>
      <c r="M94" s="2"/>
      <c r="N94" s="2"/>
      <c r="O94" s="2"/>
      <c r="P94" s="2"/>
    </row>
    <row r="95" spans="2:18" ht="14.55" customHeight="1" x14ac:dyDescent="0.3">
      <c r="B95" s="224"/>
      <c r="C95" s="160" t="s">
        <v>136</v>
      </c>
      <c r="D95" s="93"/>
      <c r="E95" s="93"/>
      <c r="F95" s="93"/>
      <c r="G95" s="93"/>
      <c r="H95" s="93"/>
      <c r="I95" s="178"/>
      <c r="J95" s="2"/>
      <c r="K95" s="2"/>
      <c r="L95" s="2"/>
      <c r="M95" s="2"/>
      <c r="N95" s="2"/>
      <c r="O95" s="2"/>
      <c r="P95" s="2"/>
    </row>
    <row r="96" spans="2:18" ht="14.55" customHeight="1" thickBot="1" x14ac:dyDescent="0.35">
      <c r="B96" s="225"/>
      <c r="C96" s="193" t="s">
        <v>109</v>
      </c>
      <c r="D96" s="194"/>
      <c r="E96" s="195" t="s">
        <v>47</v>
      </c>
      <c r="F96" s="194"/>
      <c r="G96" s="194"/>
      <c r="H96" s="194"/>
      <c r="I96" s="196"/>
      <c r="J96" s="2"/>
      <c r="K96" s="2"/>
      <c r="L96" s="2"/>
      <c r="M96" s="2"/>
      <c r="N96" s="2"/>
      <c r="O96" s="2"/>
      <c r="P96" s="2"/>
    </row>
    <row r="97" spans="2:16" ht="14.55" customHeight="1" thickTop="1" x14ac:dyDescent="0.3">
      <c r="B97" s="161"/>
      <c r="C97" s="162"/>
      <c r="D97" s="93"/>
      <c r="E97" s="93"/>
      <c r="F97" s="93"/>
      <c r="G97" s="93"/>
      <c r="H97" s="93"/>
      <c r="I97" s="93"/>
      <c r="J97" s="2"/>
      <c r="K97" s="2"/>
      <c r="L97" s="2"/>
      <c r="M97" s="2"/>
      <c r="N97" s="2"/>
      <c r="O97" s="2"/>
      <c r="P97" s="2"/>
    </row>
  </sheetData>
  <sheetProtection password="80DD" sheet="1" objects="1" scenarios="1" selectLockedCells="1" selectUnlockedCells="1"/>
  <mergeCells count="26">
    <mergeCell ref="J83:Q83"/>
    <mergeCell ref="C84:I84"/>
    <mergeCell ref="C87:I87"/>
    <mergeCell ref="B8:B12"/>
    <mergeCell ref="B39:B48"/>
    <mergeCell ref="B13:B23"/>
    <mergeCell ref="B24:B38"/>
    <mergeCell ref="C86:I86"/>
    <mergeCell ref="B83:B96"/>
    <mergeCell ref="C55:E55"/>
    <mergeCell ref="B49:B52"/>
    <mergeCell ref="B53:B56"/>
    <mergeCell ref="B57:B60"/>
    <mergeCell ref="B61:B64"/>
    <mergeCell ref="C63:E63"/>
    <mergeCell ref="B77:B82"/>
    <mergeCell ref="B2:I2"/>
    <mergeCell ref="B3:I3"/>
    <mergeCell ref="C75:E75"/>
    <mergeCell ref="C59:E59"/>
    <mergeCell ref="C67:E67"/>
    <mergeCell ref="C71:E71"/>
    <mergeCell ref="B65:B68"/>
    <mergeCell ref="B69:B72"/>
    <mergeCell ref="B73:B76"/>
    <mergeCell ref="B4:I4"/>
  </mergeCells>
  <hyperlinks>
    <hyperlink ref="C87" r:id="rId1" display="http://info.portaldasfinancas.gov.pt/pt/informacao_fiscal/codigos_tributarios/cimi/Pages/cimi135i.aspx" xr:uid="{C6F2678F-6CAE-49C2-9B38-231ED01C6E24}"/>
    <hyperlink ref="E96" r:id="rId2" display="https://imoveis.portaldasfinancas.gov.pt/adicionalimi/portal/entrega-opcao" xr:uid="{5862A772-5B74-4F7C-BB3C-3CE5D017E71C}"/>
  </hyperlinks>
  <pageMargins left="0.25" right="0.25" top="0.75" bottom="0.75" header="0.3" footer="0.3"/>
  <pageSetup paperSize="9" scale="41" fitToHeight="0" orientation="portrait" r:id="rId3"/>
  <colBreaks count="1" manualBreakCount="1">
    <brk id="5" max="1048575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09BB8-09D7-4CB0-A305-471C7E51EFA3}">
  <sheetPr>
    <pageSetUpPr fitToPage="1"/>
  </sheetPr>
  <dimension ref="B1:W91"/>
  <sheetViews>
    <sheetView showGridLines="0" showRowColHeaders="0" topLeftCell="A76" zoomScaleNormal="100" workbookViewId="0">
      <selection activeCell="I67" sqref="I67"/>
    </sheetView>
  </sheetViews>
  <sheetFormatPr defaultColWidth="9.33203125" defaultRowHeight="14.4" x14ac:dyDescent="0.3"/>
  <cols>
    <col min="1" max="1" width="3.33203125" customWidth="1"/>
    <col min="2" max="2" width="25.33203125" customWidth="1"/>
    <col min="3" max="8" width="17.77734375" customWidth="1"/>
    <col min="9" max="9" width="20.21875" customWidth="1"/>
    <col min="10" max="10" width="9.44140625" customWidth="1"/>
    <col min="11" max="11" width="8.5546875" customWidth="1"/>
    <col min="12" max="12" width="10.6640625" customWidth="1"/>
    <col min="13" max="13" width="11.77734375" customWidth="1"/>
    <col min="14" max="15" width="11.77734375" bestFit="1" customWidth="1"/>
  </cols>
  <sheetData>
    <row r="1" spans="2:23" ht="14.55" customHeight="1" x14ac:dyDescent="0.3">
      <c r="B1" s="257"/>
      <c r="C1" s="257"/>
      <c r="D1" s="257"/>
      <c r="E1" s="257"/>
      <c r="F1" s="257"/>
      <c r="G1" s="257"/>
      <c r="H1" s="257"/>
      <c r="I1" s="257"/>
      <c r="J1" s="257"/>
      <c r="K1" s="2"/>
      <c r="L1" s="2"/>
      <c r="M1" s="2"/>
      <c r="N1" s="2"/>
      <c r="O1" s="2"/>
      <c r="P1" s="2"/>
    </row>
    <row r="2" spans="2:23" ht="28.2" customHeight="1" x14ac:dyDescent="0.3">
      <c r="B2" s="248" t="s">
        <v>18</v>
      </c>
      <c r="C2" s="249"/>
      <c r="D2" s="249"/>
      <c r="E2" s="249"/>
      <c r="F2" s="249"/>
      <c r="G2" s="249"/>
      <c r="H2" s="249"/>
      <c r="I2" s="249"/>
      <c r="J2" s="250"/>
      <c r="K2" s="78"/>
      <c r="L2" s="79"/>
      <c r="M2" s="79"/>
    </row>
    <row r="3" spans="2:23" ht="15" x14ac:dyDescent="0.3">
      <c r="B3" s="3"/>
      <c r="C3" s="2"/>
      <c r="D3" s="2"/>
      <c r="E3" s="2"/>
      <c r="F3" s="2"/>
      <c r="G3" s="2"/>
      <c r="H3" s="2"/>
      <c r="I3" s="2"/>
      <c r="J3" s="2"/>
      <c r="K3" s="78"/>
      <c r="L3" s="79"/>
      <c r="M3" s="79"/>
    </row>
    <row r="4" spans="2:23" ht="15" x14ac:dyDescent="0.3">
      <c r="B4" s="251" t="s">
        <v>36</v>
      </c>
      <c r="C4" s="252"/>
      <c r="D4" s="252"/>
      <c r="E4" s="252"/>
      <c r="F4" s="252"/>
      <c r="G4" s="252"/>
      <c r="H4" s="252"/>
      <c r="I4" s="252"/>
      <c r="J4" s="253"/>
      <c r="K4" s="78"/>
      <c r="L4" s="79"/>
      <c r="M4" s="79"/>
    </row>
    <row r="5" spans="2:23" ht="15" x14ac:dyDescent="0.3">
      <c r="B5" s="33"/>
      <c r="C5" s="34"/>
      <c r="D5" s="34"/>
      <c r="E5" s="34"/>
      <c r="F5" s="34"/>
      <c r="G5" s="34"/>
      <c r="H5" s="34"/>
      <c r="I5" s="34"/>
      <c r="J5" s="34"/>
      <c r="K5" s="78"/>
      <c r="L5" s="79"/>
      <c r="M5" s="79"/>
    </row>
    <row r="6" spans="2:23" ht="15" x14ac:dyDescent="0.3">
      <c r="B6" s="254" t="s">
        <v>46</v>
      </c>
      <c r="C6" s="255"/>
      <c r="D6" s="255"/>
      <c r="E6" s="255"/>
      <c r="F6" s="255"/>
      <c r="G6" s="255"/>
      <c r="H6" s="255"/>
      <c r="I6" s="255"/>
      <c r="J6" s="256"/>
      <c r="K6" s="78"/>
      <c r="L6" s="79"/>
      <c r="M6" s="79"/>
    </row>
    <row r="7" spans="2:23" ht="15" x14ac:dyDescent="0.3">
      <c r="B7" s="32"/>
      <c r="C7" s="34"/>
      <c r="D7" s="34"/>
      <c r="E7" s="34"/>
      <c r="F7" s="34"/>
      <c r="G7" s="34"/>
      <c r="H7" s="34"/>
      <c r="I7" s="34"/>
      <c r="J7" s="34"/>
      <c r="K7" s="78"/>
      <c r="L7" s="79"/>
      <c r="M7" s="79"/>
    </row>
    <row r="8" spans="2:23" ht="21" x14ac:dyDescent="0.3">
      <c r="B8" s="65" t="s">
        <v>25</v>
      </c>
      <c r="C8" s="10"/>
      <c r="D8" s="10"/>
      <c r="E8" s="10"/>
      <c r="F8" s="10"/>
      <c r="G8" s="10"/>
      <c r="H8" s="10"/>
      <c r="K8" s="78"/>
      <c r="L8" s="85"/>
      <c r="M8" s="79"/>
      <c r="O8" s="71"/>
    </row>
    <row r="9" spans="2:23" ht="15.6" x14ac:dyDescent="0.3">
      <c r="B9" s="46" t="s">
        <v>14</v>
      </c>
      <c r="C9" s="2"/>
      <c r="D9" s="2"/>
      <c r="E9" s="2"/>
      <c r="F9" s="2"/>
      <c r="G9" s="2"/>
      <c r="H9" s="2"/>
      <c r="I9" s="2"/>
      <c r="J9" s="2"/>
      <c r="K9" s="3"/>
      <c r="L9" s="2"/>
      <c r="M9" s="2"/>
    </row>
    <row r="10" spans="2:23" x14ac:dyDescent="0.3">
      <c r="B10" s="45" t="s">
        <v>13</v>
      </c>
      <c r="C10" s="2"/>
      <c r="D10" s="2"/>
      <c r="E10" s="2"/>
      <c r="F10" s="2"/>
      <c r="G10" s="2"/>
      <c r="H10" s="2"/>
      <c r="I10" s="2"/>
      <c r="J10" s="2"/>
      <c r="K10" s="3"/>
      <c r="L10" s="2"/>
      <c r="M10" s="2"/>
    </row>
    <row r="11" spans="2:23" x14ac:dyDescent="0.3">
      <c r="B11" s="8" t="s">
        <v>27</v>
      </c>
      <c r="C11" s="2"/>
      <c r="D11" s="2"/>
      <c r="E11" s="2"/>
      <c r="F11" s="2"/>
      <c r="G11" s="2"/>
      <c r="H11" s="2"/>
      <c r="I11" s="2"/>
      <c r="J11" s="2"/>
      <c r="K11" s="3"/>
      <c r="L11" s="2"/>
      <c r="M11" s="2"/>
    </row>
    <row r="12" spans="2:23" ht="15.6" x14ac:dyDescent="0.3">
      <c r="B12" s="8" t="s">
        <v>128</v>
      </c>
      <c r="C12" s="2"/>
      <c r="D12" s="2"/>
      <c r="E12" s="2"/>
      <c r="F12" s="57">
        <v>144</v>
      </c>
      <c r="H12" s="2"/>
      <c r="I12" s="2"/>
      <c r="J12" s="2"/>
      <c r="K12" s="3"/>
      <c r="L12" s="2"/>
      <c r="M12" s="2"/>
    </row>
    <row r="13" spans="2:23" x14ac:dyDescent="0.3">
      <c r="B13" s="8" t="s">
        <v>28</v>
      </c>
      <c r="C13" s="2"/>
      <c r="D13" s="2"/>
      <c r="E13" s="2"/>
      <c r="F13" s="2"/>
      <c r="G13" s="2"/>
      <c r="H13" s="2"/>
      <c r="I13" s="2"/>
      <c r="J13" s="2"/>
      <c r="K13" s="3"/>
      <c r="L13" s="2"/>
      <c r="M13" s="2"/>
    </row>
    <row r="14" spans="2:23" ht="15.6" x14ac:dyDescent="0.3">
      <c r="B14" s="8" t="s">
        <v>98</v>
      </c>
      <c r="C14" s="2"/>
      <c r="D14" s="2"/>
      <c r="E14" s="2"/>
      <c r="G14" s="36"/>
      <c r="I14" s="259">
        <v>2990</v>
      </c>
      <c r="J14" s="260"/>
      <c r="K14" s="3"/>
      <c r="L14" s="2"/>
      <c r="M14" s="80"/>
    </row>
    <row r="15" spans="2:23" x14ac:dyDescent="0.3">
      <c r="B15" s="8" t="s">
        <v>29</v>
      </c>
      <c r="C15" s="2"/>
      <c r="D15" s="2"/>
      <c r="E15" s="2"/>
      <c r="F15" s="2"/>
      <c r="G15" s="2"/>
      <c r="H15" s="2"/>
      <c r="I15" s="2"/>
      <c r="J15" s="2"/>
      <c r="K15" s="3"/>
      <c r="L15" s="2"/>
      <c r="M15" s="2"/>
    </row>
    <row r="16" spans="2:23" x14ac:dyDescent="0.3">
      <c r="B16" s="8" t="s">
        <v>30</v>
      </c>
      <c r="C16" s="2"/>
      <c r="D16" s="2"/>
      <c r="E16" s="2"/>
      <c r="F16" s="2"/>
      <c r="G16" s="2"/>
      <c r="H16" s="2"/>
      <c r="I16" s="2"/>
      <c r="J16" s="2"/>
      <c r="K16" s="3"/>
      <c r="L16" s="2"/>
      <c r="M16" s="2"/>
      <c r="W16" s="38"/>
    </row>
    <row r="17" spans="2:13" x14ac:dyDescent="0.3">
      <c r="B17" s="9" t="s">
        <v>61</v>
      </c>
      <c r="C17" s="2"/>
      <c r="D17" s="2"/>
      <c r="E17" s="2"/>
      <c r="F17" s="2"/>
      <c r="G17" s="2"/>
      <c r="H17" s="2"/>
      <c r="I17" s="2"/>
      <c r="J17" s="1"/>
      <c r="K17" s="3"/>
      <c r="L17" s="2"/>
      <c r="M17" s="2"/>
    </row>
    <row r="18" spans="2:13" x14ac:dyDescent="0.3">
      <c r="B18" s="8" t="s">
        <v>118</v>
      </c>
      <c r="C18" s="2"/>
      <c r="D18" s="2"/>
      <c r="E18" s="12">
        <v>0</v>
      </c>
      <c r="F18" s="44" t="s">
        <v>117</v>
      </c>
      <c r="I18" s="2"/>
      <c r="J18" s="2"/>
      <c r="K18" s="3"/>
      <c r="L18" s="2"/>
      <c r="M18" s="2"/>
    </row>
    <row r="19" spans="2:13" x14ac:dyDescent="0.3">
      <c r="B19" s="8" t="s">
        <v>119</v>
      </c>
      <c r="C19" s="2"/>
      <c r="D19" s="2"/>
      <c r="E19" s="12">
        <v>500</v>
      </c>
      <c r="F19" s="27" t="s">
        <v>52</v>
      </c>
      <c r="I19" s="2"/>
      <c r="J19" s="2"/>
      <c r="K19" s="3"/>
      <c r="L19" s="2"/>
      <c r="M19" s="2"/>
    </row>
    <row r="20" spans="2:13" x14ac:dyDescent="0.3">
      <c r="B20" s="8" t="s">
        <v>67</v>
      </c>
      <c r="C20" s="2"/>
      <c r="D20" s="2"/>
      <c r="E20" s="12">
        <v>0</v>
      </c>
      <c r="F20" s="44" t="s">
        <v>116</v>
      </c>
      <c r="I20" s="2"/>
      <c r="J20" s="2"/>
      <c r="K20" s="3"/>
      <c r="L20" s="2"/>
      <c r="M20" s="2"/>
    </row>
    <row r="21" spans="2:13" x14ac:dyDescent="0.3">
      <c r="B21" s="8" t="s">
        <v>15</v>
      </c>
      <c r="C21" s="2"/>
      <c r="D21" s="12"/>
      <c r="E21" s="12">
        <v>300</v>
      </c>
      <c r="F21" s="28" t="s">
        <v>53</v>
      </c>
      <c r="I21" s="2"/>
      <c r="J21" s="2"/>
      <c r="K21" s="3"/>
      <c r="L21" s="2"/>
      <c r="M21" s="2"/>
    </row>
    <row r="22" spans="2:13" x14ac:dyDescent="0.3">
      <c r="B22" s="8" t="s">
        <v>16</v>
      </c>
      <c r="C22" s="2"/>
      <c r="D22" s="2"/>
      <c r="E22" s="12">
        <v>375</v>
      </c>
      <c r="F22" s="28" t="s">
        <v>54</v>
      </c>
      <c r="I22" s="2"/>
      <c r="J22" s="2"/>
      <c r="K22" s="3"/>
      <c r="L22" s="2"/>
      <c r="M22" s="2"/>
    </row>
    <row r="23" spans="2:13" x14ac:dyDescent="0.3">
      <c r="B23" s="8" t="s">
        <v>17</v>
      </c>
      <c r="C23" s="2"/>
      <c r="D23" s="2"/>
      <c r="E23" s="12">
        <v>150</v>
      </c>
      <c r="F23" s="28" t="s">
        <v>55</v>
      </c>
      <c r="I23" s="2"/>
      <c r="J23" s="2"/>
      <c r="K23" s="3"/>
      <c r="L23" s="2"/>
      <c r="M23" s="2"/>
    </row>
    <row r="24" spans="2:13" x14ac:dyDescent="0.3">
      <c r="B24" s="53" t="s">
        <v>63</v>
      </c>
      <c r="C24" s="54"/>
      <c r="D24" s="54"/>
      <c r="E24" s="67">
        <f>SUM(E18:E23)+F12</f>
        <v>1469</v>
      </c>
      <c r="F24" s="261" t="s">
        <v>75</v>
      </c>
      <c r="G24" s="262"/>
      <c r="H24" s="263"/>
      <c r="I24" s="264">
        <f>E24</f>
        <v>1469</v>
      </c>
      <c r="J24" s="265"/>
      <c r="K24" s="3"/>
      <c r="L24" s="2"/>
      <c r="M24" s="2"/>
    </row>
    <row r="25" spans="2:13" ht="21" x14ac:dyDescent="0.3">
      <c r="B25" s="64" t="s">
        <v>26</v>
      </c>
      <c r="C25" s="11"/>
      <c r="D25" s="11"/>
      <c r="E25" s="11"/>
      <c r="F25" s="11"/>
      <c r="G25" s="11"/>
      <c r="H25" s="11"/>
      <c r="I25" s="11"/>
      <c r="J25" s="11"/>
      <c r="K25" s="9"/>
      <c r="L25" s="10"/>
      <c r="M25" s="10"/>
    </row>
    <row r="26" spans="2:13" ht="15.6" x14ac:dyDescent="0.3">
      <c r="B26" s="46" t="s">
        <v>19</v>
      </c>
      <c r="C26" s="2"/>
      <c r="D26" s="2"/>
      <c r="E26" s="2"/>
      <c r="F26" s="2"/>
      <c r="G26" s="12"/>
      <c r="H26" s="2"/>
      <c r="I26" s="2"/>
      <c r="J26" s="2"/>
      <c r="K26" s="3"/>
      <c r="L26" s="2"/>
      <c r="M26" s="2"/>
    </row>
    <row r="27" spans="2:13" x14ac:dyDescent="0.3">
      <c r="B27" s="45" t="s">
        <v>13</v>
      </c>
      <c r="C27" s="2"/>
      <c r="D27" s="2"/>
      <c r="E27" s="2"/>
      <c r="F27" s="2"/>
      <c r="G27" s="2"/>
      <c r="H27" s="2"/>
      <c r="I27" s="2"/>
      <c r="J27" s="2"/>
      <c r="K27" s="3"/>
      <c r="L27" s="2"/>
      <c r="M27" s="2"/>
    </row>
    <row r="28" spans="2:13" x14ac:dyDescent="0.3">
      <c r="B28" s="8" t="s">
        <v>81</v>
      </c>
      <c r="C28" s="2"/>
      <c r="D28" s="2"/>
      <c r="E28" s="2"/>
      <c r="F28" s="2"/>
      <c r="G28" s="2"/>
      <c r="H28" s="2"/>
      <c r="I28" s="2"/>
      <c r="J28" s="2"/>
      <c r="K28" s="3"/>
      <c r="L28" s="2"/>
      <c r="M28" s="2"/>
    </row>
    <row r="29" spans="2:13" x14ac:dyDescent="0.3">
      <c r="B29" s="8" t="s">
        <v>31</v>
      </c>
      <c r="C29" s="2"/>
      <c r="D29" s="2"/>
      <c r="E29" s="2"/>
      <c r="F29" s="2"/>
      <c r="G29" s="2"/>
      <c r="H29" s="2"/>
      <c r="I29" s="2"/>
      <c r="J29" s="2"/>
      <c r="K29" s="3"/>
      <c r="L29" s="2"/>
      <c r="M29" s="2"/>
    </row>
    <row r="30" spans="2:13" x14ac:dyDescent="0.3">
      <c r="B30" s="8" t="s">
        <v>34</v>
      </c>
      <c r="C30" s="2"/>
      <c r="D30" s="2"/>
      <c r="E30" s="2"/>
      <c r="F30" s="2"/>
      <c r="G30" s="2"/>
      <c r="H30" s="2"/>
      <c r="I30" s="2"/>
      <c r="J30" s="2"/>
      <c r="K30" s="3"/>
      <c r="L30" s="2"/>
      <c r="M30" s="2"/>
    </row>
    <row r="31" spans="2:13" x14ac:dyDescent="0.3">
      <c r="B31" s="8" t="s">
        <v>32</v>
      </c>
      <c r="C31" s="2"/>
      <c r="D31" s="2"/>
      <c r="E31" s="2"/>
      <c r="F31" s="2"/>
      <c r="G31" s="2"/>
      <c r="H31" s="2"/>
      <c r="I31" s="2"/>
      <c r="J31" s="2"/>
      <c r="K31" s="3"/>
      <c r="L31" s="2"/>
      <c r="M31" s="2"/>
    </row>
    <row r="32" spans="2:13" ht="15.6" x14ac:dyDescent="0.3">
      <c r="B32" s="8" t="s">
        <v>99</v>
      </c>
      <c r="C32" s="2"/>
      <c r="D32" s="2"/>
      <c r="E32" s="2"/>
      <c r="G32" s="36"/>
      <c r="I32" s="266">
        <v>3500</v>
      </c>
      <c r="J32" s="267"/>
      <c r="K32" s="3"/>
      <c r="L32" s="2"/>
      <c r="M32" s="36"/>
    </row>
    <row r="33" spans="2:13" x14ac:dyDescent="0.3">
      <c r="B33" s="8" t="s">
        <v>33</v>
      </c>
      <c r="C33" s="2"/>
      <c r="D33" s="2"/>
      <c r="E33" s="2"/>
      <c r="F33" s="2"/>
      <c r="G33" s="2"/>
      <c r="H33" s="2"/>
      <c r="I33" s="2"/>
      <c r="J33" s="2"/>
      <c r="K33" s="3"/>
      <c r="L33" s="2"/>
      <c r="M33" s="2"/>
    </row>
    <row r="34" spans="2:13" x14ac:dyDescent="0.3">
      <c r="B34" s="9" t="s">
        <v>62</v>
      </c>
      <c r="C34" s="2"/>
      <c r="D34" s="2"/>
      <c r="E34" s="2"/>
      <c r="F34" s="2"/>
      <c r="G34" s="2"/>
      <c r="H34" s="2"/>
      <c r="I34" s="2"/>
      <c r="J34" s="2"/>
      <c r="K34" s="3"/>
      <c r="L34" s="2"/>
      <c r="M34" s="2"/>
    </row>
    <row r="35" spans="2:13" x14ac:dyDescent="0.3">
      <c r="B35" s="8" t="s">
        <v>120</v>
      </c>
      <c r="C35" s="2"/>
      <c r="D35" s="2"/>
      <c r="E35" s="12">
        <v>0</v>
      </c>
      <c r="F35" s="44" t="s">
        <v>117</v>
      </c>
      <c r="I35" s="2"/>
      <c r="J35" s="2"/>
      <c r="K35" s="3"/>
      <c r="L35" s="2"/>
      <c r="M35" s="2"/>
    </row>
    <row r="36" spans="2:13" x14ac:dyDescent="0.3">
      <c r="B36" s="8" t="s">
        <v>82</v>
      </c>
      <c r="C36" s="2"/>
      <c r="D36" s="2"/>
      <c r="E36" s="12">
        <v>600</v>
      </c>
      <c r="F36" s="27" t="s">
        <v>56</v>
      </c>
      <c r="I36" s="2"/>
      <c r="J36" s="2"/>
      <c r="K36" s="3"/>
      <c r="L36" s="2"/>
      <c r="M36" s="2"/>
    </row>
    <row r="37" spans="2:13" x14ac:dyDescent="0.3">
      <c r="B37" s="8" t="s">
        <v>20</v>
      </c>
      <c r="C37" s="2"/>
      <c r="D37" s="2"/>
      <c r="E37" s="12">
        <v>200</v>
      </c>
      <c r="F37" s="27" t="s">
        <v>57</v>
      </c>
      <c r="I37" s="2"/>
      <c r="J37" s="2"/>
      <c r="K37" s="3"/>
      <c r="L37" s="2"/>
      <c r="M37" s="2"/>
    </row>
    <row r="38" spans="2:13" x14ac:dyDescent="0.3">
      <c r="B38" s="8" t="s">
        <v>21</v>
      </c>
      <c r="C38" s="2"/>
      <c r="D38" s="2"/>
      <c r="E38" s="12">
        <v>300</v>
      </c>
      <c r="F38" s="28" t="s">
        <v>58</v>
      </c>
      <c r="I38" s="2"/>
      <c r="J38" s="2"/>
      <c r="K38" s="3"/>
      <c r="L38" s="2"/>
      <c r="M38" s="2"/>
    </row>
    <row r="39" spans="2:13" x14ac:dyDescent="0.3">
      <c r="B39" s="8" t="s">
        <v>22</v>
      </c>
      <c r="C39" s="2"/>
      <c r="D39" s="2"/>
      <c r="E39" s="12">
        <v>900</v>
      </c>
      <c r="F39" s="28" t="s">
        <v>59</v>
      </c>
      <c r="I39" s="2"/>
      <c r="J39" s="2"/>
      <c r="K39" s="3"/>
      <c r="L39" s="2"/>
      <c r="M39" s="2"/>
    </row>
    <row r="40" spans="2:13" x14ac:dyDescent="0.3">
      <c r="B40" s="8" t="s">
        <v>23</v>
      </c>
      <c r="C40" s="2"/>
      <c r="D40" s="2"/>
      <c r="E40" s="12">
        <v>6000</v>
      </c>
      <c r="F40" s="27" t="s">
        <v>60</v>
      </c>
      <c r="I40" s="2"/>
      <c r="J40" s="2"/>
      <c r="K40" s="3"/>
      <c r="L40" s="2"/>
      <c r="M40" s="2"/>
    </row>
    <row r="41" spans="2:13" x14ac:dyDescent="0.3">
      <c r="B41" s="47" t="s">
        <v>64</v>
      </c>
      <c r="C41" s="2"/>
      <c r="D41" s="2"/>
      <c r="E41" s="84">
        <f>SUM(E35:E40)</f>
        <v>8000</v>
      </c>
      <c r="F41" s="44" t="s">
        <v>75</v>
      </c>
      <c r="I41" s="268">
        <f>E41</f>
        <v>8000</v>
      </c>
      <c r="J41" s="269"/>
      <c r="K41" s="3"/>
      <c r="L41" s="2"/>
      <c r="M41" s="2"/>
    </row>
    <row r="42" spans="2:13" x14ac:dyDescent="0.3">
      <c r="B42" s="26"/>
      <c r="C42" s="5"/>
      <c r="D42" s="5"/>
      <c r="E42" s="5"/>
      <c r="F42" s="5"/>
      <c r="G42" s="5"/>
      <c r="H42" s="5"/>
      <c r="I42" s="5"/>
      <c r="J42" s="4"/>
      <c r="K42" s="3"/>
      <c r="L42" s="2"/>
      <c r="M42" s="2"/>
    </row>
    <row r="43" spans="2:13" ht="15.6" x14ac:dyDescent="0.3">
      <c r="B43" s="14" t="s">
        <v>65</v>
      </c>
      <c r="C43" s="2"/>
      <c r="D43" s="15">
        <f>E24</f>
        <v>1469</v>
      </c>
      <c r="E43" s="15"/>
      <c r="F43" s="2"/>
      <c r="G43" s="2"/>
      <c r="H43" s="2"/>
      <c r="I43" s="2"/>
      <c r="J43" s="1"/>
      <c r="K43" s="3"/>
      <c r="L43" s="2"/>
      <c r="M43" s="2"/>
    </row>
    <row r="44" spans="2:13" ht="15.6" x14ac:dyDescent="0.3">
      <c r="B44" s="14" t="s">
        <v>66</v>
      </c>
      <c r="D44" s="15">
        <f>E41</f>
        <v>8000</v>
      </c>
      <c r="E44" s="15"/>
      <c r="F44" s="2"/>
      <c r="G44" s="2"/>
      <c r="H44" s="2"/>
      <c r="I44" s="2"/>
      <c r="J44" s="2"/>
      <c r="K44" s="3"/>
      <c r="L44" s="2"/>
      <c r="M44" s="2"/>
    </row>
    <row r="45" spans="2:13" ht="15.6" x14ac:dyDescent="0.3">
      <c r="B45" s="270" t="s">
        <v>24</v>
      </c>
      <c r="C45" s="271"/>
      <c r="D45" s="35">
        <f>SUM(D43:D44)</f>
        <v>9469</v>
      </c>
      <c r="E45" s="31" t="s">
        <v>76</v>
      </c>
      <c r="F45" s="2"/>
      <c r="G45" s="58">
        <f>D45</f>
        <v>9469</v>
      </c>
      <c r="J45" s="2"/>
      <c r="K45" s="3"/>
      <c r="L45" s="2"/>
      <c r="M45" s="2"/>
    </row>
    <row r="46" spans="2:13" x14ac:dyDescent="0.3">
      <c r="B46" s="3"/>
      <c r="C46" s="2"/>
      <c r="D46" s="2"/>
      <c r="E46" s="2"/>
      <c r="F46" s="2"/>
      <c r="G46" s="2"/>
      <c r="H46" s="2"/>
      <c r="I46" s="2"/>
      <c r="J46" s="2"/>
      <c r="K46" s="3"/>
      <c r="L46" s="2"/>
      <c r="M46" s="2"/>
    </row>
    <row r="47" spans="2:13" ht="15.6" x14ac:dyDescent="0.3">
      <c r="B47" s="29"/>
      <c r="C47" s="30"/>
      <c r="D47" s="30"/>
      <c r="E47" s="30"/>
      <c r="F47" s="30"/>
      <c r="G47" s="30"/>
      <c r="H47" s="30"/>
      <c r="I47" s="30"/>
      <c r="J47" s="30"/>
      <c r="K47" s="81"/>
      <c r="L47" s="31"/>
      <c r="M47" s="31"/>
    </row>
    <row r="49" spans="2:16" x14ac:dyDescent="0.3">
      <c r="B49" s="82" t="s">
        <v>97</v>
      </c>
      <c r="C49" s="83"/>
      <c r="D49" s="83"/>
      <c r="E49" s="83"/>
      <c r="F49" s="163">
        <f>4104/0.15</f>
        <v>27360</v>
      </c>
      <c r="H49" s="2"/>
    </row>
    <row r="50" spans="2:16" x14ac:dyDescent="0.3">
      <c r="H50" s="2"/>
    </row>
    <row r="51" spans="2:16" x14ac:dyDescent="0.3">
      <c r="B51" s="236" t="s">
        <v>89</v>
      </c>
      <c r="C51" s="237"/>
      <c r="D51" s="237"/>
      <c r="E51" s="238"/>
      <c r="G51" s="2"/>
      <c r="H51" s="2"/>
      <c r="I51" s="2"/>
      <c r="J51" s="2"/>
      <c r="K51" s="2"/>
      <c r="L51" s="25"/>
      <c r="M51" s="25"/>
    </row>
    <row r="52" spans="2:16" x14ac:dyDescent="0.3">
      <c r="B52" s="22"/>
      <c r="C52" s="73"/>
      <c r="D52" s="73"/>
      <c r="E52" s="23"/>
      <c r="G52" s="12"/>
      <c r="H52" s="12"/>
      <c r="I52" s="12"/>
      <c r="J52" s="12"/>
      <c r="K52" s="12"/>
      <c r="L52" s="2"/>
      <c r="M52" s="2"/>
    </row>
    <row r="53" spans="2:16" x14ac:dyDescent="0.3">
      <c r="B53" s="241" t="s">
        <v>39</v>
      </c>
      <c r="C53" s="242"/>
      <c r="D53" s="242" t="s">
        <v>39</v>
      </c>
      <c r="E53" s="243"/>
      <c r="G53" s="12"/>
      <c r="H53" s="12"/>
      <c r="I53" s="12"/>
      <c r="J53" s="12"/>
    </row>
    <row r="54" spans="2:16" x14ac:dyDescent="0.3">
      <c r="B54" s="244" t="s">
        <v>40</v>
      </c>
      <c r="C54" s="245"/>
      <c r="D54" s="245" t="s">
        <v>37</v>
      </c>
      <c r="E54" s="246"/>
      <c r="G54" s="12"/>
      <c r="H54" s="12"/>
      <c r="I54" s="12"/>
      <c r="J54" s="12"/>
    </row>
    <row r="55" spans="2:16" x14ac:dyDescent="0.3">
      <c r="B55" s="43" t="s">
        <v>41</v>
      </c>
      <c r="C55" s="75">
        <v>40000</v>
      </c>
      <c r="D55" s="37" t="s">
        <v>49</v>
      </c>
      <c r="E55" s="59">
        <f>C55*0.75</f>
        <v>30000</v>
      </c>
      <c r="F55" s="39" t="s">
        <v>42</v>
      </c>
      <c r="H55" s="2"/>
      <c r="I55" s="2"/>
      <c r="J55" s="2"/>
    </row>
    <row r="56" spans="2:16" x14ac:dyDescent="0.3">
      <c r="B56" s="43" t="s">
        <v>51</v>
      </c>
      <c r="C56" s="75">
        <v>50000</v>
      </c>
      <c r="D56" s="37" t="s">
        <v>50</v>
      </c>
      <c r="E56" s="59">
        <f>C56*0.35</f>
        <v>17500</v>
      </c>
      <c r="F56" s="40" t="s">
        <v>43</v>
      </c>
      <c r="H56" s="12"/>
      <c r="I56" s="12"/>
      <c r="J56" s="12"/>
    </row>
    <row r="57" spans="2:16" x14ac:dyDescent="0.3">
      <c r="B57" s="20" t="s">
        <v>45</v>
      </c>
      <c r="C57" s="62">
        <f>SUM(C55:C56)</f>
        <v>90000</v>
      </c>
      <c r="D57" s="74"/>
      <c r="E57" s="63">
        <f>SUM(E55:E56)</f>
        <v>47500</v>
      </c>
      <c r="F57" s="41" t="s">
        <v>44</v>
      </c>
      <c r="H57" s="12"/>
      <c r="I57" s="12"/>
      <c r="J57" s="12"/>
    </row>
    <row r="58" spans="2:16" ht="14.4" customHeight="1" x14ac:dyDescent="0.3">
      <c r="B58" s="258" t="s">
        <v>80</v>
      </c>
      <c r="C58" s="231"/>
      <c r="D58" s="231"/>
      <c r="E58" s="56">
        <f>(C57*0.15)-4104</f>
        <v>9396</v>
      </c>
      <c r="F58" s="42" t="s">
        <v>84</v>
      </c>
      <c r="I58" s="12"/>
      <c r="J58" s="12"/>
      <c r="P58" s="17"/>
    </row>
    <row r="59" spans="2:16" ht="14.4" customHeight="1" x14ac:dyDescent="0.3">
      <c r="B59" s="232" t="s">
        <v>83</v>
      </c>
      <c r="C59" s="233"/>
      <c r="D59" s="233"/>
      <c r="E59" s="56">
        <f>D43+D44</f>
        <v>9469</v>
      </c>
      <c r="F59" s="21" t="s">
        <v>79</v>
      </c>
      <c r="I59" s="2"/>
      <c r="J59" s="2"/>
    </row>
    <row r="60" spans="2:16" ht="14.4" customHeight="1" x14ac:dyDescent="0.3">
      <c r="B60" s="234" t="s">
        <v>94</v>
      </c>
      <c r="C60" s="235"/>
      <c r="D60" s="235"/>
      <c r="E60" s="66">
        <f>IF(E59&gt;=E58,E57,(E57+E58)-E59)</f>
        <v>47500</v>
      </c>
      <c r="F60" s="21" t="s">
        <v>87</v>
      </c>
      <c r="I60" s="12"/>
      <c r="J60" s="12"/>
      <c r="K60" s="12"/>
      <c r="L60" s="2"/>
      <c r="M60" s="2"/>
      <c r="O60" s="16"/>
    </row>
    <row r="61" spans="2:16" x14ac:dyDescent="0.3">
      <c r="J61" s="24"/>
      <c r="K61" s="24"/>
      <c r="L61" s="2"/>
      <c r="M61" s="2"/>
    </row>
    <row r="62" spans="2:16" x14ac:dyDescent="0.3">
      <c r="B62" s="236" t="s">
        <v>96</v>
      </c>
      <c r="C62" s="237"/>
      <c r="D62" s="237"/>
      <c r="E62" s="238"/>
      <c r="F62" s="239" t="s">
        <v>93</v>
      </c>
    </row>
    <row r="63" spans="2:16" x14ac:dyDescent="0.3">
      <c r="B63" s="22"/>
      <c r="C63" s="73"/>
      <c r="D63" s="73"/>
      <c r="E63" s="23"/>
      <c r="F63" s="240"/>
      <c r="N63" s="16"/>
    </row>
    <row r="64" spans="2:16" x14ac:dyDescent="0.3">
      <c r="B64" s="241" t="s">
        <v>38</v>
      </c>
      <c r="C64" s="242"/>
      <c r="D64" s="242" t="s">
        <v>38</v>
      </c>
      <c r="E64" s="243"/>
      <c r="F64" s="240"/>
    </row>
    <row r="65" spans="2:13" x14ac:dyDescent="0.3">
      <c r="B65" s="244" t="s">
        <v>40</v>
      </c>
      <c r="C65" s="245"/>
      <c r="D65" s="245" t="s">
        <v>37</v>
      </c>
      <c r="E65" s="246"/>
      <c r="F65" s="240"/>
      <c r="M65" s="247"/>
    </row>
    <row r="66" spans="2:13" x14ac:dyDescent="0.3">
      <c r="B66" s="43" t="s">
        <v>41</v>
      </c>
      <c r="C66" s="75">
        <v>40000</v>
      </c>
      <c r="D66" s="75" t="s">
        <v>49</v>
      </c>
      <c r="E66" s="59">
        <f>C66*0.75</f>
        <v>30000</v>
      </c>
      <c r="F66" s="240"/>
      <c r="M66" s="247"/>
    </row>
    <row r="67" spans="2:13" x14ac:dyDescent="0.3">
      <c r="B67" s="43" t="s">
        <v>51</v>
      </c>
      <c r="C67" s="75">
        <v>50000</v>
      </c>
      <c r="D67" s="75" t="s">
        <v>50</v>
      </c>
      <c r="E67" s="59">
        <f>C67*0.35</f>
        <v>17500</v>
      </c>
      <c r="F67" s="240"/>
    </row>
    <row r="68" spans="2:13" x14ac:dyDescent="0.3">
      <c r="B68" s="20" t="s">
        <v>45</v>
      </c>
      <c r="C68" s="62">
        <f>SUM(C66:C67)</f>
        <v>90000</v>
      </c>
      <c r="D68" s="60"/>
      <c r="E68" s="1"/>
      <c r="F68" s="240"/>
    </row>
    <row r="69" spans="2:13" ht="14.4" customHeight="1" x14ac:dyDescent="0.3">
      <c r="B69" s="234" t="s">
        <v>95</v>
      </c>
      <c r="C69" s="235"/>
      <c r="D69" s="235"/>
      <c r="E69" s="66">
        <f>SUM(E66:E67)</f>
        <v>47500</v>
      </c>
      <c r="F69" s="240"/>
    </row>
    <row r="70" spans="2:13" ht="14.4" customHeight="1" x14ac:dyDescent="0.3"/>
    <row r="71" spans="2:13" x14ac:dyDescent="0.3">
      <c r="B71" s="236" t="s">
        <v>90</v>
      </c>
      <c r="C71" s="237"/>
      <c r="D71" s="237"/>
      <c r="E71" s="238"/>
    </row>
    <row r="72" spans="2:13" x14ac:dyDescent="0.3">
      <c r="B72" s="22"/>
      <c r="C72" s="73"/>
      <c r="D72" s="73"/>
      <c r="E72" s="23"/>
    </row>
    <row r="73" spans="2:13" x14ac:dyDescent="0.3">
      <c r="B73" s="241" t="s">
        <v>39</v>
      </c>
      <c r="C73" s="242"/>
      <c r="D73" s="242" t="s">
        <v>39</v>
      </c>
      <c r="E73" s="243"/>
    </row>
    <row r="74" spans="2:13" x14ac:dyDescent="0.3">
      <c r="B74" s="244" t="s">
        <v>40</v>
      </c>
      <c r="C74" s="245"/>
      <c r="D74" s="245" t="s">
        <v>37</v>
      </c>
      <c r="E74" s="246"/>
    </row>
    <row r="75" spans="2:13" x14ac:dyDescent="0.3">
      <c r="B75" s="43" t="s">
        <v>41</v>
      </c>
      <c r="C75" s="75">
        <v>15000</v>
      </c>
      <c r="D75" s="37" t="s">
        <v>49</v>
      </c>
      <c r="E75" s="59">
        <f>C75*0.75</f>
        <v>11250</v>
      </c>
      <c r="F75" s="40" t="s">
        <v>42</v>
      </c>
    </row>
    <row r="76" spans="2:13" x14ac:dyDescent="0.3">
      <c r="B76" s="43" t="s">
        <v>51</v>
      </c>
      <c r="C76" s="75">
        <v>15000</v>
      </c>
      <c r="D76" s="37" t="s">
        <v>50</v>
      </c>
      <c r="E76" s="59">
        <f>C76*0.35</f>
        <v>5250</v>
      </c>
      <c r="F76" s="40" t="s">
        <v>43</v>
      </c>
    </row>
    <row r="77" spans="2:13" x14ac:dyDescent="0.3">
      <c r="B77" s="20" t="s">
        <v>45</v>
      </c>
      <c r="C77" s="62">
        <f>SUM(C75:C76)</f>
        <v>30000</v>
      </c>
      <c r="D77" s="74"/>
      <c r="E77" s="63">
        <f>SUM(E75:E76)</f>
        <v>16500</v>
      </c>
      <c r="F77" s="41" t="s">
        <v>44</v>
      </c>
    </row>
    <row r="78" spans="2:13" ht="21" x14ac:dyDescent="0.3">
      <c r="B78" s="230" t="s">
        <v>92</v>
      </c>
      <c r="C78" s="231"/>
      <c r="D78" s="231"/>
      <c r="E78" s="56">
        <f>(C77*0.15)-4104</f>
        <v>396</v>
      </c>
      <c r="F78" s="42" t="s">
        <v>85</v>
      </c>
    </row>
    <row r="79" spans="2:13" x14ac:dyDescent="0.3">
      <c r="B79" s="232" t="s">
        <v>88</v>
      </c>
      <c r="C79" s="233"/>
      <c r="D79" s="233"/>
      <c r="E79" s="56">
        <v>0</v>
      </c>
      <c r="F79" s="21" t="s">
        <v>79</v>
      </c>
    </row>
    <row r="80" spans="2:13" ht="15.6" x14ac:dyDescent="0.3">
      <c r="B80" s="234" t="s">
        <v>94</v>
      </c>
      <c r="C80" s="235"/>
      <c r="D80" s="235"/>
      <c r="E80" s="66">
        <f>IF(E79&gt;=E78,E77,(E77+E78)-E79)</f>
        <v>16896</v>
      </c>
      <c r="F80" s="21" t="s">
        <v>86</v>
      </c>
    </row>
    <row r="82" spans="2:9" x14ac:dyDescent="0.3">
      <c r="B82" s="236" t="s">
        <v>91</v>
      </c>
      <c r="C82" s="237"/>
      <c r="D82" s="237"/>
      <c r="E82" s="238"/>
      <c r="F82" s="239" t="s">
        <v>93</v>
      </c>
    </row>
    <row r="83" spans="2:9" x14ac:dyDescent="0.3">
      <c r="B83" s="22"/>
      <c r="C83" s="73"/>
      <c r="D83" s="73"/>
      <c r="E83" s="23"/>
      <c r="F83" s="240"/>
    </row>
    <row r="84" spans="2:9" x14ac:dyDescent="0.3">
      <c r="B84" s="241" t="s">
        <v>38</v>
      </c>
      <c r="C84" s="242"/>
      <c r="D84" s="242" t="s">
        <v>38</v>
      </c>
      <c r="E84" s="243"/>
      <c r="F84" s="240"/>
    </row>
    <row r="85" spans="2:9" x14ac:dyDescent="0.3">
      <c r="B85" s="244" t="s">
        <v>40</v>
      </c>
      <c r="C85" s="245"/>
      <c r="D85" s="245" t="s">
        <v>37</v>
      </c>
      <c r="E85" s="246"/>
      <c r="F85" s="240"/>
    </row>
    <row r="86" spans="2:9" x14ac:dyDescent="0.3">
      <c r="B86" s="43" t="s">
        <v>41</v>
      </c>
      <c r="C86" s="75">
        <v>15000</v>
      </c>
      <c r="D86" s="75" t="s">
        <v>49</v>
      </c>
      <c r="E86" s="59">
        <f>C86*0.75</f>
        <v>11250</v>
      </c>
      <c r="F86" s="240"/>
      <c r="G86" s="19"/>
    </row>
    <row r="87" spans="2:9" x14ac:dyDescent="0.3">
      <c r="B87" s="43" t="s">
        <v>51</v>
      </c>
      <c r="C87" s="75">
        <v>15000</v>
      </c>
      <c r="D87" s="75" t="s">
        <v>50</v>
      </c>
      <c r="E87" s="59">
        <f>C87*0.35</f>
        <v>5250</v>
      </c>
      <c r="F87" s="240"/>
      <c r="G87" s="72"/>
    </row>
    <row r="88" spans="2:9" x14ac:dyDescent="0.3">
      <c r="B88" s="20" t="s">
        <v>45</v>
      </c>
      <c r="C88" s="62">
        <f>SUM(C86:C87)</f>
        <v>30000</v>
      </c>
      <c r="D88" s="60"/>
      <c r="E88" s="1"/>
      <c r="F88" s="240"/>
      <c r="G88" s="72"/>
    </row>
    <row r="89" spans="2:9" ht="15.6" x14ac:dyDescent="0.3">
      <c r="B89" s="234" t="s">
        <v>95</v>
      </c>
      <c r="C89" s="235"/>
      <c r="D89" s="235"/>
      <c r="E89" s="66">
        <f>SUM(E86:E87)</f>
        <v>16500</v>
      </c>
      <c r="F89" s="240"/>
      <c r="G89" s="61"/>
      <c r="I89" s="25"/>
    </row>
    <row r="90" spans="2:9" x14ac:dyDescent="0.3">
      <c r="I90" s="2"/>
    </row>
    <row r="91" spans="2:9" x14ac:dyDescent="0.3">
      <c r="I91" s="18"/>
    </row>
  </sheetData>
  <sheetProtection password="80DD" sheet="1" objects="1" scenarios="1" selectLockedCells="1" selectUnlockedCells="1"/>
  <mergeCells count="41">
    <mergeCell ref="B2:J2"/>
    <mergeCell ref="B4:J4"/>
    <mergeCell ref="B6:J6"/>
    <mergeCell ref="B1:J1"/>
    <mergeCell ref="B58:D58"/>
    <mergeCell ref="I14:J14"/>
    <mergeCell ref="F24:H24"/>
    <mergeCell ref="I24:J24"/>
    <mergeCell ref="I32:J32"/>
    <mergeCell ref="I41:J41"/>
    <mergeCell ref="B45:C45"/>
    <mergeCell ref="B51:E51"/>
    <mergeCell ref="B53:C53"/>
    <mergeCell ref="D53:E53"/>
    <mergeCell ref="B54:C54"/>
    <mergeCell ref="D54:E54"/>
    <mergeCell ref="B74:C74"/>
    <mergeCell ref="D74:E74"/>
    <mergeCell ref="B59:D59"/>
    <mergeCell ref="B60:D60"/>
    <mergeCell ref="B62:E62"/>
    <mergeCell ref="B64:C64"/>
    <mergeCell ref="D64:E64"/>
    <mergeCell ref="B65:C65"/>
    <mergeCell ref="D65:E65"/>
    <mergeCell ref="M65:M66"/>
    <mergeCell ref="B69:D69"/>
    <mergeCell ref="B71:E71"/>
    <mergeCell ref="B73:C73"/>
    <mergeCell ref="D73:E73"/>
    <mergeCell ref="F62:F69"/>
    <mergeCell ref="B78:D78"/>
    <mergeCell ref="B79:D79"/>
    <mergeCell ref="B80:D80"/>
    <mergeCell ref="B82:E82"/>
    <mergeCell ref="F82:F89"/>
    <mergeCell ref="B84:C84"/>
    <mergeCell ref="D84:E84"/>
    <mergeCell ref="B85:C85"/>
    <mergeCell ref="D85:E85"/>
    <mergeCell ref="B89:D89"/>
  </mergeCells>
  <pageMargins left="0.25" right="0.25" top="0.75" bottom="0.75" header="0.3" footer="0.3"/>
  <pageSetup paperSize="9" scale="50" fitToHeight="0" orientation="portrait" r:id="rId1"/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e-Fatura 2018</vt:lpstr>
      <vt:lpstr>Regime Simplificado 2018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cp:lastPrinted>2018-10-27T20:16:33Z</cp:lastPrinted>
  <dcterms:created xsi:type="dcterms:W3CDTF">2017-12-01T18:47:35Z</dcterms:created>
  <dcterms:modified xsi:type="dcterms:W3CDTF">2018-10-30T19:40:50Z</dcterms:modified>
</cp:coreProperties>
</file>