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a\Desktop\exame OCC\"/>
    </mc:Choice>
  </mc:AlternateContent>
  <xr:revisionPtr revIDLastSave="0" documentId="13_ncr:1_{FAA96856-49C5-473B-BC13-86CE1D5225A1}" xr6:coauthVersionLast="41" xr6:coauthVersionMax="41" xr10:uidLastSave="{00000000-0000-0000-0000-000000000000}"/>
  <bookViews>
    <workbookView xWindow="-60" yWindow="-60" windowWidth="19320" windowHeight="11670" xr2:uid="{5318EADB-1883-476F-A5BF-AF6769A64F72}"/>
  </bookViews>
  <sheets>
    <sheet name="34" sheetId="1" r:id="rId1"/>
    <sheet name="35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 l="1"/>
  <c r="C18" i="1"/>
  <c r="C17" i="1"/>
  <c r="B18" i="1"/>
  <c r="B17" i="1"/>
  <c r="I7" i="2" l="1"/>
  <c r="I6" i="2"/>
  <c r="J3" i="2" s="1"/>
  <c r="L3" i="2" s="1"/>
  <c r="F13" i="2"/>
  <c r="F12" i="2"/>
  <c r="D7" i="2"/>
  <c r="D6" i="2"/>
  <c r="E7" i="2"/>
  <c r="E6" i="2"/>
  <c r="D3" i="2"/>
  <c r="C13" i="1"/>
  <c r="F13" i="1"/>
  <c r="E10" i="1"/>
  <c r="F10" i="1" s="1"/>
  <c r="E11" i="1"/>
  <c r="C11" i="1"/>
  <c r="C10" i="1"/>
  <c r="E5" i="1"/>
  <c r="E4" i="1"/>
  <c r="F11" i="1" l="1"/>
  <c r="G10" i="1" l="1"/>
  <c r="H10" i="1" s="1"/>
  <c r="I10" i="1" s="1"/>
  <c r="G11" i="1" l="1"/>
  <c r="H11" i="1" s="1"/>
  <c r="J10" i="1"/>
  <c r="I11" i="1" l="1"/>
  <c r="I13" i="1" s="1"/>
  <c r="J11" i="1" l="1"/>
</calcChain>
</file>

<file path=xl/sharedStrings.xml><?xml version="1.0" encoding="utf-8"?>
<sst xmlns="http://schemas.openxmlformats.org/spreadsheetml/2006/main" count="48" uniqueCount="41">
  <si>
    <t>PROD</t>
  </si>
  <si>
    <t>AA</t>
  </si>
  <si>
    <t>BB</t>
  </si>
  <si>
    <t>QT VEND</t>
  </si>
  <si>
    <t>QT INCI</t>
  </si>
  <si>
    <t xml:space="preserve">QT FINAL </t>
  </si>
  <si>
    <t>QT PRD</t>
  </si>
  <si>
    <t>*PR</t>
  </si>
  <si>
    <t xml:space="preserve">CUSTOS </t>
  </si>
  <si>
    <t>ind</t>
  </si>
  <si>
    <t>n ind</t>
  </si>
  <si>
    <t>VV no PS</t>
  </si>
  <si>
    <t>Valor</t>
  </si>
  <si>
    <t>%</t>
  </si>
  <si>
    <t>Custos</t>
  </si>
  <si>
    <t>conjuntos</t>
  </si>
  <si>
    <t>CIPA</t>
  </si>
  <si>
    <t>Global</t>
  </si>
  <si>
    <t>Unit</t>
  </si>
  <si>
    <t>cc</t>
  </si>
  <si>
    <t>PC</t>
  </si>
  <si>
    <t>unid</t>
  </si>
  <si>
    <t xml:space="preserve">Produto em curso </t>
  </si>
  <si>
    <t xml:space="preserve">Qt inicial </t>
  </si>
  <si>
    <t xml:space="preserve">Incorporado </t>
  </si>
  <si>
    <t xml:space="preserve">MP </t>
  </si>
  <si>
    <t xml:space="preserve">CCT </t>
  </si>
  <si>
    <t>em falta</t>
  </si>
  <si>
    <t>Qt final</t>
  </si>
  <si>
    <t xml:space="preserve">total </t>
  </si>
  <si>
    <t>produção</t>
  </si>
  <si>
    <t xml:space="preserve">qt incial </t>
  </si>
  <si>
    <t xml:space="preserve">qt final </t>
  </si>
  <si>
    <t xml:space="preserve">produção </t>
  </si>
  <si>
    <t>vendas</t>
  </si>
  <si>
    <t>Questão 34</t>
  </si>
  <si>
    <t>QT PROD</t>
  </si>
  <si>
    <t>TOTAL</t>
  </si>
  <si>
    <t xml:space="preserve">CIPV </t>
  </si>
  <si>
    <t>Qt vendida</t>
  </si>
  <si>
    <t>resposta correcta = 65600€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</si>
</sst>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43" fontId="0" fillId="0" borderId="0" xfId="1" applyFont="1"/>
    <xf numFmtId="43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0" xfId="0" applyBorder="1"/>
    <xf numFmtId="43" fontId="0" fillId="0" borderId="4" xfId="1" applyFont="1" applyBorder="1"/>
    <xf numFmtId="44" fontId="0" fillId="0" borderId="0" xfId="2" applyFont="1" applyBorder="1"/>
    <xf numFmtId="44" fontId="0" fillId="0" borderId="5" xfId="2" applyFont="1" applyBorder="1"/>
    <xf numFmtId="9" fontId="0" fillId="0" borderId="0" xfId="3" applyFont="1"/>
    <xf numFmtId="43" fontId="0" fillId="0" borderId="4" xfId="0" applyNumberFormat="1" applyBorder="1"/>
    <xf numFmtId="9" fontId="0" fillId="0" borderId="5" xfId="3" applyFont="1" applyBorder="1"/>
    <xf numFmtId="44" fontId="0" fillId="0" borderId="11" xfId="2" applyFont="1" applyBorder="1"/>
    <xf numFmtId="44" fontId="0" fillId="0" borderId="12" xfId="2" applyFont="1" applyBorder="1"/>
    <xf numFmtId="44" fontId="0" fillId="0" borderId="0" xfId="0" applyNumberFormat="1"/>
    <xf numFmtId="44" fontId="0" fillId="0" borderId="4" xfId="0" applyNumberFormat="1" applyBorder="1"/>
    <xf numFmtId="43" fontId="0" fillId="0" borderId="5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4" fontId="0" fillId="0" borderId="1" xfId="2" applyFont="1" applyBorder="1"/>
    <xf numFmtId="44" fontId="0" fillId="0" borderId="13" xfId="0" applyNumberFormat="1" applyBorder="1"/>
    <xf numFmtId="44" fontId="0" fillId="0" borderId="15" xfId="0" applyNumberFormat="1" applyBorder="1"/>
    <xf numFmtId="0" fontId="4" fillId="0" borderId="0" xfId="4"/>
    <xf numFmtId="43" fontId="0" fillId="0" borderId="13" xfId="0" applyNumberFormat="1" applyBorder="1"/>
    <xf numFmtId="0" fontId="0" fillId="2" borderId="0" xfId="0" applyFill="1"/>
    <xf numFmtId="0" fontId="2" fillId="2" borderId="0" xfId="0" applyFont="1" applyFill="1"/>
    <xf numFmtId="9" fontId="0" fillId="0" borderId="0" xfId="0" applyNumberFormat="1"/>
    <xf numFmtId="9" fontId="0" fillId="0" borderId="4" xfId="0" applyNumberFormat="1" applyBorder="1"/>
    <xf numFmtId="9" fontId="0" fillId="0" borderId="6" xfId="0" applyNumberFormat="1" applyBorder="1"/>
    <xf numFmtId="44" fontId="0" fillId="0" borderId="7" xfId="2" applyFont="1" applyBorder="1"/>
    <xf numFmtId="0" fontId="0" fillId="0" borderId="10" xfId="0" applyBorder="1"/>
    <xf numFmtId="0" fontId="0" fillId="0" borderId="12" xfId="0" applyBorder="1"/>
    <xf numFmtId="0" fontId="0" fillId="0" borderId="1" xfId="0" applyBorder="1"/>
    <xf numFmtId="0" fontId="5" fillId="0" borderId="0" xfId="0" applyFont="1"/>
    <xf numFmtId="0" fontId="3" fillId="2" borderId="0" xfId="0" applyFont="1" applyFill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43" fontId="0" fillId="0" borderId="1" xfId="1" applyFont="1" applyBorder="1"/>
    <xf numFmtId="0" fontId="2" fillId="0" borderId="0" xfId="0" applyFont="1" applyFill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/>
    <xf numFmtId="0" fontId="3" fillId="0" borderId="1" xfId="0" applyFont="1" applyBorder="1"/>
    <xf numFmtId="43" fontId="3" fillId="0" borderId="0" xfId="1" applyFont="1"/>
    <xf numFmtId="44" fontId="0" fillId="0" borderId="0" xfId="2" applyFont="1"/>
    <xf numFmtId="0" fontId="3" fillId="0" borderId="0" xfId="0" applyFont="1" applyAlignment="1">
      <alignment horizontal="center"/>
    </xf>
    <xf numFmtId="44" fontId="6" fillId="0" borderId="0" xfId="2" applyFont="1"/>
  </cellXfs>
  <cellStyles count="5">
    <cellStyle name="Hiperligação" xfId="4" builtinId="8"/>
    <cellStyle name="Moeda" xfId="2" builtinId="4"/>
    <cellStyle name="Normal" xfId="0" builtinId="0"/>
    <cellStyle name="Pe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D363C-B8B6-4BFD-8E79-1286B50596DF}">
  <dimension ref="A1:O22"/>
  <sheetViews>
    <sheetView tabSelected="1" topLeftCell="B1" workbookViewId="0">
      <selection activeCell="L10" sqref="L10:O12"/>
    </sheetView>
  </sheetViews>
  <sheetFormatPr defaultRowHeight="15" x14ac:dyDescent="0.25"/>
  <cols>
    <col min="1" max="2" width="12" bestFit="1" customWidth="1"/>
    <col min="3" max="3" width="13.28515625" bestFit="1" customWidth="1"/>
    <col min="4" max="4" width="13.140625" bestFit="1" customWidth="1"/>
    <col min="5" max="5" width="12" bestFit="1" customWidth="1"/>
    <col min="6" max="6" width="13.140625" bestFit="1" customWidth="1"/>
    <col min="7" max="8" width="13.140625" customWidth="1"/>
    <col min="9" max="9" width="13.140625" bestFit="1" customWidth="1"/>
    <col min="12" max="12" width="12" bestFit="1" customWidth="1"/>
    <col min="14" max="15" width="12" bestFit="1" customWidth="1"/>
  </cols>
  <sheetData>
    <row r="1" spans="1:15" x14ac:dyDescent="0.25">
      <c r="B1" s="26" t="s">
        <v>35</v>
      </c>
    </row>
    <row r="2" spans="1:15" x14ac:dyDescent="0.25">
      <c r="B2" s="39"/>
    </row>
    <row r="3" spans="1:15" x14ac:dyDescent="0.25">
      <c r="A3" s="53" t="s">
        <v>0</v>
      </c>
      <c r="B3" s="53" t="s">
        <v>3</v>
      </c>
      <c r="C3" s="53" t="s">
        <v>4</v>
      </c>
      <c r="D3" s="53" t="s">
        <v>5</v>
      </c>
      <c r="E3" s="53" t="s">
        <v>6</v>
      </c>
    </row>
    <row r="4" spans="1:15" x14ac:dyDescent="0.25">
      <c r="A4" s="53" t="s">
        <v>1</v>
      </c>
      <c r="B4" s="38">
        <v>60000</v>
      </c>
      <c r="C4" s="38">
        <v>4000</v>
      </c>
      <c r="D4" s="38">
        <v>8000</v>
      </c>
      <c r="E4" s="38">
        <f>+B4-C4+D4</f>
        <v>64000</v>
      </c>
      <c r="I4" s="2"/>
    </row>
    <row r="5" spans="1:15" x14ac:dyDescent="0.25">
      <c r="A5" s="53" t="s">
        <v>2</v>
      </c>
      <c r="B5" s="38">
        <v>47000</v>
      </c>
      <c r="C5" s="38">
        <v>3000</v>
      </c>
      <c r="D5" s="38">
        <v>2000</v>
      </c>
      <c r="E5" s="38">
        <f>+B5-C5+D5</f>
        <v>46000</v>
      </c>
      <c r="I5" s="2"/>
    </row>
    <row r="6" spans="1:15" x14ac:dyDescent="0.25">
      <c r="A6" t="s">
        <v>19</v>
      </c>
      <c r="E6" s="1"/>
    </row>
    <row r="8" spans="1:15" x14ac:dyDescent="0.25">
      <c r="A8" s="40" t="s">
        <v>36</v>
      </c>
      <c r="B8" s="41" t="s">
        <v>7</v>
      </c>
      <c r="C8" s="42" t="s">
        <v>37</v>
      </c>
      <c r="D8" s="40" t="s">
        <v>8</v>
      </c>
      <c r="E8" s="42"/>
      <c r="F8" s="40" t="s">
        <v>11</v>
      </c>
      <c r="G8" s="42"/>
      <c r="H8" s="43" t="s">
        <v>14</v>
      </c>
      <c r="I8" s="40" t="s">
        <v>16</v>
      </c>
      <c r="J8" s="42"/>
    </row>
    <row r="9" spans="1:15" x14ac:dyDescent="0.25">
      <c r="A9" s="44"/>
      <c r="B9" s="45"/>
      <c r="C9" s="46"/>
      <c r="D9" s="47" t="s">
        <v>9</v>
      </c>
      <c r="E9" s="48" t="s">
        <v>10</v>
      </c>
      <c r="F9" s="47" t="s">
        <v>12</v>
      </c>
      <c r="G9" s="48" t="s">
        <v>13</v>
      </c>
      <c r="H9" s="49" t="s">
        <v>15</v>
      </c>
      <c r="I9" s="50" t="s">
        <v>17</v>
      </c>
      <c r="J9" s="51" t="s">
        <v>18</v>
      </c>
    </row>
    <row r="10" spans="1:15" x14ac:dyDescent="0.25">
      <c r="A10" s="6">
        <v>64000</v>
      </c>
      <c r="B10" s="7">
        <v>5</v>
      </c>
      <c r="C10" s="8">
        <f>+A10*B10</f>
        <v>320000</v>
      </c>
      <c r="D10" s="3"/>
      <c r="E10" s="4">
        <f>+C10*0.04</f>
        <v>12800</v>
      </c>
      <c r="F10" s="10">
        <f>+C10-D10-E10</f>
        <v>307200</v>
      </c>
      <c r="G10" s="11">
        <f>+F10*$G$13/$F$13</f>
        <v>0.64</v>
      </c>
      <c r="H10" s="12">
        <f>+G10*H13</f>
        <v>72022.016000000003</v>
      </c>
      <c r="I10" s="15">
        <f>+D10+H10</f>
        <v>72022.016000000003</v>
      </c>
      <c r="J10" s="16">
        <f>+I10/A10</f>
        <v>1.1253440000000001</v>
      </c>
      <c r="L10" s="2"/>
      <c r="N10" s="2"/>
    </row>
    <row r="11" spans="1:15" x14ac:dyDescent="0.25">
      <c r="A11" s="6">
        <v>46000</v>
      </c>
      <c r="B11" s="7">
        <v>4</v>
      </c>
      <c r="C11" s="8">
        <f>+A11*B11</f>
        <v>184000</v>
      </c>
      <c r="D11" s="3">
        <v>3840</v>
      </c>
      <c r="E11" s="4">
        <f>+C11*0.04</f>
        <v>7360</v>
      </c>
      <c r="F11" s="10">
        <f>+C11-D11-E11</f>
        <v>172800</v>
      </c>
      <c r="G11" s="11">
        <f>+F11*$G$13/$F$13</f>
        <v>0.36</v>
      </c>
      <c r="H11" s="12">
        <f>+G11*H13</f>
        <v>40512.383999999998</v>
      </c>
      <c r="I11" s="15">
        <f t="shared" ref="I11" si="0">+D11+H11</f>
        <v>44352.383999999998</v>
      </c>
      <c r="J11" s="16">
        <f>+I11/A11</f>
        <v>0.96418226086956516</v>
      </c>
      <c r="O11" s="2"/>
    </row>
    <row r="12" spans="1:15" x14ac:dyDescent="0.25">
      <c r="A12" s="6"/>
      <c r="B12" s="7"/>
      <c r="C12" s="8"/>
      <c r="D12" s="3"/>
      <c r="E12" s="4"/>
      <c r="F12" s="10"/>
      <c r="G12" s="11"/>
      <c r="H12" s="12"/>
      <c r="I12" s="15"/>
      <c r="J12" s="16"/>
    </row>
    <row r="13" spans="1:15" x14ac:dyDescent="0.25">
      <c r="A13" s="17"/>
      <c r="B13" s="18"/>
      <c r="C13" s="22">
        <f>SUM(C10:C12)</f>
        <v>504000</v>
      </c>
      <c r="D13" s="17"/>
      <c r="E13" s="19"/>
      <c r="F13" s="24">
        <f>SUM(F10:F12)</f>
        <v>480000</v>
      </c>
      <c r="G13" s="19">
        <v>1</v>
      </c>
      <c r="H13" s="20">
        <v>112534.39999999999</v>
      </c>
      <c r="I13" s="21">
        <f>SUM(I10:I12)</f>
        <v>116374.39999999999</v>
      </c>
      <c r="J13" s="19"/>
    </row>
    <row r="14" spans="1:15" x14ac:dyDescent="0.25">
      <c r="D14" s="14"/>
    </row>
    <row r="16" spans="1:15" x14ac:dyDescent="0.25">
      <c r="A16" s="52" t="s">
        <v>39</v>
      </c>
      <c r="B16" s="54">
        <v>60000</v>
      </c>
    </row>
    <row r="17" spans="1:4" x14ac:dyDescent="0.25">
      <c r="B17" s="1">
        <f>+C4</f>
        <v>4000</v>
      </c>
      <c r="C17" s="55">
        <f>+B17*1</f>
        <v>4000</v>
      </c>
    </row>
    <row r="18" spans="1:4" x14ac:dyDescent="0.25">
      <c r="B18" s="1">
        <f>+B16-B17</f>
        <v>56000</v>
      </c>
      <c r="C18" s="55">
        <f>+B18*J10</f>
        <v>63019.26400000001</v>
      </c>
    </row>
    <row r="19" spans="1:4" x14ac:dyDescent="0.25">
      <c r="A19" s="56" t="s">
        <v>38</v>
      </c>
      <c r="B19" s="56"/>
      <c r="C19" s="57">
        <f>+C17+C18</f>
        <v>67019.26400000001</v>
      </c>
      <c r="D19" t="s">
        <v>40</v>
      </c>
    </row>
    <row r="22" spans="1:4" x14ac:dyDescent="0.25">
      <c r="A22" s="23"/>
    </row>
  </sheetData>
  <mergeCells count="7">
    <mergeCell ref="A19:B19"/>
    <mergeCell ref="D8:E8"/>
    <mergeCell ref="F8:G8"/>
    <mergeCell ref="I8:J8"/>
    <mergeCell ref="A8:A9"/>
    <mergeCell ref="B8:B9"/>
    <mergeCell ref="C8:C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13BC0-4480-469A-A46F-6C34DB65A7A0}">
  <dimension ref="A1:M16"/>
  <sheetViews>
    <sheetView workbookViewId="0">
      <selection activeCell="H12" sqref="H12"/>
    </sheetView>
  </sheetViews>
  <sheetFormatPr defaultRowHeight="15" x14ac:dyDescent="0.25"/>
  <cols>
    <col min="2" max="2" width="13.7109375" customWidth="1"/>
    <col min="3" max="3" width="13.140625" bestFit="1" customWidth="1"/>
    <col min="4" max="4" width="12" bestFit="1" customWidth="1"/>
    <col min="5" max="5" width="12" customWidth="1"/>
    <col min="6" max="7" width="13.140625" bestFit="1" customWidth="1"/>
    <col min="9" max="10" width="12" bestFit="1" customWidth="1"/>
    <col min="12" max="13" width="12" bestFit="1" customWidth="1"/>
  </cols>
  <sheetData>
    <row r="1" spans="1:13" x14ac:dyDescent="0.25">
      <c r="A1" s="35" t="s">
        <v>22</v>
      </c>
      <c r="B1" s="25"/>
    </row>
    <row r="2" spans="1:13" x14ac:dyDescent="0.25">
      <c r="A2" s="35"/>
      <c r="B2" s="25"/>
    </row>
    <row r="3" spans="1:13" x14ac:dyDescent="0.25">
      <c r="A3" s="34" t="s">
        <v>23</v>
      </c>
      <c r="B3">
        <v>500</v>
      </c>
      <c r="C3" t="s">
        <v>21</v>
      </c>
      <c r="D3" s="14">
        <f>+C6+C7</f>
        <v>11000</v>
      </c>
      <c r="E3" s="14"/>
      <c r="G3" s="34" t="s">
        <v>28</v>
      </c>
      <c r="H3">
        <v>800</v>
      </c>
      <c r="I3" t="s">
        <v>21</v>
      </c>
      <c r="J3" s="14">
        <f>+I6+I7</f>
        <v>25600</v>
      </c>
      <c r="L3" s="14">
        <f>+J3-D3</f>
        <v>14600</v>
      </c>
    </row>
    <row r="5" spans="1:13" x14ac:dyDescent="0.25">
      <c r="B5" s="36" t="s">
        <v>24</v>
      </c>
      <c r="C5" s="37"/>
      <c r="D5" s="33" t="s">
        <v>27</v>
      </c>
      <c r="E5" s="5" t="s">
        <v>29</v>
      </c>
      <c r="H5" s="36" t="s">
        <v>24</v>
      </c>
      <c r="I5" s="37"/>
      <c r="J5" s="33"/>
    </row>
    <row r="6" spans="1:13" x14ac:dyDescent="0.25">
      <c r="A6" s="31" t="s">
        <v>25</v>
      </c>
      <c r="B6" s="28">
        <v>0.6</v>
      </c>
      <c r="C6" s="8">
        <v>9000</v>
      </c>
      <c r="D6" s="12">
        <f>+E6-C6</f>
        <v>6000</v>
      </c>
      <c r="E6" s="7">
        <f>+C6*1.66666666666667</f>
        <v>15000</v>
      </c>
      <c r="G6" s="31" t="s">
        <v>25</v>
      </c>
      <c r="H6" s="28">
        <v>0.8</v>
      </c>
      <c r="I6" s="8">
        <f>+E6/B3*H3*H6</f>
        <v>19200</v>
      </c>
      <c r="J6" s="12"/>
      <c r="L6" s="27"/>
      <c r="M6" s="14"/>
    </row>
    <row r="7" spans="1:13" x14ac:dyDescent="0.25">
      <c r="A7" s="32" t="s">
        <v>26</v>
      </c>
      <c r="B7" s="29">
        <v>0.2</v>
      </c>
      <c r="C7" s="30">
        <v>2000</v>
      </c>
      <c r="D7" s="13">
        <f>+E7-C7</f>
        <v>8000</v>
      </c>
      <c r="E7" s="7">
        <f>+C7*5</f>
        <v>10000</v>
      </c>
      <c r="G7" s="32" t="s">
        <v>26</v>
      </c>
      <c r="H7" s="29">
        <v>0.4</v>
      </c>
      <c r="I7" s="30">
        <f>+E7/B3*H3*H7</f>
        <v>6400</v>
      </c>
      <c r="J7" s="13"/>
    </row>
    <row r="9" spans="1:13" x14ac:dyDescent="0.25">
      <c r="B9" s="1"/>
    </row>
    <row r="10" spans="1:13" x14ac:dyDescent="0.25">
      <c r="B10" s="36" t="s">
        <v>30</v>
      </c>
      <c r="C10" s="37"/>
      <c r="D10" s="1">
        <v>39000</v>
      </c>
      <c r="E10" t="s">
        <v>21</v>
      </c>
      <c r="H10" s="9"/>
    </row>
    <row r="11" spans="1:13" x14ac:dyDescent="0.25">
      <c r="A11" s="31" t="s">
        <v>25</v>
      </c>
      <c r="B11" s="28"/>
      <c r="C11" s="8">
        <v>354060</v>
      </c>
      <c r="G11" s="14"/>
      <c r="H11" s="9"/>
    </row>
    <row r="12" spans="1:13" x14ac:dyDescent="0.25">
      <c r="A12" s="32" t="s">
        <v>26</v>
      </c>
      <c r="B12" s="29"/>
      <c r="C12" s="30">
        <v>196100</v>
      </c>
      <c r="F12" s="14">
        <f>+C12+C11</f>
        <v>550160</v>
      </c>
    </row>
    <row r="13" spans="1:13" x14ac:dyDescent="0.25">
      <c r="F13" s="14">
        <f>+F12-553800</f>
        <v>-3640</v>
      </c>
    </row>
    <row r="15" spans="1:13" x14ac:dyDescent="0.25">
      <c r="B15" t="s">
        <v>31</v>
      </c>
      <c r="C15" t="s">
        <v>32</v>
      </c>
      <c r="D15" t="s">
        <v>33</v>
      </c>
      <c r="E15" t="s">
        <v>34</v>
      </c>
    </row>
    <row r="16" spans="1:13" x14ac:dyDescent="0.25">
      <c r="A16" t="s">
        <v>20</v>
      </c>
      <c r="B16">
        <v>3000</v>
      </c>
      <c r="C16">
        <v>1000</v>
      </c>
      <c r="D16">
        <v>39000</v>
      </c>
    </row>
  </sheetData>
  <mergeCells count="3">
    <mergeCell ref="B5:C5"/>
    <mergeCell ref="H5:I5"/>
    <mergeCell ref="B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34</vt:lpstr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Mara</cp:lastModifiedBy>
  <dcterms:created xsi:type="dcterms:W3CDTF">2019-09-03T19:58:09Z</dcterms:created>
  <dcterms:modified xsi:type="dcterms:W3CDTF">2019-09-04T20:19:57Z</dcterms:modified>
</cp:coreProperties>
</file>