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bela\Desktop\"/>
    </mc:Choice>
  </mc:AlternateContent>
  <xr:revisionPtr revIDLastSave="0" documentId="13_ncr:1_{84F35BB3-499D-4107-97D1-079B59247FB6}" xr6:coauthVersionLast="45" xr6:coauthVersionMax="45" xr10:uidLastSave="{00000000-0000-0000-0000-000000000000}"/>
  <bookViews>
    <workbookView xWindow="-120" yWindow="-120" windowWidth="29040" windowHeight="15840" xr2:uid="{0530458B-0855-4093-B55A-B4666F3AE55E}"/>
  </bookViews>
  <sheets>
    <sheet name="Ver. 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0" i="1" l="1"/>
  <c r="D21" i="1" s="1"/>
  <c r="F21" i="1" s="1"/>
  <c r="D15" i="1"/>
  <c r="D16" i="1" s="1"/>
  <c r="D17" i="1" s="1"/>
  <c r="F17" i="1" s="1"/>
  <c r="C10" i="1"/>
  <c r="C19" i="1" s="1"/>
  <c r="A19" i="1" s="1"/>
  <c r="C12" i="1" l="1"/>
  <c r="A12" i="1" s="1"/>
  <c r="C14" i="1" s="1"/>
  <c r="A14" i="1" s="1"/>
  <c r="L44" i="1" l="1"/>
  <c r="J32" i="1" l="1"/>
  <c r="H32" i="1" s="1"/>
  <c r="K41" i="1" l="1"/>
  <c r="L40" i="1"/>
  <c r="L41" i="1" l="1"/>
  <c r="L42" i="1" s="1"/>
  <c r="L45" i="1" s="1"/>
  <c r="L46" i="1" s="1"/>
  <c r="M46" i="1" s="1"/>
  <c r="G29" i="1"/>
  <c r="H28" i="1" l="1"/>
  <c r="H29" i="1" s="1"/>
  <c r="H30" i="1" s="1"/>
  <c r="H33" i="1" s="1"/>
  <c r="H34" i="1" l="1"/>
  <c r="I34" i="1" s="1"/>
</calcChain>
</file>

<file path=xl/sharedStrings.xml><?xml version="1.0" encoding="utf-8"?>
<sst xmlns="http://schemas.openxmlformats.org/spreadsheetml/2006/main" count="89" uniqueCount="54">
  <si>
    <t>set</t>
  </si>
  <si>
    <t>out</t>
  </si>
  <si>
    <t>nov</t>
  </si>
  <si>
    <t>dez</t>
  </si>
  <si>
    <t>jan</t>
  </si>
  <si>
    <t>fev</t>
  </si>
  <si>
    <t>mar</t>
  </si>
  <si>
    <t>Soma</t>
  </si>
  <si>
    <t>%</t>
  </si>
  <si>
    <t>abr</t>
  </si>
  <si>
    <t>Exemplo de verificação a 10 de abril</t>
  </si>
  <si>
    <t>Média de faturação diária até 10/04/2020</t>
  </si>
  <si>
    <t>10 dias abril</t>
  </si>
  <si>
    <t>Verificação de condições para lay-off simplificado</t>
  </si>
  <si>
    <t>Supondo início de atividade em 01/set/2019</t>
  </si>
  <si>
    <t>(A)</t>
  </si>
  <si>
    <t>(B)</t>
  </si>
  <si>
    <t>= (C) / (B)</t>
  </si>
  <si>
    <t>???</t>
  </si>
  <si>
    <t>ago</t>
  </si>
  <si>
    <t>jul</t>
  </si>
  <si>
    <t>jun</t>
  </si>
  <si>
    <t>mai</t>
  </si>
  <si>
    <t>Atualizar!</t>
  </si>
  <si>
    <t>Média de faturação diária até ao dia da verificação</t>
  </si>
  <si>
    <t>NOTA: o utilizador desta folha de cálculo é responsável pelos dados que nela introduzir, pela verificação das fórmulas nela contidas, e pela interpretação que dá aos resultados obtidos.</t>
  </si>
  <si>
    <t>https://www.facebook.com/paulomarques.saberfazer.fazersaber/</t>
  </si>
  <si>
    <t>Verificação a:</t>
  </si>
  <si>
    <t>a</t>
  </si>
  <si>
    <t>Faturação no período de 30 dias anteriores à data do pedido</t>
  </si>
  <si>
    <t>Variação</t>
  </si>
  <si>
    <t>(C) = (A) - (B)</t>
  </si>
  <si>
    <t>Faturação no período homólogo do ano anterior</t>
  </si>
  <si>
    <t>(D)</t>
  </si>
  <si>
    <t>(E) = (A) - (D)</t>
  </si>
  <si>
    <t>= (E) / (D)</t>
  </si>
  <si>
    <t>Para ter acesso basta verificação da quebra de 40% da faturação numa das comparações.</t>
  </si>
  <si>
    <t>Faturação média para período de 30 dias</t>
  </si>
  <si>
    <t>Faturação nos últimos                       30 dias</t>
  </si>
  <si>
    <t>Faturação nos últimos 30 dias</t>
  </si>
  <si>
    <t>12 a 31/mar</t>
  </si>
  <si>
    <t>2. … ou, ainda, para quem tenha iniciado a atividade há menos de 12 meses, à média desse período.</t>
  </si>
  <si>
    <t>Notas: se do programa de faturação retirarem o valor da faturação total/acumulada para o período desde o início de atividade, e para os últimos 30 dias, podem colocar esses valores apenas numa única coluna. Não esquecer a atualização dos dias decorridos desde a data de início de atividade.</t>
  </si>
  <si>
    <t>mês…</t>
  </si>
  <si>
    <t>N.º de dias</t>
  </si>
  <si>
    <t>Faturação</t>
  </si>
  <si>
    <t>Mês</t>
  </si>
  <si>
    <r>
      <t xml:space="preserve">1. A quebra abrupta e acentuada de, pelo menos, 40% da faturação no período de </t>
    </r>
    <r>
      <rPr>
        <b/>
        <u/>
        <sz val="14"/>
        <color theme="1"/>
        <rFont val="Calibri"/>
        <family val="2"/>
        <scheme val="minor"/>
      </rPr>
      <t>trinta dias</t>
    </r>
    <r>
      <rPr>
        <b/>
        <sz val="14"/>
        <color theme="1"/>
        <rFont val="Calibri"/>
        <family val="2"/>
        <scheme val="minor"/>
      </rPr>
      <t xml:space="preserve">
anterior ao do pedido junto dos serviços competentes da segurança social, com referência </t>
    </r>
    <r>
      <rPr>
        <b/>
        <u/>
        <sz val="14"/>
        <color theme="1"/>
        <rFont val="Calibri"/>
        <family val="2"/>
        <scheme val="minor"/>
      </rPr>
      <t>à média
mensal dos dois meses anteriores</t>
    </r>
    <r>
      <rPr>
        <b/>
        <sz val="14"/>
        <color theme="1"/>
        <rFont val="Calibri"/>
        <family val="2"/>
        <scheme val="minor"/>
      </rPr>
      <t xml:space="preserve"> a esse período, OU face ao p</t>
    </r>
    <r>
      <rPr>
        <b/>
        <u/>
        <sz val="14"/>
        <color theme="1"/>
        <rFont val="Calibri"/>
        <family val="2"/>
        <scheme val="minor"/>
      </rPr>
      <t>eríodo homólo</t>
    </r>
    <r>
      <rPr>
        <b/>
        <sz val="14"/>
        <color theme="1"/>
        <rFont val="Calibri"/>
        <family val="2"/>
        <scheme val="minor"/>
      </rPr>
      <t>g</t>
    </r>
    <r>
      <rPr>
        <b/>
        <u/>
        <sz val="14"/>
        <color theme="1"/>
        <rFont val="Calibri"/>
        <family val="2"/>
        <scheme val="minor"/>
      </rPr>
      <t>o do ano anterior</t>
    </r>
    <r>
      <rPr>
        <b/>
        <sz val="14"/>
        <color theme="1"/>
        <rFont val="Calibri"/>
        <family val="2"/>
        <scheme val="minor"/>
      </rPr>
      <t>...</t>
    </r>
  </si>
  <si>
    <t>Ponto ii) da alínea b) do n.º 1 do artigo 3.º do Decreto-Lei n.º 10-G/2020 de 26 de março</t>
  </si>
  <si>
    <t>Faturação média mensal nos 2 meses</t>
  </si>
  <si>
    <t>Faturação nos 2 MESES anteriores àquele período de 30 dias</t>
  </si>
  <si>
    <t>Paulo Marques, 2020.04.06 (v.3)</t>
  </si>
  <si>
    <t xml:space="preserve">Empresa </t>
  </si>
  <si>
    <t>Início do lay-off 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</si>
</sst>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.0%"/>
    <numFmt numFmtId="165" formatCode="dd\-mm\-yyyy;@"/>
    <numFmt numFmtId="166" formatCode="#,##0_ ;\-#,##0\ 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3333CC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34"/>
      <color theme="0"/>
      <name val="Calibri"/>
      <family val="2"/>
      <scheme val="minor"/>
    </font>
    <font>
      <b/>
      <i/>
      <sz val="16"/>
      <color theme="5" tint="-0.249977111117893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7"/>
      <color theme="1"/>
      <name val="Calibri"/>
      <family val="2"/>
      <scheme val="minor"/>
    </font>
    <font>
      <b/>
      <sz val="12.5"/>
      <color theme="0"/>
      <name val="Calibri"/>
      <family val="2"/>
      <scheme val="minor"/>
    </font>
    <font>
      <u/>
      <sz val="12"/>
      <color rgb="FF3333CC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4" fontId="0" fillId="3" borderId="0" xfId="1" applyFont="1" applyFill="1" applyAlignment="1">
      <alignment vertical="center"/>
    </xf>
    <xf numFmtId="0" fontId="0" fillId="0" borderId="0" xfId="0" applyAlignment="1">
      <alignment horizontal="right" vertical="center"/>
    </xf>
    <xf numFmtId="44" fontId="0" fillId="0" borderId="0" xfId="0" applyNumberFormat="1" applyAlignment="1">
      <alignment vertical="center"/>
    </xf>
    <xf numFmtId="0" fontId="2" fillId="0" borderId="0" xfId="0" applyFont="1" applyAlignment="1">
      <alignment vertical="center"/>
    </xf>
    <xf numFmtId="44" fontId="0" fillId="0" borderId="0" xfId="0" applyNumberFormat="1" applyAlignment="1">
      <alignment horizontal="right" vertical="center"/>
    </xf>
    <xf numFmtId="0" fontId="2" fillId="0" borderId="0" xfId="0" applyFont="1" applyAlignment="1">
      <alignment horizontal="center" vertical="center"/>
    </xf>
    <xf numFmtId="164" fontId="2" fillId="0" borderId="0" xfId="2" applyNumberFormat="1" applyFont="1" applyAlignment="1">
      <alignment horizontal="center" vertical="center"/>
    </xf>
    <xf numFmtId="44" fontId="0" fillId="6" borderId="0" xfId="0" applyNumberFormat="1" applyFill="1" applyAlignment="1">
      <alignment vertical="center"/>
    </xf>
    <xf numFmtId="0" fontId="0" fillId="7" borderId="0" xfId="0" applyFill="1" applyAlignment="1">
      <alignment horizontal="center" vertical="center"/>
    </xf>
    <xf numFmtId="44" fontId="0" fillId="7" borderId="0" xfId="1" applyFont="1" applyFill="1" applyAlignment="1">
      <alignment vertical="center"/>
    </xf>
    <xf numFmtId="0" fontId="0" fillId="0" borderId="0" xfId="0" applyAlignment="1">
      <alignment horizontal="left" vertical="center" wrapText="1"/>
    </xf>
    <xf numFmtId="0" fontId="5" fillId="2" borderId="0" xfId="0" applyFont="1" applyFill="1" applyAlignment="1">
      <alignment vertical="center"/>
    </xf>
    <xf numFmtId="0" fontId="8" fillId="0" borderId="0" xfId="0" applyFont="1" applyAlignment="1">
      <alignment horizontal="left" vertical="center"/>
    </xf>
    <xf numFmtId="0" fontId="6" fillId="10" borderId="0" xfId="0" applyFont="1" applyFill="1" applyAlignment="1" applyProtection="1">
      <alignment vertical="center"/>
    </xf>
    <xf numFmtId="0" fontId="4" fillId="1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16" fontId="13" fillId="10" borderId="0" xfId="0" applyNumberFormat="1" applyFont="1" applyFill="1" applyAlignment="1" applyProtection="1">
      <alignment vertical="center"/>
      <protection locked="0"/>
    </xf>
    <xf numFmtId="44" fontId="0" fillId="0" borderId="0" xfId="0" applyNumberFormat="1" applyAlignment="1" applyProtection="1">
      <alignment vertical="center"/>
    </xf>
    <xf numFmtId="164" fontId="2" fillId="0" borderId="0" xfId="2" applyNumberFormat="1" applyFont="1" applyAlignment="1" applyProtection="1">
      <alignment horizontal="center" vertical="center"/>
    </xf>
    <xf numFmtId="0" fontId="0" fillId="0" borderId="0" xfId="0" quotePrefix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2" fillId="0" borderId="0" xfId="0" applyFont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17" fillId="0" borderId="0" xfId="0" applyFont="1" applyAlignment="1">
      <alignment horizontal="right" vertical="center"/>
    </xf>
    <xf numFmtId="0" fontId="0" fillId="7" borderId="0" xfId="0" quotePrefix="1" applyFill="1" applyAlignment="1">
      <alignment horizontal="center" vertical="center"/>
    </xf>
    <xf numFmtId="0" fontId="20" fillId="0" borderId="0" xfId="0" applyFont="1" applyAlignment="1">
      <alignment vertical="center"/>
    </xf>
    <xf numFmtId="16" fontId="9" fillId="4" borderId="0" xfId="0" applyNumberFormat="1" applyFont="1" applyFill="1" applyAlignment="1" applyProtection="1">
      <alignment horizontal="center" vertical="center"/>
      <protection locked="0"/>
    </xf>
    <xf numFmtId="44" fontId="15" fillId="4" borderId="0" xfId="1" applyFont="1" applyFill="1" applyAlignment="1" applyProtection="1">
      <alignment vertical="center"/>
      <protection locked="0"/>
    </xf>
    <xf numFmtId="44" fontId="0" fillId="0" borderId="0" xfId="0" applyNumberFormat="1" applyAlignment="1" applyProtection="1">
      <alignment horizontal="center" vertical="center"/>
    </xf>
    <xf numFmtId="0" fontId="22" fillId="5" borderId="0" xfId="0" applyFont="1" applyFill="1" applyAlignment="1">
      <alignment vertical="center"/>
    </xf>
    <xf numFmtId="0" fontId="22" fillId="9" borderId="0" xfId="0" applyFont="1" applyFill="1" applyAlignment="1">
      <alignment vertical="center"/>
    </xf>
    <xf numFmtId="0" fontId="23" fillId="9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0" fillId="4" borderId="3" xfId="0" applyFill="1" applyBorder="1" applyAlignment="1" applyProtection="1">
      <alignment horizontal="center" vertical="center"/>
      <protection locked="0"/>
    </xf>
    <xf numFmtId="166" fontId="0" fillId="4" borderId="3" xfId="1" applyNumberFormat="1" applyFont="1" applyFill="1" applyBorder="1" applyAlignment="1" applyProtection="1">
      <alignment vertical="center"/>
      <protection locked="0"/>
    </xf>
    <xf numFmtId="0" fontId="0" fillId="12" borderId="0" xfId="0" applyFill="1" applyAlignment="1">
      <alignment horizontal="center" vertical="center"/>
    </xf>
    <xf numFmtId="0" fontId="2" fillId="4" borderId="0" xfId="0" applyFont="1" applyFill="1" applyAlignment="1">
      <alignment horizontal="left" vertical="center" indent="1"/>
    </xf>
    <xf numFmtId="0" fontId="26" fillId="0" borderId="0" xfId="3" applyFont="1" applyAlignment="1">
      <alignment horizontal="right" vertical="center"/>
    </xf>
    <xf numFmtId="0" fontId="10" fillId="13" borderId="0" xfId="0" applyFont="1" applyFill="1" applyAlignment="1" applyProtection="1">
      <alignment vertical="center"/>
    </xf>
    <xf numFmtId="0" fontId="21" fillId="13" borderId="0" xfId="0" applyFont="1" applyFill="1" applyAlignment="1" applyProtection="1">
      <alignment vertical="center"/>
    </xf>
    <xf numFmtId="16" fontId="10" fillId="13" borderId="0" xfId="0" applyNumberFormat="1" applyFont="1" applyFill="1" applyAlignment="1" applyProtection="1">
      <alignment vertical="center"/>
    </xf>
    <xf numFmtId="0" fontId="21" fillId="13" borderId="0" xfId="0" applyFont="1" applyFill="1" applyAlignment="1" applyProtection="1">
      <alignment horizontal="center" vertical="center"/>
    </xf>
    <xf numFmtId="44" fontId="21" fillId="13" borderId="0" xfId="1" applyFont="1" applyFill="1" applyAlignment="1" applyProtection="1">
      <alignment vertical="center"/>
    </xf>
    <xf numFmtId="0" fontId="4" fillId="13" borderId="0" xfId="0" applyFont="1" applyFill="1" applyAlignment="1" applyProtection="1">
      <alignment horizontal="right" vertical="center"/>
    </xf>
    <xf numFmtId="164" fontId="4" fillId="13" borderId="0" xfId="2" applyNumberFormat="1" applyFont="1" applyFill="1" applyAlignment="1" applyProtection="1">
      <alignment horizontal="center" vertical="center"/>
    </xf>
    <xf numFmtId="0" fontId="21" fillId="13" borderId="0" xfId="0" quotePrefix="1" applyFont="1" applyFill="1" applyAlignment="1" applyProtection="1">
      <alignment vertical="center"/>
    </xf>
    <xf numFmtId="16" fontId="6" fillId="10" borderId="0" xfId="0" applyNumberFormat="1" applyFont="1" applyFill="1" applyAlignment="1" applyProtection="1">
      <alignment vertical="center"/>
    </xf>
    <xf numFmtId="0" fontId="0" fillId="14" borderId="0" xfId="0" applyFill="1" applyAlignment="1" applyProtection="1">
      <alignment horizontal="center" vertical="center"/>
    </xf>
    <xf numFmtId="16" fontId="21" fillId="13" borderId="0" xfId="0" applyNumberFormat="1" applyFont="1" applyFill="1" applyAlignment="1" applyProtection="1">
      <alignment horizontal="center" vertical="center"/>
    </xf>
    <xf numFmtId="165" fontId="0" fillId="14" borderId="0" xfId="0" applyNumberFormat="1" applyFill="1" applyAlignment="1" applyProtection="1">
      <alignment horizontal="center" vertical="center"/>
    </xf>
    <xf numFmtId="0" fontId="27" fillId="4" borderId="0" xfId="0" applyFont="1" applyFill="1" applyAlignment="1">
      <alignment horizontal="center" vertical="center"/>
    </xf>
    <xf numFmtId="0" fontId="27" fillId="4" borderId="0" xfId="0" applyFont="1" applyFill="1" applyAlignment="1" applyProtection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 applyProtection="1">
      <alignment vertical="center"/>
    </xf>
    <xf numFmtId="0" fontId="25" fillId="5" borderId="0" xfId="0" applyFont="1" applyFill="1" applyAlignment="1">
      <alignment horizontal="center" vertical="center" wrapText="1"/>
    </xf>
    <xf numFmtId="0" fontId="18" fillId="11" borderId="0" xfId="0" applyFont="1" applyFill="1" applyAlignment="1">
      <alignment horizontal="center" vertical="center"/>
    </xf>
    <xf numFmtId="0" fontId="14" fillId="0" borderId="1" xfId="0" applyFont="1" applyBorder="1" applyAlignment="1" applyProtection="1">
      <alignment horizontal="center" vertical="center"/>
    </xf>
    <xf numFmtId="0" fontId="14" fillId="0" borderId="2" xfId="0" applyFont="1" applyBorder="1" applyAlignment="1" applyProtection="1">
      <alignment horizontal="center" vertical="center"/>
    </xf>
    <xf numFmtId="0" fontId="10" fillId="8" borderId="0" xfId="0" applyFont="1" applyFill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3" fillId="2" borderId="0" xfId="0" applyFont="1" applyFill="1" applyAlignment="1">
      <alignment horizontal="left" vertical="center" wrapText="1"/>
    </xf>
    <xf numFmtId="0" fontId="10" fillId="5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16" fillId="5" borderId="0" xfId="0" applyFont="1" applyFill="1" applyAlignment="1">
      <alignment horizontal="center" vertical="center" wrapText="1"/>
    </xf>
    <xf numFmtId="0" fontId="14" fillId="4" borderId="4" xfId="0" applyFont="1" applyFill="1" applyBorder="1" applyAlignment="1" applyProtection="1">
      <alignment horizontal="left" vertical="center"/>
      <protection locked="0"/>
    </xf>
    <xf numFmtId="0" fontId="14" fillId="4" borderId="5" xfId="0" applyFont="1" applyFill="1" applyBorder="1" applyAlignment="1" applyProtection="1">
      <alignment horizontal="left" vertical="center"/>
      <protection locked="0"/>
    </xf>
    <xf numFmtId="0" fontId="14" fillId="4" borderId="6" xfId="0" applyFont="1" applyFill="1" applyBorder="1" applyAlignment="1" applyProtection="1">
      <alignment horizontal="left" vertical="center"/>
      <protection locked="0"/>
    </xf>
  </cellXfs>
  <cellStyles count="4">
    <cellStyle name="Hiperligação" xfId="3" builtinId="8"/>
    <cellStyle name="Moeda" xfId="1" builtinId="4"/>
    <cellStyle name="Normal" xfId="0" builtinId="0"/>
    <cellStyle name="Percentagem" xfId="2" builtinId="5"/>
  </cellStyles>
  <dxfs count="0"/>
  <tableStyles count="0" defaultTableStyle="TableStyleMedium2" defaultPivotStyle="PivotStyleLight16"/>
  <colors>
    <mruColors>
      <color rgb="FF3333CC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624840</xdr:colOff>
      <xdr:row>0</xdr:row>
      <xdr:rowOff>0</xdr:rowOff>
    </xdr:from>
    <xdr:to>
      <xdr:col>14</xdr:col>
      <xdr:colOff>397350</xdr:colOff>
      <xdr:row>5</xdr:row>
      <xdr:rowOff>148590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71AFC6A-0465-4752-B523-39DB6B163FC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5416"/>
        <a:stretch/>
      </xdr:blipFill>
      <xdr:spPr bwMode="auto">
        <a:xfrm>
          <a:off x="10134600" y="0"/>
          <a:ext cx="2614770" cy="14820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facebook.com/paulomarques.saberfazer.fazersab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2AC0-7721-402A-A25A-3517571CCA0A}">
  <sheetPr>
    <pageSetUpPr fitToPage="1"/>
  </sheetPr>
  <dimension ref="A1:O47"/>
  <sheetViews>
    <sheetView showGridLines="0" tabSelected="1" zoomScaleNormal="100" workbookViewId="0">
      <selection activeCell="D20" sqref="D20"/>
    </sheetView>
  </sheetViews>
  <sheetFormatPr defaultColWidth="12.28515625" defaultRowHeight="15" x14ac:dyDescent="0.25"/>
  <cols>
    <col min="1" max="1" width="13.7109375" style="1" bestFit="1" customWidth="1"/>
    <col min="2" max="2" width="12.28515625" style="1"/>
    <col min="3" max="3" width="12.85546875" style="1" bestFit="1" customWidth="1"/>
    <col min="4" max="4" width="15.28515625" style="1" bestFit="1" customWidth="1"/>
    <col min="5" max="11" width="12.28515625" style="1"/>
    <col min="12" max="12" width="16.7109375" style="1" customWidth="1"/>
    <col min="13" max="14" width="12.28515625" style="1"/>
    <col min="15" max="15" width="10.85546875" style="1" customWidth="1"/>
    <col min="16" max="16" width="4.7109375" style="1" customWidth="1"/>
    <col min="17" max="17" width="5.140625" style="1" customWidth="1"/>
    <col min="18" max="16384" width="12.28515625" style="1"/>
  </cols>
  <sheetData>
    <row r="1" spans="1:15" ht="43.5" x14ac:dyDescent="0.25">
      <c r="A1" s="59" t="s">
        <v>13</v>
      </c>
      <c r="B1" s="59"/>
      <c r="C1" s="59"/>
      <c r="D1" s="59"/>
      <c r="E1" s="59"/>
      <c r="F1" s="59"/>
      <c r="G1" s="59"/>
      <c r="H1" s="59"/>
      <c r="I1" s="59"/>
      <c r="J1" s="59"/>
      <c r="K1" s="59"/>
    </row>
    <row r="2" spans="1:15" ht="21" x14ac:dyDescent="0.25">
      <c r="A2" s="63" t="s">
        <v>48</v>
      </c>
      <c r="B2" s="63"/>
      <c r="C2" s="63"/>
      <c r="D2" s="63"/>
      <c r="E2" s="63"/>
      <c r="F2" s="63"/>
      <c r="G2" s="63"/>
      <c r="H2" s="63"/>
      <c r="I2" s="63"/>
      <c r="J2" s="63"/>
      <c r="K2" s="63"/>
    </row>
    <row r="3" spans="1:15" ht="4.1500000000000004" customHeight="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</row>
    <row r="4" spans="1:15" ht="18" customHeight="1" x14ac:dyDescent="0.25">
      <c r="A4" s="65" t="s">
        <v>25</v>
      </c>
      <c r="B4" s="65"/>
      <c r="C4" s="65"/>
      <c r="D4" s="65"/>
      <c r="E4" s="65"/>
      <c r="F4" s="65"/>
      <c r="G4" s="65"/>
      <c r="H4" s="65"/>
      <c r="I4" s="65"/>
      <c r="J4" s="65"/>
      <c r="K4" s="15"/>
    </row>
    <row r="5" spans="1:15" ht="18" customHeight="1" x14ac:dyDescent="0.25">
      <c r="A5" s="65"/>
      <c r="B5" s="65"/>
      <c r="C5" s="65"/>
      <c r="D5" s="65"/>
      <c r="E5" s="65"/>
      <c r="F5" s="65"/>
      <c r="G5" s="65"/>
      <c r="H5" s="65"/>
      <c r="I5" s="65"/>
      <c r="J5" s="65"/>
      <c r="K5" s="15"/>
    </row>
    <row r="6" spans="1:15" ht="12.6" customHeight="1" x14ac:dyDescent="0.25"/>
    <row r="7" spans="1:15" ht="30" customHeight="1" x14ac:dyDescent="0.25">
      <c r="A7" s="64" t="s">
        <v>47</v>
      </c>
      <c r="B7" s="64"/>
      <c r="C7" s="64"/>
      <c r="D7" s="64"/>
      <c r="E7" s="64"/>
      <c r="F7" s="64"/>
      <c r="G7" s="64"/>
      <c r="H7" s="64"/>
      <c r="I7" s="64"/>
      <c r="O7" s="41" t="s">
        <v>26</v>
      </c>
    </row>
    <row r="8" spans="1:15" ht="26.45" customHeight="1" x14ac:dyDescent="0.25">
      <c r="A8" s="64"/>
      <c r="B8" s="64"/>
      <c r="C8" s="64"/>
      <c r="D8" s="64"/>
      <c r="E8" s="64"/>
      <c r="F8" s="64"/>
      <c r="G8" s="64"/>
      <c r="H8" s="64"/>
      <c r="I8" s="64"/>
    </row>
    <row r="9" spans="1:15" ht="12" customHeight="1" x14ac:dyDescent="0.25"/>
    <row r="10" spans="1:15" ht="19.149999999999999" customHeight="1" x14ac:dyDescent="0.25">
      <c r="A10" s="16" t="s">
        <v>27</v>
      </c>
      <c r="B10" s="16"/>
      <c r="C10" s="50">
        <f>G10-1</f>
        <v>43948</v>
      </c>
      <c r="D10" s="17"/>
      <c r="E10" s="57" t="s">
        <v>53</v>
      </c>
      <c r="F10" s="18"/>
      <c r="G10" s="30">
        <v>43949</v>
      </c>
      <c r="H10" s="54" t="s">
        <v>23</v>
      </c>
      <c r="K10" s="56" t="s">
        <v>52</v>
      </c>
      <c r="L10" s="70"/>
      <c r="M10" s="71"/>
      <c r="N10" s="71"/>
      <c r="O10" s="72"/>
    </row>
    <row r="11" spans="1:15" ht="19.899999999999999" customHeight="1" x14ac:dyDescent="0.25">
      <c r="A11" s="42" t="s">
        <v>29</v>
      </c>
      <c r="B11" s="43"/>
      <c r="C11" s="43"/>
      <c r="D11" s="43"/>
      <c r="E11" s="43"/>
    </row>
    <row r="12" spans="1:15" ht="19.899999999999999" customHeight="1" x14ac:dyDescent="0.25">
      <c r="A12" s="53">
        <f>+C12-29</f>
        <v>43919</v>
      </c>
      <c r="B12" s="51" t="s">
        <v>28</v>
      </c>
      <c r="C12" s="53">
        <f>+C10</f>
        <v>43948</v>
      </c>
      <c r="D12" s="31">
        <v>0</v>
      </c>
      <c r="E12" s="18" t="s">
        <v>15</v>
      </c>
      <c r="F12" s="55" t="s">
        <v>23</v>
      </c>
    </row>
    <row r="13" spans="1:15" ht="19.899999999999999" customHeight="1" x14ac:dyDescent="0.25">
      <c r="A13" s="44" t="s">
        <v>50</v>
      </c>
      <c r="B13" s="45"/>
      <c r="C13" s="52"/>
      <c r="D13" s="46"/>
      <c r="E13" s="43"/>
    </row>
    <row r="14" spans="1:15" ht="19.899999999999999" customHeight="1" x14ac:dyDescent="0.25">
      <c r="A14" s="53">
        <f>DATE(YEAR(C14),MONTH(C14)-1,1)</f>
        <v>43831</v>
      </c>
      <c r="B14" s="51" t="s">
        <v>28</v>
      </c>
      <c r="C14" s="53">
        <f>EOMONTH(A12,-1)</f>
        <v>43890</v>
      </c>
      <c r="D14" s="31">
        <v>0</v>
      </c>
      <c r="E14" s="18"/>
      <c r="F14" s="55" t="s">
        <v>23</v>
      </c>
    </row>
    <row r="15" spans="1:15" ht="19.899999999999999" customHeight="1" x14ac:dyDescent="0.25">
      <c r="A15" s="44" t="s">
        <v>49</v>
      </c>
      <c r="B15" s="45"/>
      <c r="C15" s="45"/>
      <c r="D15" s="32">
        <f>D14/2</f>
        <v>0</v>
      </c>
      <c r="E15" s="18" t="s">
        <v>16</v>
      </c>
      <c r="F15" s="23"/>
      <c r="G15" s="23"/>
      <c r="I15" s="69" t="s">
        <v>36</v>
      </c>
      <c r="J15" s="69"/>
      <c r="K15" s="69"/>
    </row>
    <row r="16" spans="1:15" ht="19.899999999999999" customHeight="1" thickBot="1" x14ac:dyDescent="0.3">
      <c r="A16" s="18"/>
      <c r="B16" s="18"/>
      <c r="C16" s="26" t="s">
        <v>30</v>
      </c>
      <c r="D16" s="20">
        <f>D12-D15</f>
        <v>0</v>
      </c>
      <c r="E16" s="18" t="s">
        <v>31</v>
      </c>
      <c r="F16" s="18"/>
      <c r="I16" s="69"/>
      <c r="J16" s="69"/>
      <c r="K16" s="69"/>
    </row>
    <row r="17" spans="1:15" ht="19.899999999999999" customHeight="1" thickTop="1" thickBot="1" x14ac:dyDescent="0.3">
      <c r="A17" s="18"/>
      <c r="B17" s="18"/>
      <c r="C17" s="24" t="s">
        <v>8</v>
      </c>
      <c r="D17" s="21" t="e">
        <f>D16/D15</f>
        <v>#DIV/0!</v>
      </c>
      <c r="E17" s="22" t="s">
        <v>17</v>
      </c>
      <c r="F17" s="60" t="e">
        <f>IF(AND(D17&lt;=-40%,D14&gt;0),"CONDIÇÃO VERIFICADA!","NÃO verifica condição.")</f>
        <v>#DIV/0!</v>
      </c>
      <c r="G17" s="61"/>
      <c r="I17" s="69"/>
      <c r="J17" s="69"/>
      <c r="K17" s="69"/>
    </row>
    <row r="18" spans="1:15" ht="19.899999999999999" customHeight="1" thickTop="1" x14ac:dyDescent="0.25">
      <c r="A18" s="42" t="s">
        <v>32</v>
      </c>
      <c r="B18" s="43"/>
      <c r="C18" s="47"/>
      <c r="D18" s="48"/>
      <c r="E18" s="49"/>
      <c r="G18" s="25"/>
      <c r="I18" s="69"/>
      <c r="J18" s="69"/>
      <c r="K18" s="69"/>
    </row>
    <row r="19" spans="1:15" ht="19.899999999999999" customHeight="1" x14ac:dyDescent="0.25">
      <c r="A19" s="53">
        <f>C19-29</f>
        <v>43553</v>
      </c>
      <c r="B19" s="51" t="s">
        <v>28</v>
      </c>
      <c r="C19" s="53">
        <f>EDATE(C10,-12)</f>
        <v>43582</v>
      </c>
      <c r="D19" s="31">
        <v>0</v>
      </c>
      <c r="E19" s="18" t="s">
        <v>33</v>
      </c>
      <c r="F19" s="55" t="s">
        <v>23</v>
      </c>
      <c r="G19" s="25"/>
      <c r="I19" s="69"/>
      <c r="J19" s="69"/>
      <c r="K19" s="69"/>
    </row>
    <row r="20" spans="1:15" ht="19.899999999999999" customHeight="1" thickBot="1" x14ac:dyDescent="0.3">
      <c r="A20" s="18"/>
      <c r="B20" s="18"/>
      <c r="C20" s="26" t="s">
        <v>30</v>
      </c>
      <c r="D20" s="20">
        <f>D12-D19</f>
        <v>0</v>
      </c>
      <c r="E20" s="18" t="s">
        <v>34</v>
      </c>
      <c r="F20" s="18"/>
      <c r="I20" s="69"/>
      <c r="J20" s="69"/>
      <c r="K20" s="69"/>
    </row>
    <row r="21" spans="1:15" ht="19.899999999999999" customHeight="1" thickTop="1" thickBot="1" x14ac:dyDescent="0.3">
      <c r="A21" s="18"/>
      <c r="B21" s="18"/>
      <c r="C21" s="24" t="s">
        <v>8</v>
      </c>
      <c r="D21" s="21" t="e">
        <f>D20/D19</f>
        <v>#DIV/0!</v>
      </c>
      <c r="E21" s="22" t="s">
        <v>35</v>
      </c>
      <c r="F21" s="60" t="e">
        <f>IF(AND(D21&lt;=-40%,D19&gt;0),"CONDIÇÃO VERIFICADA!","NÃO verifica condição.")</f>
        <v>#DIV/0!</v>
      </c>
      <c r="G21" s="61"/>
      <c r="I21" s="69"/>
      <c r="J21" s="69"/>
      <c r="K21" s="69"/>
    </row>
    <row r="22" spans="1:15" ht="19.899999999999999" customHeight="1" thickTop="1" x14ac:dyDescent="0.25"/>
    <row r="23" spans="1:15" ht="29.45" customHeight="1" x14ac:dyDescent="0.25">
      <c r="A23" s="36" t="s">
        <v>41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</row>
    <row r="24" spans="1:15" ht="18.75" x14ac:dyDescent="0.25">
      <c r="A24" s="33" t="s">
        <v>10</v>
      </c>
      <c r="B24" s="33"/>
      <c r="C24" s="33"/>
      <c r="D24" s="33"/>
      <c r="E24" s="34" t="s">
        <v>14</v>
      </c>
      <c r="F24" s="35"/>
      <c r="G24" s="35"/>
      <c r="H24" s="35"/>
      <c r="I24" s="35"/>
    </row>
    <row r="25" spans="1:15" x14ac:dyDescent="0.25">
      <c r="A25" s="2" t="s">
        <v>0</v>
      </c>
      <c r="B25" s="2" t="s">
        <v>1</v>
      </c>
      <c r="C25" s="2" t="s">
        <v>2</v>
      </c>
      <c r="D25" s="2" t="s">
        <v>3</v>
      </c>
      <c r="E25" s="2" t="s">
        <v>4</v>
      </c>
      <c r="F25" s="2" t="s">
        <v>5</v>
      </c>
      <c r="G25" s="2" t="s">
        <v>6</v>
      </c>
      <c r="H25" s="2" t="s">
        <v>9</v>
      </c>
    </row>
    <row r="26" spans="1:15" x14ac:dyDescent="0.25">
      <c r="A26" s="2">
        <v>30</v>
      </c>
      <c r="B26" s="2">
        <v>31</v>
      </c>
      <c r="C26" s="2">
        <v>30</v>
      </c>
      <c r="D26" s="2">
        <v>31</v>
      </c>
      <c r="E26" s="2">
        <v>31</v>
      </c>
      <c r="F26" s="2">
        <v>29</v>
      </c>
      <c r="G26" s="2">
        <v>31</v>
      </c>
      <c r="H26" s="2">
        <v>10</v>
      </c>
    </row>
    <row r="27" spans="1:15" x14ac:dyDescent="0.25">
      <c r="A27" s="3">
        <v>10000</v>
      </c>
      <c r="B27" s="3">
        <v>11000</v>
      </c>
      <c r="C27" s="3">
        <v>12000</v>
      </c>
      <c r="D27" s="3">
        <v>15000</v>
      </c>
      <c r="E27" s="3">
        <v>11000</v>
      </c>
      <c r="F27" s="3">
        <v>12000</v>
      </c>
      <c r="G27" s="3">
        <v>7500</v>
      </c>
      <c r="H27" s="3">
        <v>1600</v>
      </c>
    </row>
    <row r="28" spans="1:15" ht="17.45" customHeight="1" x14ac:dyDescent="0.25">
      <c r="G28" s="4" t="s">
        <v>7</v>
      </c>
      <c r="H28" s="10">
        <f>SUM(A27:H27)</f>
        <v>80100</v>
      </c>
      <c r="L28" s="58" t="s">
        <v>42</v>
      </c>
      <c r="M28" s="58"/>
      <c r="N28" s="58"/>
      <c r="O28" s="58"/>
    </row>
    <row r="29" spans="1:15" ht="14.45" customHeight="1" x14ac:dyDescent="0.25">
      <c r="F29" s="4" t="s">
        <v>11</v>
      </c>
      <c r="G29" s="39">
        <f>SUM(A26:H26)</f>
        <v>223</v>
      </c>
      <c r="H29" s="7">
        <f>H28/G29</f>
        <v>359.19282511210764</v>
      </c>
      <c r="I29" s="62" t="s">
        <v>38</v>
      </c>
      <c r="J29" s="62"/>
      <c r="L29" s="58"/>
      <c r="M29" s="58"/>
      <c r="N29" s="58"/>
      <c r="O29" s="58"/>
    </row>
    <row r="30" spans="1:15" ht="14.45" customHeight="1" x14ac:dyDescent="0.25">
      <c r="G30" s="27" t="s">
        <v>37</v>
      </c>
      <c r="H30" s="5">
        <f>H29*30</f>
        <v>10775.784753363228</v>
      </c>
      <c r="I30" s="62"/>
      <c r="J30" s="62"/>
      <c r="L30" s="58"/>
      <c r="M30" s="58"/>
      <c r="N30" s="58"/>
      <c r="O30" s="58"/>
    </row>
    <row r="31" spans="1:15" ht="14.45" customHeight="1" x14ac:dyDescent="0.25">
      <c r="F31" s="4"/>
      <c r="G31" s="5"/>
      <c r="I31" s="28" t="s">
        <v>40</v>
      </c>
      <c r="J31" s="11" t="s">
        <v>12</v>
      </c>
      <c r="L31" s="58"/>
      <c r="M31" s="58"/>
      <c r="N31" s="58"/>
      <c r="O31" s="58"/>
    </row>
    <row r="32" spans="1:15" ht="14.45" customHeight="1" x14ac:dyDescent="0.25">
      <c r="A32" s="66"/>
      <c r="B32" s="66"/>
      <c r="C32" s="66"/>
      <c r="G32" s="27" t="s">
        <v>39</v>
      </c>
      <c r="H32" s="5">
        <f>SUM(I32:J32)</f>
        <v>6400</v>
      </c>
      <c r="I32" s="12">
        <v>4800</v>
      </c>
      <c r="J32" s="12">
        <f>H27</f>
        <v>1600</v>
      </c>
      <c r="L32" s="58"/>
      <c r="M32" s="58"/>
      <c r="N32" s="58"/>
      <c r="O32" s="58"/>
    </row>
    <row r="33" spans="1:15" ht="15" customHeight="1" thickBot="1" x14ac:dyDescent="0.3">
      <c r="A33" s="66"/>
      <c r="B33" s="66"/>
      <c r="C33" s="66"/>
      <c r="G33" s="26" t="s">
        <v>30</v>
      </c>
      <c r="H33" s="20">
        <f>H32-H30</f>
        <v>-4375.7847533632284</v>
      </c>
      <c r="L33" s="58"/>
      <c r="M33" s="58"/>
      <c r="N33" s="58"/>
      <c r="O33" s="58"/>
    </row>
    <row r="34" spans="1:15" ht="14.45" customHeight="1" thickTop="1" thickBot="1" x14ac:dyDescent="0.3">
      <c r="A34" s="66"/>
      <c r="B34" s="66"/>
      <c r="C34" s="66"/>
      <c r="G34" s="24" t="s">
        <v>8</v>
      </c>
      <c r="H34" s="21">
        <f>H33/H30</f>
        <v>-0.40607573866000829</v>
      </c>
      <c r="I34" s="67" t="str">
        <f>IF(H34&lt;=-40%,"CONDIÇÃO VERIFICADA!","NÃO verifica condição.")</f>
        <v>CONDIÇÃO VERIFICADA!</v>
      </c>
      <c r="J34" s="68"/>
      <c r="L34" s="58"/>
      <c r="M34" s="58"/>
      <c r="N34" s="58"/>
      <c r="O34" s="58"/>
    </row>
    <row r="35" spans="1:15" ht="14.45" customHeight="1" thickTop="1" x14ac:dyDescent="0.25">
      <c r="A35" s="13"/>
      <c r="B35" s="13"/>
      <c r="C35" s="13"/>
      <c r="G35" s="8"/>
      <c r="H35" s="9"/>
      <c r="I35" s="6"/>
      <c r="J35" s="13"/>
      <c r="K35" s="13"/>
      <c r="L35" s="58"/>
      <c r="M35" s="58"/>
      <c r="N35" s="58"/>
      <c r="O35" s="58"/>
    </row>
    <row r="36" spans="1:15" ht="21" x14ac:dyDescent="0.25">
      <c r="A36" s="16" t="s">
        <v>27</v>
      </c>
      <c r="B36" s="16"/>
      <c r="C36" s="19" t="s">
        <v>18</v>
      </c>
      <c r="D36" s="17"/>
      <c r="E36" s="57" t="s">
        <v>53</v>
      </c>
      <c r="F36" s="18"/>
      <c r="G36" s="30" t="s">
        <v>18</v>
      </c>
      <c r="H36" s="54" t="s">
        <v>23</v>
      </c>
    </row>
    <row r="37" spans="1:15" ht="15.75" x14ac:dyDescent="0.25">
      <c r="A37" s="37" t="s">
        <v>22</v>
      </c>
      <c r="B37" s="37" t="s">
        <v>21</v>
      </c>
      <c r="C37" s="37" t="s">
        <v>20</v>
      </c>
      <c r="D37" s="37" t="s">
        <v>19</v>
      </c>
      <c r="E37" s="37" t="s">
        <v>0</v>
      </c>
      <c r="F37" s="37" t="s">
        <v>1</v>
      </c>
      <c r="G37" s="37" t="s">
        <v>2</v>
      </c>
      <c r="H37" s="37" t="s">
        <v>3</v>
      </c>
      <c r="I37" s="37" t="s">
        <v>4</v>
      </c>
      <c r="J37" s="37" t="s">
        <v>5</v>
      </c>
      <c r="K37" s="37" t="s">
        <v>6</v>
      </c>
      <c r="L37" s="37" t="s">
        <v>9</v>
      </c>
      <c r="M37" s="40" t="s">
        <v>46</v>
      </c>
      <c r="N37" s="54" t="s">
        <v>23</v>
      </c>
    </row>
    <row r="38" spans="1:15" ht="15.75" x14ac:dyDescent="0.25">
      <c r="A38" s="37" t="s">
        <v>18</v>
      </c>
      <c r="B38" s="37">
        <v>30</v>
      </c>
      <c r="C38" s="37">
        <v>31</v>
      </c>
      <c r="D38" s="37">
        <v>31</v>
      </c>
      <c r="E38" s="37">
        <v>30</v>
      </c>
      <c r="F38" s="37">
        <v>31</v>
      </c>
      <c r="G38" s="37">
        <v>30</v>
      </c>
      <c r="H38" s="37">
        <v>31</v>
      </c>
      <c r="I38" s="37">
        <v>31</v>
      </c>
      <c r="J38" s="37">
        <v>29</v>
      </c>
      <c r="K38" s="37">
        <v>31</v>
      </c>
      <c r="L38" s="37" t="s">
        <v>18</v>
      </c>
      <c r="M38" s="40" t="s">
        <v>44</v>
      </c>
      <c r="N38" s="54" t="s">
        <v>23</v>
      </c>
    </row>
    <row r="39" spans="1:15" ht="15.75" x14ac:dyDescent="0.25">
      <c r="A39" s="38">
        <v>0</v>
      </c>
      <c r="B39" s="38">
        <v>0</v>
      </c>
      <c r="C39" s="38">
        <v>0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40" t="s">
        <v>45</v>
      </c>
      <c r="N39" s="54" t="s">
        <v>23</v>
      </c>
    </row>
    <row r="40" spans="1:15" x14ac:dyDescent="0.25">
      <c r="K40" s="4" t="s">
        <v>7</v>
      </c>
      <c r="L40" s="10">
        <f>SUM(A39:L39)</f>
        <v>0</v>
      </c>
    </row>
    <row r="41" spans="1:15" x14ac:dyDescent="0.25">
      <c r="J41" s="4" t="s">
        <v>24</v>
      </c>
      <c r="K41" s="39">
        <f>SUM(A38:L38)</f>
        <v>305</v>
      </c>
      <c r="L41" s="7">
        <f>L40/K41</f>
        <v>0</v>
      </c>
      <c r="M41" s="62" t="s">
        <v>38</v>
      </c>
      <c r="N41" s="62"/>
    </row>
    <row r="42" spans="1:15" x14ac:dyDescent="0.25">
      <c r="K42" s="27" t="s">
        <v>37</v>
      </c>
      <c r="L42" s="5">
        <f>L41*30</f>
        <v>0</v>
      </c>
      <c r="M42" s="62"/>
      <c r="N42" s="62"/>
    </row>
    <row r="43" spans="1:15" ht="15.75" x14ac:dyDescent="0.25">
      <c r="J43" s="4"/>
      <c r="K43" s="5"/>
      <c r="M43" s="37" t="s">
        <v>43</v>
      </c>
      <c r="N43" s="37" t="s">
        <v>43</v>
      </c>
      <c r="O43" s="54" t="s">
        <v>23</v>
      </c>
    </row>
    <row r="44" spans="1:15" ht="15.75" x14ac:dyDescent="0.25">
      <c r="B44" s="13"/>
      <c r="C44" s="13"/>
      <c r="K44" s="27" t="s">
        <v>39</v>
      </c>
      <c r="L44" s="5">
        <f>SUM(M44:N44)</f>
        <v>0</v>
      </c>
      <c r="M44" s="38">
        <v>0</v>
      </c>
      <c r="N44" s="38">
        <v>0</v>
      </c>
      <c r="O44" s="54" t="s">
        <v>23</v>
      </c>
    </row>
    <row r="45" spans="1:15" ht="15.75" thickBot="1" x14ac:dyDescent="0.3">
      <c r="A45" s="13"/>
      <c r="B45" s="13"/>
      <c r="C45" s="13"/>
      <c r="K45" s="26" t="s">
        <v>30</v>
      </c>
      <c r="L45" s="20">
        <f>L44-L42</f>
        <v>0</v>
      </c>
    </row>
    <row r="46" spans="1:15" ht="24" customHeight="1" thickTop="1" thickBot="1" x14ac:dyDescent="0.3">
      <c r="A46" s="29" t="s">
        <v>51</v>
      </c>
      <c r="B46" s="13"/>
      <c r="C46" s="13"/>
      <c r="K46" s="24" t="s">
        <v>8</v>
      </c>
      <c r="L46" s="21" t="e">
        <f>L45/L42</f>
        <v>#DIV/0!</v>
      </c>
      <c r="M46" s="60" t="e">
        <f>IF(AND(L46&lt;=-40%,L44&gt;0),"CONDIÇÃO VERIFICADA!","NÃO verifica condição.")</f>
        <v>#DIV/0!</v>
      </c>
      <c r="N46" s="61"/>
    </row>
    <row r="47" spans="1:15" ht="15.75" thickTop="1" x14ac:dyDescent="0.25"/>
  </sheetData>
  <sheetProtection sheet="1" objects="1" scenarios="1"/>
  <mergeCells count="14">
    <mergeCell ref="L28:O35"/>
    <mergeCell ref="A1:K1"/>
    <mergeCell ref="M46:N46"/>
    <mergeCell ref="M41:N42"/>
    <mergeCell ref="A2:K2"/>
    <mergeCell ref="A7:I8"/>
    <mergeCell ref="A4:J5"/>
    <mergeCell ref="A32:C34"/>
    <mergeCell ref="F17:G17"/>
    <mergeCell ref="F21:G21"/>
    <mergeCell ref="I29:J30"/>
    <mergeCell ref="I34:J34"/>
    <mergeCell ref="I15:K21"/>
    <mergeCell ref="L10:O10"/>
  </mergeCells>
  <hyperlinks>
    <hyperlink ref="O7" r:id="rId1" xr:uid="{586F2702-1994-4D17-9BDA-8C8363FB1724}"/>
  </hyperlinks>
  <printOptions horizontalCentered="1" verticalCentered="1"/>
  <pageMargins left="1.02" right="0.62" top="0.19685039370078741" bottom="0.19685039370078741" header="0.23622047244094491" footer="0.19685039370078741"/>
  <pageSetup paperSize="9" scale="66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Ver.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Marques</dc:creator>
  <cp:lastModifiedBy>Anabela</cp:lastModifiedBy>
  <cp:lastPrinted>2020-04-28T13:25:51Z</cp:lastPrinted>
  <dcterms:created xsi:type="dcterms:W3CDTF">2020-03-24T18:57:41Z</dcterms:created>
  <dcterms:modified xsi:type="dcterms:W3CDTF">2020-04-29T08:56:52Z</dcterms:modified>
</cp:coreProperties>
</file>