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fita\Documents\"/>
    </mc:Choice>
  </mc:AlternateContent>
  <xr:revisionPtr revIDLastSave="0" documentId="8_{DEF3620E-40E7-4CFC-B2DB-E779FFF3CF28}" xr6:coauthVersionLast="47" xr6:coauthVersionMax="47" xr10:uidLastSave="{00000000-0000-0000-0000-000000000000}"/>
  <bookViews>
    <workbookView xWindow="-120" yWindow="-120" windowWidth="29040" windowHeight="15840" xr2:uid="{54388012-5E59-420A-B30F-C1AA84F0DEE7}"/>
  </bookViews>
  <sheets>
    <sheet name="Via Verde" sheetId="1" r:id="rId1"/>
  </sheets>
  <externalReferences>
    <externalReference r:id="rId2"/>
  </externalReferences>
  <definedNames>
    <definedName name="_xlnm.Print_Area" localSheetId="0">'Via Verde'!$A$1:$I$56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5" i="1" l="1"/>
  <c r="G51" i="1" s="1"/>
  <c r="G43" i="1"/>
  <c r="G40" i="1"/>
  <c r="H39" i="1"/>
  <c r="G39" i="1"/>
  <c r="A39" i="1"/>
  <c r="H38" i="1"/>
  <c r="G38" i="1"/>
  <c r="A38" i="1"/>
  <c r="H37" i="1"/>
  <c r="G37" i="1"/>
  <c r="A37" i="1"/>
  <c r="H36" i="1"/>
  <c r="G36" i="1"/>
  <c r="A36" i="1"/>
  <c r="H35" i="1"/>
  <c r="G35" i="1"/>
  <c r="A35" i="1"/>
  <c r="H34" i="1"/>
  <c r="G34" i="1"/>
  <c r="A34" i="1"/>
  <c r="H33" i="1"/>
  <c r="G33" i="1"/>
  <c r="A33" i="1"/>
  <c r="H32" i="1"/>
  <c r="G32" i="1"/>
  <c r="A32" i="1"/>
  <c r="H31" i="1"/>
  <c r="G31" i="1"/>
  <c r="A31" i="1"/>
  <c r="H30" i="1"/>
  <c r="G30" i="1"/>
  <c r="A30" i="1"/>
  <c r="G26" i="1"/>
  <c r="G10" i="1"/>
  <c r="G8" i="1"/>
  <c r="G12" i="1" s="1"/>
  <c r="I4" i="1" s="1"/>
  <c r="G5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Inforfita</author>
  </authors>
  <commentList>
    <comment ref="B2" authorId="0" shapeId="0" xr:uid="{863DE6AB-1885-4E68-987B-5D6F79DE9710}">
      <text>
        <r>
          <rPr>
            <sz val="9"/>
            <color indexed="81"/>
            <rFont val="Tahoma"/>
            <family val="2"/>
          </rPr>
          <t>Depois de preencher o nome e o NIF podem proteger a folha porque as células a preencher ficam desprotegidas.</t>
        </r>
      </text>
    </comment>
    <comment ref="D9" authorId="0" shapeId="0" xr:uid="{8C0FE5F1-6DB2-4FC7-9BF4-6C7318A941C1}">
      <text>
        <r>
          <rPr>
            <sz val="9"/>
            <color indexed="81"/>
            <rFont val="Tahoma"/>
            <family val="2"/>
          </rPr>
          <t xml:space="preserve">Estes códigos são do meu programa de contabilidade. Cada um pode criar os seus próprios ou mesmo omitir. </t>
        </r>
      </text>
    </comment>
    <comment ref="G9" authorId="0" shapeId="0" xr:uid="{ACE663A5-3C69-4C00-8779-096D0CB0BFE3}">
      <text>
        <r>
          <rPr>
            <sz val="9"/>
            <color indexed="81"/>
            <rFont val="Tahoma"/>
            <family val="2"/>
          </rPr>
          <t>Preencher IVA a 6%</t>
        </r>
      </text>
    </comment>
    <comment ref="G11" authorId="0" shapeId="0" xr:uid="{7C66CC89-9786-4520-B6FB-3EECC59F78BE}">
      <text>
        <r>
          <rPr>
            <sz val="9"/>
            <color indexed="81"/>
            <rFont val="Tahoma"/>
            <family val="2"/>
          </rPr>
          <t xml:space="preserve">Preencher IVA a 23%
</t>
        </r>
      </text>
    </comment>
    <comment ref="E15" authorId="0" shapeId="0" xr:uid="{B62245B2-F05E-4FAA-8B9B-387975EB29C0}">
      <text>
        <r>
          <rPr>
            <sz val="9"/>
            <color indexed="81"/>
            <rFont val="Tahoma"/>
            <family val="2"/>
          </rPr>
          <t>Tirar da fatura Via Verde</t>
        </r>
      </text>
    </comment>
    <comment ref="G26" authorId="0" shapeId="0" xr:uid="{3E5496F4-E289-4BEC-A142-0C8F91E8EA46}">
      <text>
        <r>
          <rPr>
            <sz val="9"/>
            <color indexed="81"/>
            <rFont val="Tahoma"/>
            <family val="2"/>
          </rPr>
          <t>Preencher os valores da fatura de cada concessionária.</t>
        </r>
      </text>
    </comment>
    <comment ref="A29" authorId="0" shapeId="0" xr:uid="{ECC3E875-95F3-49E0-A589-BF3E921AC5F8}">
      <text>
        <r>
          <rPr>
            <sz val="9"/>
            <color indexed="81"/>
            <rFont val="Tahoma"/>
            <family val="2"/>
          </rPr>
          <t>O nome da concessionária e a conta são copiados da lista acima.</t>
        </r>
      </text>
    </comment>
    <comment ref="G51" authorId="0" shapeId="0" xr:uid="{FC803547-F5AA-4FDF-BFCE-B0E734B2ED48}">
      <text>
        <r>
          <rPr>
            <sz val="9"/>
            <color indexed="81"/>
            <rFont val="Tahoma"/>
            <family val="2"/>
          </rPr>
          <t>Somar os valores debitados no cartão.</t>
        </r>
      </text>
    </comment>
  </commentList>
</comments>
</file>

<file path=xl/sharedStrings.xml><?xml version="1.0" encoding="utf-8"?>
<sst xmlns="http://schemas.openxmlformats.org/spreadsheetml/2006/main" count="34" uniqueCount="31">
  <si>
    <t>FIRMA:</t>
  </si>
  <si>
    <t>Nº_____________</t>
  </si>
  <si>
    <t xml:space="preserve">Contribuinte nº: </t>
  </si>
  <si>
    <t>PORTAGENS * VIA VERDE</t>
  </si>
  <si>
    <t>DESCRIÇÃO</t>
  </si>
  <si>
    <t>VALOR</t>
  </si>
  <si>
    <t>DEBITO</t>
  </si>
  <si>
    <t>CRÉDITO</t>
  </si>
  <si>
    <t>Portagens a 6%</t>
  </si>
  <si>
    <t>IVA dedutível a 6% a)</t>
  </si>
  <si>
    <t>Portagens a 23%</t>
  </si>
  <si>
    <t>IVA dedutível a 23% a)</t>
  </si>
  <si>
    <t>TOTAL:........</t>
  </si>
  <si>
    <t>a) - Dedutível ao abrigo do oficio circulado 30144/2013</t>
  </si>
  <si>
    <t>CONCESSIONÁRIA</t>
  </si>
  <si>
    <t>Nº FATURA</t>
  </si>
  <si>
    <t>Brisa, SA</t>
  </si>
  <si>
    <t>Autoestradas do Atlântico, SA</t>
  </si>
  <si>
    <t>Via Verde Portugal, SA</t>
  </si>
  <si>
    <t>Infraestruturas de Portugal, SA</t>
  </si>
  <si>
    <t>Scutvias, SA</t>
  </si>
  <si>
    <t>Centro Colombo, SA</t>
  </si>
  <si>
    <t>Lusoponte, SA</t>
  </si>
  <si>
    <t>Brisal, SA</t>
  </si>
  <si>
    <t>PAGAMENTOS ÀS CONCESSIONÁRIAS</t>
  </si>
  <si>
    <t>VALORES NO CARTÃO DE DÉBITO/CRÉDITO</t>
  </si>
  <si>
    <t>TOTAL GERAL</t>
  </si>
  <si>
    <t>O Caixa</t>
  </si>
  <si>
    <t>Contabilidade</t>
  </si>
  <si>
    <t>A Gerência</t>
  </si>
  <si>
    <t>Rio Maior,  2022/____/____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</si>
</sst>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816]_-;\-* #,##0.00\ [$€-816]_-;_-* &quot;-&quot;??\ [$€-816]_-;_-@_-"/>
  </numFmts>
  <fonts count="10" x14ac:knownFonts="1"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8"/>
      <color indexed="48"/>
      <name val="Arial"/>
      <family val="2"/>
    </font>
    <font>
      <i/>
      <sz val="10"/>
      <name val="Arial"/>
      <family val="2"/>
    </font>
    <font>
      <i/>
      <sz val="8"/>
      <color indexed="10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2" xfId="0" applyBorder="1"/>
    <xf numFmtId="164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2" fillId="0" borderId="0" xfId="0" applyFont="1" applyAlignment="1">
      <alignment horizontal="left"/>
    </xf>
    <xf numFmtId="164" fontId="0" fillId="0" borderId="0" xfId="0" applyNumberFormat="1"/>
    <xf numFmtId="0" fontId="0" fillId="0" borderId="5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2" fillId="0" borderId="0" xfId="0" applyFont="1"/>
    <xf numFmtId="164" fontId="2" fillId="0" borderId="7" xfId="0" applyNumberFormat="1" applyFont="1" applyBorder="1" applyAlignment="1">
      <alignment horizontal="right"/>
    </xf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164" fontId="0" fillId="0" borderId="0" xfId="0" applyNumberFormat="1" applyAlignment="1">
      <alignment horizontal="centerContinuous"/>
    </xf>
    <xf numFmtId="0" fontId="0" fillId="0" borderId="8" xfId="0" applyBorder="1"/>
    <xf numFmtId="0" fontId="0" fillId="0" borderId="9" xfId="0" applyBorder="1"/>
    <xf numFmtId="164" fontId="0" fillId="0" borderId="9" xfId="0" applyNumberFormat="1" applyBorder="1"/>
    <xf numFmtId="0" fontId="0" fillId="0" borderId="10" xfId="0" applyBorder="1"/>
    <xf numFmtId="0" fontId="2" fillId="0" borderId="8" xfId="0" applyFont="1" applyBorder="1" applyAlignment="1">
      <alignment horizontal="centerContinuous"/>
    </xf>
    <xf numFmtId="0" fontId="2" fillId="0" borderId="9" xfId="0" applyFont="1" applyBorder="1" applyAlignment="1">
      <alignment horizontal="centerContinuous"/>
    </xf>
    <xf numFmtId="0" fontId="2" fillId="0" borderId="10" xfId="0" applyFont="1" applyBorder="1" applyAlignment="1">
      <alignment horizontal="centerContinuous"/>
    </xf>
    <xf numFmtId="164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2" xfId="0" applyFont="1" applyBorder="1"/>
    <xf numFmtId="164" fontId="4" fillId="0" borderId="13" xfId="0" applyNumberFormat="1" applyFont="1" applyBorder="1"/>
    <xf numFmtId="0" fontId="5" fillId="0" borderId="13" xfId="0" applyFont="1" applyBorder="1" applyAlignment="1">
      <alignment horizontal="center"/>
    </xf>
    <xf numFmtId="164" fontId="4" fillId="0" borderId="11" xfId="0" applyNumberFormat="1" applyFont="1" applyBorder="1" applyAlignment="1" applyProtection="1">
      <alignment horizontal="center"/>
      <protection locked="0"/>
    </xf>
    <xf numFmtId="0" fontId="4" fillId="0" borderId="14" xfId="0" applyFont="1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164" fontId="4" fillId="0" borderId="16" xfId="0" applyNumberFormat="1" applyFont="1" applyBorder="1" applyProtection="1">
      <protection locked="0"/>
    </xf>
    <xf numFmtId="0" fontId="6" fillId="0" borderId="2" xfId="0" applyFont="1" applyBorder="1"/>
    <xf numFmtId="0" fontId="2" fillId="0" borderId="14" xfId="0" applyFont="1" applyBorder="1"/>
    <xf numFmtId="164" fontId="6" fillId="0" borderId="17" xfId="0" applyNumberFormat="1" applyFont="1" applyBorder="1"/>
    <xf numFmtId="0" fontId="5" fillId="0" borderId="15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4" fontId="4" fillId="0" borderId="11" xfId="0" applyNumberFormat="1" applyFont="1" applyBorder="1"/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4" fillId="0" borderId="12" xfId="0" applyFont="1" applyBorder="1" applyProtection="1">
      <protection locked="0"/>
    </xf>
    <xf numFmtId="0" fontId="4" fillId="0" borderId="14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164" fontId="4" fillId="0" borderId="13" xfId="0" applyNumberFormat="1" applyFont="1" applyBorder="1" applyProtection="1"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4" fontId="4" fillId="0" borderId="14" xfId="0" applyNumberFormat="1" applyFont="1" applyBorder="1" applyProtection="1">
      <protection locked="0"/>
    </xf>
    <xf numFmtId="0" fontId="6" fillId="0" borderId="14" xfId="0" applyFont="1" applyBorder="1"/>
    <xf numFmtId="0" fontId="6" fillId="0" borderId="15" xfId="0" applyFont="1" applyBorder="1"/>
    <xf numFmtId="164" fontId="8" fillId="0" borderId="16" xfId="0" applyNumberFormat="1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164" fontId="0" fillId="0" borderId="11" xfId="0" applyNumberFormat="1" applyBorder="1"/>
    <xf numFmtId="0" fontId="0" fillId="0" borderId="11" xfId="0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28C6583D-E81C-4DA6-8FCC-9DF48CE9EE6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16</xdr:row>
      <xdr:rowOff>123825</xdr:rowOff>
    </xdr:from>
    <xdr:to>
      <xdr:col>3</xdr:col>
      <xdr:colOff>590550</xdr:colOff>
      <xdr:row>18</xdr:row>
      <xdr:rowOff>133350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C63E3511-0218-40D5-A9CA-A8044200F63E}"/>
            </a:ext>
          </a:extLst>
        </xdr:cNvPr>
        <xdr:cNvSpPr/>
      </xdr:nvSpPr>
      <xdr:spPr bwMode="auto">
        <a:xfrm>
          <a:off x="1943100" y="2867025"/>
          <a:ext cx="323850" cy="333375"/>
        </a:xfrm>
        <a:prstGeom prst="ellipse">
          <a:avLst/>
        </a:pr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algn="l"/>
          <a:r>
            <a:rPr lang="pt-PT" sz="1100" b="1" baseline="0">
              <a:solidFill>
                <a:sysClr val="windowText" lastClr="000000"/>
              </a:solidFill>
            </a:rPr>
            <a:t> </a:t>
          </a:r>
          <a:r>
            <a:rPr lang="pt-PT" sz="1100" b="1" baseline="0">
              <a:solidFill>
                <a:srgbClr val="FF0000"/>
              </a:solidFill>
            </a:rPr>
            <a:t>28</a:t>
          </a:r>
          <a:endParaRPr lang="pt-PT" sz="1100" b="1"/>
        </a:p>
      </xdr:txBody>
    </xdr:sp>
    <xdr:clientData/>
  </xdr:twoCellAnchor>
  <xdr:twoCellAnchor>
    <xdr:from>
      <xdr:col>3</xdr:col>
      <xdr:colOff>571500</xdr:colOff>
      <xdr:row>30</xdr:row>
      <xdr:rowOff>142875</xdr:rowOff>
    </xdr:from>
    <xdr:to>
      <xdr:col>4</xdr:col>
      <xdr:colOff>285750</xdr:colOff>
      <xdr:row>32</xdr:row>
      <xdr:rowOff>152400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03732197-3B51-453B-9CEF-299A5BC61443}"/>
            </a:ext>
          </a:extLst>
        </xdr:cNvPr>
        <xdr:cNvSpPr/>
      </xdr:nvSpPr>
      <xdr:spPr bwMode="auto">
        <a:xfrm>
          <a:off x="2247900" y="5172075"/>
          <a:ext cx="323850" cy="333375"/>
        </a:xfrm>
        <a:prstGeom prst="ellipse">
          <a:avLst/>
        </a:pr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algn="l"/>
          <a:r>
            <a:rPr lang="pt-PT" sz="1100" b="1" baseline="0">
              <a:solidFill>
                <a:sysClr val="windowText" lastClr="000000"/>
              </a:solidFill>
            </a:rPr>
            <a:t> </a:t>
          </a:r>
          <a:r>
            <a:rPr lang="pt-PT" sz="1100" b="1" baseline="0">
              <a:solidFill>
                <a:srgbClr val="FF0000"/>
              </a:solidFill>
            </a:rPr>
            <a:t>25</a:t>
          </a:r>
          <a:endParaRPr lang="pt-PT" sz="1100" b="1"/>
        </a:p>
      </xdr:txBody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323850</xdr:colOff>
      <xdr:row>47</xdr:row>
      <xdr:rowOff>9525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3520C36-3D1E-4DE5-9049-3DE1D42E54A3}"/>
            </a:ext>
          </a:extLst>
        </xdr:cNvPr>
        <xdr:cNvSpPr/>
      </xdr:nvSpPr>
      <xdr:spPr bwMode="auto">
        <a:xfrm>
          <a:off x="1676400" y="7477125"/>
          <a:ext cx="323850" cy="333375"/>
        </a:xfrm>
        <a:prstGeom prst="ellipse">
          <a:avLst/>
        </a:pr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algn="l"/>
          <a:r>
            <a:rPr lang="pt-PT" sz="1100" b="1" baseline="0">
              <a:solidFill>
                <a:sysClr val="windowText" lastClr="000000"/>
              </a:solidFill>
            </a:rPr>
            <a:t> </a:t>
          </a:r>
          <a:r>
            <a:rPr lang="pt-PT" sz="1100" b="1">
              <a:solidFill>
                <a:srgbClr val="FF0000"/>
              </a:solidFill>
            </a:rPr>
            <a:t>51</a:t>
          </a:r>
          <a:endParaRPr lang="pt-PT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0</xdr:row>
          <xdr:rowOff>142875</xdr:rowOff>
        </xdr:from>
        <xdr:to>
          <xdr:col>7</xdr:col>
          <xdr:colOff>219075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736E28D-B68D-41CD-B512-FB83345EAD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PT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Limpar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523875</xdr:colOff>
      <xdr:row>7</xdr:row>
      <xdr:rowOff>152400</xdr:rowOff>
    </xdr:from>
    <xdr:to>
      <xdr:col>3</xdr:col>
      <xdr:colOff>114300</xdr:colOff>
      <xdr:row>9</xdr:row>
      <xdr:rowOff>114300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630062A7-90B7-44BA-9F0D-3130C8240E87}"/>
            </a:ext>
          </a:extLst>
        </xdr:cNvPr>
        <xdr:cNvSpPr/>
      </xdr:nvSpPr>
      <xdr:spPr bwMode="auto">
        <a:xfrm>
          <a:off x="1466850" y="1419225"/>
          <a:ext cx="323850" cy="285750"/>
        </a:xfrm>
        <a:prstGeom prst="ellipse">
          <a:avLst/>
        </a:pr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algn="l"/>
          <a:r>
            <a:rPr lang="pt-PT" sz="1100" b="1" baseline="0">
              <a:solidFill>
                <a:sysClr val="windowText" lastClr="000000"/>
              </a:solidFill>
            </a:rPr>
            <a:t> </a:t>
          </a:r>
          <a:r>
            <a:rPr lang="pt-PT" sz="1100" b="1">
              <a:solidFill>
                <a:srgbClr val="FF0000"/>
              </a:solidFill>
            </a:rPr>
            <a:t>51</a:t>
          </a:r>
          <a:endParaRPr lang="pt-PT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af0f19d8ebeb91a7/01%20-%20Os%20meus%20documentos/01%20-%20Impressos-PC2/Via%20Verde%20-%20Contabiliza&#231;&#227;o.xlsx.xlsm" TargetMode="External"/><Relationship Id="rId1" Type="http://schemas.openxmlformats.org/officeDocument/2006/relationships/externalLinkPath" Target="https://d.docs.live.net/af0f19d8ebeb91a7/01%20-%20Os%20meus%20documentos/01%20-%20Impressos-PC2/Via%20Verde%20-%20Contabiliza&#231;&#227;o.xls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erimónia"/>
      <sheetName val="Coche"/>
      <sheetName val="DH Móveis, Lda"/>
      <sheetName val="Joaquim T Miguel"/>
      <sheetName val="José F B Santos"/>
      <sheetName val="Low Edge, Lda"/>
      <sheetName val="O Bambumaior, Lda"/>
      <sheetName val="Pivo, Lda"/>
      <sheetName val="Resultado Habitual Lda"/>
    </sheetNames>
    <definedNames>
      <definedName name="LimparViaVer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EE39A-C7D7-4EF2-9EDC-FAD48DBE2EB7}">
  <sheetPr codeName="Folha5"/>
  <dimension ref="A1:I56"/>
  <sheetViews>
    <sheetView showGridLines="0" tabSelected="1" zoomScaleNormal="100" workbookViewId="0">
      <pane ySplit="7" topLeftCell="A8" activePane="bottomLeft" state="frozen"/>
      <selection pane="bottomLeft" activeCell="D9" sqref="D9"/>
    </sheetView>
  </sheetViews>
  <sheetFormatPr defaultRowHeight="12.75" x14ac:dyDescent="0.2"/>
  <cols>
    <col min="2" max="2" width="5" customWidth="1"/>
    <col min="3" max="3" width="11" customWidth="1"/>
    <col min="5" max="5" width="10.7109375" bestFit="1" customWidth="1"/>
    <col min="6" max="6" width="3" customWidth="1"/>
    <col min="7" max="7" width="17" style="7" customWidth="1"/>
    <col min="8" max="8" width="14.28515625" customWidth="1"/>
    <col min="9" max="9" width="15.42578125" customWidth="1"/>
    <col min="258" max="258" width="5" customWidth="1"/>
    <col min="259" max="259" width="11" customWidth="1"/>
    <col min="261" max="261" width="10.7109375" bestFit="1" customWidth="1"/>
    <col min="262" max="262" width="3" customWidth="1"/>
    <col min="263" max="263" width="17" customWidth="1"/>
    <col min="264" max="264" width="14.28515625" customWidth="1"/>
    <col min="265" max="265" width="15.42578125" customWidth="1"/>
    <col min="514" max="514" width="5" customWidth="1"/>
    <col min="515" max="515" width="11" customWidth="1"/>
    <col min="517" max="517" width="10.7109375" bestFit="1" customWidth="1"/>
    <col min="518" max="518" width="3" customWidth="1"/>
    <col min="519" max="519" width="17" customWidth="1"/>
    <col min="520" max="520" width="14.28515625" customWidth="1"/>
    <col min="521" max="521" width="15.42578125" customWidth="1"/>
    <col min="770" max="770" width="5" customWidth="1"/>
    <col min="771" max="771" width="11" customWidth="1"/>
    <col min="773" max="773" width="10.7109375" bestFit="1" customWidth="1"/>
    <col min="774" max="774" width="3" customWidth="1"/>
    <col min="775" max="775" width="17" customWidth="1"/>
    <col min="776" max="776" width="14.28515625" customWidth="1"/>
    <col min="777" max="777" width="15.42578125" customWidth="1"/>
    <col min="1026" max="1026" width="5" customWidth="1"/>
    <col min="1027" max="1027" width="11" customWidth="1"/>
    <col min="1029" max="1029" width="10.7109375" bestFit="1" customWidth="1"/>
    <col min="1030" max="1030" width="3" customWidth="1"/>
    <col min="1031" max="1031" width="17" customWidth="1"/>
    <col min="1032" max="1032" width="14.28515625" customWidth="1"/>
    <col min="1033" max="1033" width="15.42578125" customWidth="1"/>
    <col min="1282" max="1282" width="5" customWidth="1"/>
    <col min="1283" max="1283" width="11" customWidth="1"/>
    <col min="1285" max="1285" width="10.7109375" bestFit="1" customWidth="1"/>
    <col min="1286" max="1286" width="3" customWidth="1"/>
    <col min="1287" max="1287" width="17" customWidth="1"/>
    <col min="1288" max="1288" width="14.28515625" customWidth="1"/>
    <col min="1289" max="1289" width="15.42578125" customWidth="1"/>
    <col min="1538" max="1538" width="5" customWidth="1"/>
    <col min="1539" max="1539" width="11" customWidth="1"/>
    <col min="1541" max="1541" width="10.7109375" bestFit="1" customWidth="1"/>
    <col min="1542" max="1542" width="3" customWidth="1"/>
    <col min="1543" max="1543" width="17" customWidth="1"/>
    <col min="1544" max="1544" width="14.28515625" customWidth="1"/>
    <col min="1545" max="1545" width="15.42578125" customWidth="1"/>
    <col min="1794" max="1794" width="5" customWidth="1"/>
    <col min="1795" max="1795" width="11" customWidth="1"/>
    <col min="1797" max="1797" width="10.7109375" bestFit="1" customWidth="1"/>
    <col min="1798" max="1798" width="3" customWidth="1"/>
    <col min="1799" max="1799" width="17" customWidth="1"/>
    <col min="1800" max="1800" width="14.28515625" customWidth="1"/>
    <col min="1801" max="1801" width="15.42578125" customWidth="1"/>
    <col min="2050" max="2050" width="5" customWidth="1"/>
    <col min="2051" max="2051" width="11" customWidth="1"/>
    <col min="2053" max="2053" width="10.7109375" bestFit="1" customWidth="1"/>
    <col min="2054" max="2054" width="3" customWidth="1"/>
    <col min="2055" max="2055" width="17" customWidth="1"/>
    <col min="2056" max="2056" width="14.28515625" customWidth="1"/>
    <col min="2057" max="2057" width="15.42578125" customWidth="1"/>
    <col min="2306" max="2306" width="5" customWidth="1"/>
    <col min="2307" max="2307" width="11" customWidth="1"/>
    <col min="2309" max="2309" width="10.7109375" bestFit="1" customWidth="1"/>
    <col min="2310" max="2310" width="3" customWidth="1"/>
    <col min="2311" max="2311" width="17" customWidth="1"/>
    <col min="2312" max="2312" width="14.28515625" customWidth="1"/>
    <col min="2313" max="2313" width="15.42578125" customWidth="1"/>
    <col min="2562" max="2562" width="5" customWidth="1"/>
    <col min="2563" max="2563" width="11" customWidth="1"/>
    <col min="2565" max="2565" width="10.7109375" bestFit="1" customWidth="1"/>
    <col min="2566" max="2566" width="3" customWidth="1"/>
    <col min="2567" max="2567" width="17" customWidth="1"/>
    <col min="2568" max="2568" width="14.28515625" customWidth="1"/>
    <col min="2569" max="2569" width="15.42578125" customWidth="1"/>
    <col min="2818" max="2818" width="5" customWidth="1"/>
    <col min="2819" max="2819" width="11" customWidth="1"/>
    <col min="2821" max="2821" width="10.7109375" bestFit="1" customWidth="1"/>
    <col min="2822" max="2822" width="3" customWidth="1"/>
    <col min="2823" max="2823" width="17" customWidth="1"/>
    <col min="2824" max="2824" width="14.28515625" customWidth="1"/>
    <col min="2825" max="2825" width="15.42578125" customWidth="1"/>
    <col min="3074" max="3074" width="5" customWidth="1"/>
    <col min="3075" max="3075" width="11" customWidth="1"/>
    <col min="3077" max="3077" width="10.7109375" bestFit="1" customWidth="1"/>
    <col min="3078" max="3078" width="3" customWidth="1"/>
    <col min="3079" max="3079" width="17" customWidth="1"/>
    <col min="3080" max="3080" width="14.28515625" customWidth="1"/>
    <col min="3081" max="3081" width="15.42578125" customWidth="1"/>
    <col min="3330" max="3330" width="5" customWidth="1"/>
    <col min="3331" max="3331" width="11" customWidth="1"/>
    <col min="3333" max="3333" width="10.7109375" bestFit="1" customWidth="1"/>
    <col min="3334" max="3334" width="3" customWidth="1"/>
    <col min="3335" max="3335" width="17" customWidth="1"/>
    <col min="3336" max="3336" width="14.28515625" customWidth="1"/>
    <col min="3337" max="3337" width="15.42578125" customWidth="1"/>
    <col min="3586" max="3586" width="5" customWidth="1"/>
    <col min="3587" max="3587" width="11" customWidth="1"/>
    <col min="3589" max="3589" width="10.7109375" bestFit="1" customWidth="1"/>
    <col min="3590" max="3590" width="3" customWidth="1"/>
    <col min="3591" max="3591" width="17" customWidth="1"/>
    <col min="3592" max="3592" width="14.28515625" customWidth="1"/>
    <col min="3593" max="3593" width="15.42578125" customWidth="1"/>
    <col min="3842" max="3842" width="5" customWidth="1"/>
    <col min="3843" max="3843" width="11" customWidth="1"/>
    <col min="3845" max="3845" width="10.7109375" bestFit="1" customWidth="1"/>
    <col min="3846" max="3846" width="3" customWidth="1"/>
    <col min="3847" max="3847" width="17" customWidth="1"/>
    <col min="3848" max="3848" width="14.28515625" customWidth="1"/>
    <col min="3849" max="3849" width="15.42578125" customWidth="1"/>
    <col min="4098" max="4098" width="5" customWidth="1"/>
    <col min="4099" max="4099" width="11" customWidth="1"/>
    <col min="4101" max="4101" width="10.7109375" bestFit="1" customWidth="1"/>
    <col min="4102" max="4102" width="3" customWidth="1"/>
    <col min="4103" max="4103" width="17" customWidth="1"/>
    <col min="4104" max="4104" width="14.28515625" customWidth="1"/>
    <col min="4105" max="4105" width="15.42578125" customWidth="1"/>
    <col min="4354" max="4354" width="5" customWidth="1"/>
    <col min="4355" max="4355" width="11" customWidth="1"/>
    <col min="4357" max="4357" width="10.7109375" bestFit="1" customWidth="1"/>
    <col min="4358" max="4358" width="3" customWidth="1"/>
    <col min="4359" max="4359" width="17" customWidth="1"/>
    <col min="4360" max="4360" width="14.28515625" customWidth="1"/>
    <col min="4361" max="4361" width="15.42578125" customWidth="1"/>
    <col min="4610" max="4610" width="5" customWidth="1"/>
    <col min="4611" max="4611" width="11" customWidth="1"/>
    <col min="4613" max="4613" width="10.7109375" bestFit="1" customWidth="1"/>
    <col min="4614" max="4614" width="3" customWidth="1"/>
    <col min="4615" max="4615" width="17" customWidth="1"/>
    <col min="4616" max="4616" width="14.28515625" customWidth="1"/>
    <col min="4617" max="4617" width="15.42578125" customWidth="1"/>
    <col min="4866" max="4866" width="5" customWidth="1"/>
    <col min="4867" max="4867" width="11" customWidth="1"/>
    <col min="4869" max="4869" width="10.7109375" bestFit="1" customWidth="1"/>
    <col min="4870" max="4870" width="3" customWidth="1"/>
    <col min="4871" max="4871" width="17" customWidth="1"/>
    <col min="4872" max="4872" width="14.28515625" customWidth="1"/>
    <col min="4873" max="4873" width="15.42578125" customWidth="1"/>
    <col min="5122" max="5122" width="5" customWidth="1"/>
    <col min="5123" max="5123" width="11" customWidth="1"/>
    <col min="5125" max="5125" width="10.7109375" bestFit="1" customWidth="1"/>
    <col min="5126" max="5126" width="3" customWidth="1"/>
    <col min="5127" max="5127" width="17" customWidth="1"/>
    <col min="5128" max="5128" width="14.28515625" customWidth="1"/>
    <col min="5129" max="5129" width="15.42578125" customWidth="1"/>
    <col min="5378" max="5378" width="5" customWidth="1"/>
    <col min="5379" max="5379" width="11" customWidth="1"/>
    <col min="5381" max="5381" width="10.7109375" bestFit="1" customWidth="1"/>
    <col min="5382" max="5382" width="3" customWidth="1"/>
    <col min="5383" max="5383" width="17" customWidth="1"/>
    <col min="5384" max="5384" width="14.28515625" customWidth="1"/>
    <col min="5385" max="5385" width="15.42578125" customWidth="1"/>
    <col min="5634" max="5634" width="5" customWidth="1"/>
    <col min="5635" max="5635" width="11" customWidth="1"/>
    <col min="5637" max="5637" width="10.7109375" bestFit="1" customWidth="1"/>
    <col min="5638" max="5638" width="3" customWidth="1"/>
    <col min="5639" max="5639" width="17" customWidth="1"/>
    <col min="5640" max="5640" width="14.28515625" customWidth="1"/>
    <col min="5641" max="5641" width="15.42578125" customWidth="1"/>
    <col min="5890" max="5890" width="5" customWidth="1"/>
    <col min="5891" max="5891" width="11" customWidth="1"/>
    <col min="5893" max="5893" width="10.7109375" bestFit="1" customWidth="1"/>
    <col min="5894" max="5894" width="3" customWidth="1"/>
    <col min="5895" max="5895" width="17" customWidth="1"/>
    <col min="5896" max="5896" width="14.28515625" customWidth="1"/>
    <col min="5897" max="5897" width="15.42578125" customWidth="1"/>
    <col min="6146" max="6146" width="5" customWidth="1"/>
    <col min="6147" max="6147" width="11" customWidth="1"/>
    <col min="6149" max="6149" width="10.7109375" bestFit="1" customWidth="1"/>
    <col min="6150" max="6150" width="3" customWidth="1"/>
    <col min="6151" max="6151" width="17" customWidth="1"/>
    <col min="6152" max="6152" width="14.28515625" customWidth="1"/>
    <col min="6153" max="6153" width="15.42578125" customWidth="1"/>
    <col min="6402" max="6402" width="5" customWidth="1"/>
    <col min="6403" max="6403" width="11" customWidth="1"/>
    <col min="6405" max="6405" width="10.7109375" bestFit="1" customWidth="1"/>
    <col min="6406" max="6406" width="3" customWidth="1"/>
    <col min="6407" max="6407" width="17" customWidth="1"/>
    <col min="6408" max="6408" width="14.28515625" customWidth="1"/>
    <col min="6409" max="6409" width="15.42578125" customWidth="1"/>
    <col min="6658" max="6658" width="5" customWidth="1"/>
    <col min="6659" max="6659" width="11" customWidth="1"/>
    <col min="6661" max="6661" width="10.7109375" bestFit="1" customWidth="1"/>
    <col min="6662" max="6662" width="3" customWidth="1"/>
    <col min="6663" max="6663" width="17" customWidth="1"/>
    <col min="6664" max="6664" width="14.28515625" customWidth="1"/>
    <col min="6665" max="6665" width="15.42578125" customWidth="1"/>
    <col min="6914" max="6914" width="5" customWidth="1"/>
    <col min="6915" max="6915" width="11" customWidth="1"/>
    <col min="6917" max="6917" width="10.7109375" bestFit="1" customWidth="1"/>
    <col min="6918" max="6918" width="3" customWidth="1"/>
    <col min="6919" max="6919" width="17" customWidth="1"/>
    <col min="6920" max="6920" width="14.28515625" customWidth="1"/>
    <col min="6921" max="6921" width="15.42578125" customWidth="1"/>
    <col min="7170" max="7170" width="5" customWidth="1"/>
    <col min="7171" max="7171" width="11" customWidth="1"/>
    <col min="7173" max="7173" width="10.7109375" bestFit="1" customWidth="1"/>
    <col min="7174" max="7174" width="3" customWidth="1"/>
    <col min="7175" max="7175" width="17" customWidth="1"/>
    <col min="7176" max="7176" width="14.28515625" customWidth="1"/>
    <col min="7177" max="7177" width="15.42578125" customWidth="1"/>
    <col min="7426" max="7426" width="5" customWidth="1"/>
    <col min="7427" max="7427" width="11" customWidth="1"/>
    <col min="7429" max="7429" width="10.7109375" bestFit="1" customWidth="1"/>
    <col min="7430" max="7430" width="3" customWidth="1"/>
    <col min="7431" max="7431" width="17" customWidth="1"/>
    <col min="7432" max="7432" width="14.28515625" customWidth="1"/>
    <col min="7433" max="7433" width="15.42578125" customWidth="1"/>
    <col min="7682" max="7682" width="5" customWidth="1"/>
    <col min="7683" max="7683" width="11" customWidth="1"/>
    <col min="7685" max="7685" width="10.7109375" bestFit="1" customWidth="1"/>
    <col min="7686" max="7686" width="3" customWidth="1"/>
    <col min="7687" max="7687" width="17" customWidth="1"/>
    <col min="7688" max="7688" width="14.28515625" customWidth="1"/>
    <col min="7689" max="7689" width="15.42578125" customWidth="1"/>
    <col min="7938" max="7938" width="5" customWidth="1"/>
    <col min="7939" max="7939" width="11" customWidth="1"/>
    <col min="7941" max="7941" width="10.7109375" bestFit="1" customWidth="1"/>
    <col min="7942" max="7942" width="3" customWidth="1"/>
    <col min="7943" max="7943" width="17" customWidth="1"/>
    <col min="7944" max="7944" width="14.28515625" customWidth="1"/>
    <col min="7945" max="7945" width="15.42578125" customWidth="1"/>
    <col min="8194" max="8194" width="5" customWidth="1"/>
    <col min="8195" max="8195" width="11" customWidth="1"/>
    <col min="8197" max="8197" width="10.7109375" bestFit="1" customWidth="1"/>
    <col min="8198" max="8198" width="3" customWidth="1"/>
    <col min="8199" max="8199" width="17" customWidth="1"/>
    <col min="8200" max="8200" width="14.28515625" customWidth="1"/>
    <col min="8201" max="8201" width="15.42578125" customWidth="1"/>
    <col min="8450" max="8450" width="5" customWidth="1"/>
    <col min="8451" max="8451" width="11" customWidth="1"/>
    <col min="8453" max="8453" width="10.7109375" bestFit="1" customWidth="1"/>
    <col min="8454" max="8454" width="3" customWidth="1"/>
    <col min="8455" max="8455" width="17" customWidth="1"/>
    <col min="8456" max="8456" width="14.28515625" customWidth="1"/>
    <col min="8457" max="8457" width="15.42578125" customWidth="1"/>
    <col min="8706" max="8706" width="5" customWidth="1"/>
    <col min="8707" max="8707" width="11" customWidth="1"/>
    <col min="8709" max="8709" width="10.7109375" bestFit="1" customWidth="1"/>
    <col min="8710" max="8710" width="3" customWidth="1"/>
    <col min="8711" max="8711" width="17" customWidth="1"/>
    <col min="8712" max="8712" width="14.28515625" customWidth="1"/>
    <col min="8713" max="8713" width="15.42578125" customWidth="1"/>
    <col min="8962" max="8962" width="5" customWidth="1"/>
    <col min="8963" max="8963" width="11" customWidth="1"/>
    <col min="8965" max="8965" width="10.7109375" bestFit="1" customWidth="1"/>
    <col min="8966" max="8966" width="3" customWidth="1"/>
    <col min="8967" max="8967" width="17" customWidth="1"/>
    <col min="8968" max="8968" width="14.28515625" customWidth="1"/>
    <col min="8969" max="8969" width="15.42578125" customWidth="1"/>
    <col min="9218" max="9218" width="5" customWidth="1"/>
    <col min="9219" max="9219" width="11" customWidth="1"/>
    <col min="9221" max="9221" width="10.7109375" bestFit="1" customWidth="1"/>
    <col min="9222" max="9222" width="3" customWidth="1"/>
    <col min="9223" max="9223" width="17" customWidth="1"/>
    <col min="9224" max="9224" width="14.28515625" customWidth="1"/>
    <col min="9225" max="9225" width="15.42578125" customWidth="1"/>
    <col min="9474" max="9474" width="5" customWidth="1"/>
    <col min="9475" max="9475" width="11" customWidth="1"/>
    <col min="9477" max="9477" width="10.7109375" bestFit="1" customWidth="1"/>
    <col min="9478" max="9478" width="3" customWidth="1"/>
    <col min="9479" max="9479" width="17" customWidth="1"/>
    <col min="9480" max="9480" width="14.28515625" customWidth="1"/>
    <col min="9481" max="9481" width="15.42578125" customWidth="1"/>
    <col min="9730" max="9730" width="5" customWidth="1"/>
    <col min="9731" max="9731" width="11" customWidth="1"/>
    <col min="9733" max="9733" width="10.7109375" bestFit="1" customWidth="1"/>
    <col min="9734" max="9734" width="3" customWidth="1"/>
    <col min="9735" max="9735" width="17" customWidth="1"/>
    <col min="9736" max="9736" width="14.28515625" customWidth="1"/>
    <col min="9737" max="9737" width="15.42578125" customWidth="1"/>
    <col min="9986" max="9986" width="5" customWidth="1"/>
    <col min="9987" max="9987" width="11" customWidth="1"/>
    <col min="9989" max="9989" width="10.7109375" bestFit="1" customWidth="1"/>
    <col min="9990" max="9990" width="3" customWidth="1"/>
    <col min="9991" max="9991" width="17" customWidth="1"/>
    <col min="9992" max="9992" width="14.28515625" customWidth="1"/>
    <col min="9993" max="9993" width="15.42578125" customWidth="1"/>
    <col min="10242" max="10242" width="5" customWidth="1"/>
    <col min="10243" max="10243" width="11" customWidth="1"/>
    <col min="10245" max="10245" width="10.7109375" bestFit="1" customWidth="1"/>
    <col min="10246" max="10246" width="3" customWidth="1"/>
    <col min="10247" max="10247" width="17" customWidth="1"/>
    <col min="10248" max="10248" width="14.28515625" customWidth="1"/>
    <col min="10249" max="10249" width="15.42578125" customWidth="1"/>
    <col min="10498" max="10498" width="5" customWidth="1"/>
    <col min="10499" max="10499" width="11" customWidth="1"/>
    <col min="10501" max="10501" width="10.7109375" bestFit="1" customWidth="1"/>
    <col min="10502" max="10502" width="3" customWidth="1"/>
    <col min="10503" max="10503" width="17" customWidth="1"/>
    <col min="10504" max="10504" width="14.28515625" customWidth="1"/>
    <col min="10505" max="10505" width="15.42578125" customWidth="1"/>
    <col min="10754" max="10754" width="5" customWidth="1"/>
    <col min="10755" max="10755" width="11" customWidth="1"/>
    <col min="10757" max="10757" width="10.7109375" bestFit="1" customWidth="1"/>
    <col min="10758" max="10758" width="3" customWidth="1"/>
    <col min="10759" max="10759" width="17" customWidth="1"/>
    <col min="10760" max="10760" width="14.28515625" customWidth="1"/>
    <col min="10761" max="10761" width="15.42578125" customWidth="1"/>
    <col min="11010" max="11010" width="5" customWidth="1"/>
    <col min="11011" max="11011" width="11" customWidth="1"/>
    <col min="11013" max="11013" width="10.7109375" bestFit="1" customWidth="1"/>
    <col min="11014" max="11014" width="3" customWidth="1"/>
    <col min="11015" max="11015" width="17" customWidth="1"/>
    <col min="11016" max="11016" width="14.28515625" customWidth="1"/>
    <col min="11017" max="11017" width="15.42578125" customWidth="1"/>
    <col min="11266" max="11266" width="5" customWidth="1"/>
    <col min="11267" max="11267" width="11" customWidth="1"/>
    <col min="11269" max="11269" width="10.7109375" bestFit="1" customWidth="1"/>
    <col min="11270" max="11270" width="3" customWidth="1"/>
    <col min="11271" max="11271" width="17" customWidth="1"/>
    <col min="11272" max="11272" width="14.28515625" customWidth="1"/>
    <col min="11273" max="11273" width="15.42578125" customWidth="1"/>
    <col min="11522" max="11522" width="5" customWidth="1"/>
    <col min="11523" max="11523" width="11" customWidth="1"/>
    <col min="11525" max="11525" width="10.7109375" bestFit="1" customWidth="1"/>
    <col min="11526" max="11526" width="3" customWidth="1"/>
    <col min="11527" max="11527" width="17" customWidth="1"/>
    <col min="11528" max="11528" width="14.28515625" customWidth="1"/>
    <col min="11529" max="11529" width="15.42578125" customWidth="1"/>
    <col min="11778" max="11778" width="5" customWidth="1"/>
    <col min="11779" max="11779" width="11" customWidth="1"/>
    <col min="11781" max="11781" width="10.7109375" bestFit="1" customWidth="1"/>
    <col min="11782" max="11782" width="3" customWidth="1"/>
    <col min="11783" max="11783" width="17" customWidth="1"/>
    <col min="11784" max="11784" width="14.28515625" customWidth="1"/>
    <col min="11785" max="11785" width="15.42578125" customWidth="1"/>
    <col min="12034" max="12034" width="5" customWidth="1"/>
    <col min="12035" max="12035" width="11" customWidth="1"/>
    <col min="12037" max="12037" width="10.7109375" bestFit="1" customWidth="1"/>
    <col min="12038" max="12038" width="3" customWidth="1"/>
    <col min="12039" max="12039" width="17" customWidth="1"/>
    <col min="12040" max="12040" width="14.28515625" customWidth="1"/>
    <col min="12041" max="12041" width="15.42578125" customWidth="1"/>
    <col min="12290" max="12290" width="5" customWidth="1"/>
    <col min="12291" max="12291" width="11" customWidth="1"/>
    <col min="12293" max="12293" width="10.7109375" bestFit="1" customWidth="1"/>
    <col min="12294" max="12294" width="3" customWidth="1"/>
    <col min="12295" max="12295" width="17" customWidth="1"/>
    <col min="12296" max="12296" width="14.28515625" customWidth="1"/>
    <col min="12297" max="12297" width="15.42578125" customWidth="1"/>
    <col min="12546" max="12546" width="5" customWidth="1"/>
    <col min="12547" max="12547" width="11" customWidth="1"/>
    <col min="12549" max="12549" width="10.7109375" bestFit="1" customWidth="1"/>
    <col min="12550" max="12550" width="3" customWidth="1"/>
    <col min="12551" max="12551" width="17" customWidth="1"/>
    <col min="12552" max="12552" width="14.28515625" customWidth="1"/>
    <col min="12553" max="12553" width="15.42578125" customWidth="1"/>
    <col min="12802" max="12802" width="5" customWidth="1"/>
    <col min="12803" max="12803" width="11" customWidth="1"/>
    <col min="12805" max="12805" width="10.7109375" bestFit="1" customWidth="1"/>
    <col min="12806" max="12806" width="3" customWidth="1"/>
    <col min="12807" max="12807" width="17" customWidth="1"/>
    <col min="12808" max="12808" width="14.28515625" customWidth="1"/>
    <col min="12809" max="12809" width="15.42578125" customWidth="1"/>
    <col min="13058" max="13058" width="5" customWidth="1"/>
    <col min="13059" max="13059" width="11" customWidth="1"/>
    <col min="13061" max="13061" width="10.7109375" bestFit="1" customWidth="1"/>
    <col min="13062" max="13062" width="3" customWidth="1"/>
    <col min="13063" max="13063" width="17" customWidth="1"/>
    <col min="13064" max="13064" width="14.28515625" customWidth="1"/>
    <col min="13065" max="13065" width="15.42578125" customWidth="1"/>
    <col min="13314" max="13314" width="5" customWidth="1"/>
    <col min="13315" max="13315" width="11" customWidth="1"/>
    <col min="13317" max="13317" width="10.7109375" bestFit="1" customWidth="1"/>
    <col min="13318" max="13318" width="3" customWidth="1"/>
    <col min="13319" max="13319" width="17" customWidth="1"/>
    <col min="13320" max="13320" width="14.28515625" customWidth="1"/>
    <col min="13321" max="13321" width="15.42578125" customWidth="1"/>
    <col min="13570" max="13570" width="5" customWidth="1"/>
    <col min="13571" max="13571" width="11" customWidth="1"/>
    <col min="13573" max="13573" width="10.7109375" bestFit="1" customWidth="1"/>
    <col min="13574" max="13574" width="3" customWidth="1"/>
    <col min="13575" max="13575" width="17" customWidth="1"/>
    <col min="13576" max="13576" width="14.28515625" customWidth="1"/>
    <col min="13577" max="13577" width="15.42578125" customWidth="1"/>
    <col min="13826" max="13826" width="5" customWidth="1"/>
    <col min="13827" max="13827" width="11" customWidth="1"/>
    <col min="13829" max="13829" width="10.7109375" bestFit="1" customWidth="1"/>
    <col min="13830" max="13830" width="3" customWidth="1"/>
    <col min="13831" max="13831" width="17" customWidth="1"/>
    <col min="13832" max="13832" width="14.28515625" customWidth="1"/>
    <col min="13833" max="13833" width="15.42578125" customWidth="1"/>
    <col min="14082" max="14082" width="5" customWidth="1"/>
    <col min="14083" max="14083" width="11" customWidth="1"/>
    <col min="14085" max="14085" width="10.7109375" bestFit="1" customWidth="1"/>
    <col min="14086" max="14086" width="3" customWidth="1"/>
    <col min="14087" max="14087" width="17" customWidth="1"/>
    <col min="14088" max="14088" width="14.28515625" customWidth="1"/>
    <col min="14089" max="14089" width="15.42578125" customWidth="1"/>
    <col min="14338" max="14338" width="5" customWidth="1"/>
    <col min="14339" max="14339" width="11" customWidth="1"/>
    <col min="14341" max="14341" width="10.7109375" bestFit="1" customWidth="1"/>
    <col min="14342" max="14342" width="3" customWidth="1"/>
    <col min="14343" max="14343" width="17" customWidth="1"/>
    <col min="14344" max="14344" width="14.28515625" customWidth="1"/>
    <col min="14345" max="14345" width="15.42578125" customWidth="1"/>
    <col min="14594" max="14594" width="5" customWidth="1"/>
    <col min="14595" max="14595" width="11" customWidth="1"/>
    <col min="14597" max="14597" width="10.7109375" bestFit="1" customWidth="1"/>
    <col min="14598" max="14598" width="3" customWidth="1"/>
    <col min="14599" max="14599" width="17" customWidth="1"/>
    <col min="14600" max="14600" width="14.28515625" customWidth="1"/>
    <col min="14601" max="14601" width="15.42578125" customWidth="1"/>
    <col min="14850" max="14850" width="5" customWidth="1"/>
    <col min="14851" max="14851" width="11" customWidth="1"/>
    <col min="14853" max="14853" width="10.7109375" bestFit="1" customWidth="1"/>
    <col min="14854" max="14854" width="3" customWidth="1"/>
    <col min="14855" max="14855" width="17" customWidth="1"/>
    <col min="14856" max="14856" width="14.28515625" customWidth="1"/>
    <col min="14857" max="14857" width="15.42578125" customWidth="1"/>
    <col min="15106" max="15106" width="5" customWidth="1"/>
    <col min="15107" max="15107" width="11" customWidth="1"/>
    <col min="15109" max="15109" width="10.7109375" bestFit="1" customWidth="1"/>
    <col min="15110" max="15110" width="3" customWidth="1"/>
    <col min="15111" max="15111" width="17" customWidth="1"/>
    <col min="15112" max="15112" width="14.28515625" customWidth="1"/>
    <col min="15113" max="15113" width="15.42578125" customWidth="1"/>
    <col min="15362" max="15362" width="5" customWidth="1"/>
    <col min="15363" max="15363" width="11" customWidth="1"/>
    <col min="15365" max="15365" width="10.7109375" bestFit="1" customWidth="1"/>
    <col min="15366" max="15366" width="3" customWidth="1"/>
    <col min="15367" max="15367" width="17" customWidth="1"/>
    <col min="15368" max="15368" width="14.28515625" customWidth="1"/>
    <col min="15369" max="15369" width="15.42578125" customWidth="1"/>
    <col min="15618" max="15618" width="5" customWidth="1"/>
    <col min="15619" max="15619" width="11" customWidth="1"/>
    <col min="15621" max="15621" width="10.7109375" bestFit="1" customWidth="1"/>
    <col min="15622" max="15622" width="3" customWidth="1"/>
    <col min="15623" max="15623" width="17" customWidth="1"/>
    <col min="15624" max="15624" width="14.28515625" customWidth="1"/>
    <col min="15625" max="15625" width="15.42578125" customWidth="1"/>
    <col min="15874" max="15874" width="5" customWidth="1"/>
    <col min="15875" max="15875" width="11" customWidth="1"/>
    <col min="15877" max="15877" width="10.7109375" bestFit="1" customWidth="1"/>
    <col min="15878" max="15878" width="3" customWidth="1"/>
    <col min="15879" max="15879" width="17" customWidth="1"/>
    <col min="15880" max="15880" width="14.28515625" customWidth="1"/>
    <col min="15881" max="15881" width="15.42578125" customWidth="1"/>
    <col min="16130" max="16130" width="5" customWidth="1"/>
    <col min="16131" max="16131" width="11" customWidth="1"/>
    <col min="16133" max="16133" width="10.7109375" bestFit="1" customWidth="1"/>
    <col min="16134" max="16134" width="3" customWidth="1"/>
    <col min="16135" max="16135" width="17" customWidth="1"/>
    <col min="16136" max="16136" width="14.28515625" customWidth="1"/>
    <col min="16137" max="16137" width="15.42578125" customWidth="1"/>
  </cols>
  <sheetData>
    <row r="1" spans="1:9" x14ac:dyDescent="0.2">
      <c r="A1" s="1"/>
      <c r="B1" s="2"/>
      <c r="C1" s="2"/>
      <c r="D1" s="2"/>
      <c r="E1" s="2"/>
      <c r="F1" s="2"/>
      <c r="G1" s="3"/>
      <c r="H1" s="2"/>
      <c r="I1" s="4"/>
    </row>
    <row r="2" spans="1:9" x14ac:dyDescent="0.2">
      <c r="A2" s="5" t="s">
        <v>0</v>
      </c>
      <c r="B2" s="6"/>
      <c r="C2" s="6"/>
      <c r="D2" s="6"/>
      <c r="E2" s="6"/>
      <c r="F2" s="6"/>
      <c r="I2" s="8" t="s">
        <v>1</v>
      </c>
    </row>
    <row r="3" spans="1:9" x14ac:dyDescent="0.2">
      <c r="A3" s="5"/>
      <c r="I3" s="9"/>
    </row>
    <row r="4" spans="1:9" x14ac:dyDescent="0.2">
      <c r="A4" s="10" t="s">
        <v>2</v>
      </c>
      <c r="C4" s="11"/>
      <c r="I4" s="12">
        <f>G12+G26</f>
        <v>84.280869565217401</v>
      </c>
    </row>
    <row r="5" spans="1:9" ht="23.25" x14ac:dyDescent="0.35">
      <c r="A5" s="5"/>
      <c r="D5" s="13" t="s">
        <v>3</v>
      </c>
      <c r="E5" s="14"/>
      <c r="F5" s="14"/>
      <c r="G5" s="15"/>
      <c r="I5" s="9"/>
    </row>
    <row r="6" spans="1:9" x14ac:dyDescent="0.2">
      <c r="A6" s="16"/>
      <c r="B6" s="17"/>
      <c r="C6" s="17"/>
      <c r="D6" s="17"/>
      <c r="E6" s="17"/>
      <c r="F6" s="17"/>
      <c r="G6" s="18"/>
      <c r="H6" s="17"/>
      <c r="I6" s="19"/>
    </row>
    <row r="7" spans="1:9" s="25" customFormat="1" x14ac:dyDescent="0.2">
      <c r="A7" s="20"/>
      <c r="B7" s="21" t="s">
        <v>4</v>
      </c>
      <c r="C7" s="21"/>
      <c r="D7" s="21"/>
      <c r="E7" s="21"/>
      <c r="F7" s="22"/>
      <c r="G7" s="23" t="s">
        <v>5</v>
      </c>
      <c r="H7" s="24" t="s">
        <v>6</v>
      </c>
      <c r="I7" s="24" t="s">
        <v>7</v>
      </c>
    </row>
    <row r="8" spans="1:9" s="25" customFormat="1" x14ac:dyDescent="0.2">
      <c r="A8" s="26" t="s">
        <v>8</v>
      </c>
      <c r="B8" s="21"/>
      <c r="C8" s="21"/>
      <c r="D8" s="21"/>
      <c r="E8" s="21"/>
      <c r="F8" s="22"/>
      <c r="G8" s="27">
        <f>G9/6%</f>
        <v>0</v>
      </c>
      <c r="H8" s="28">
        <v>625131</v>
      </c>
      <c r="I8" s="24"/>
    </row>
    <row r="9" spans="1:9" s="25" customFormat="1" x14ac:dyDescent="0.2">
      <c r="A9" s="26" t="s">
        <v>9</v>
      </c>
      <c r="B9" s="21"/>
      <c r="C9" s="21"/>
      <c r="D9" s="21"/>
      <c r="E9" s="21"/>
      <c r="F9" s="22"/>
      <c r="G9" s="29"/>
      <c r="H9" s="28">
        <v>243231</v>
      </c>
      <c r="I9" s="24"/>
    </row>
    <row r="10" spans="1:9" x14ac:dyDescent="0.2">
      <c r="A10" s="26" t="s">
        <v>10</v>
      </c>
      <c r="B10" s="30"/>
      <c r="C10" s="30"/>
      <c r="D10" s="31"/>
      <c r="E10" s="31"/>
      <c r="F10" s="32"/>
      <c r="G10" s="27">
        <f>G11/23%</f>
        <v>34.260869565217391</v>
      </c>
      <c r="H10" s="28">
        <v>625133</v>
      </c>
      <c r="I10" s="33"/>
    </row>
    <row r="11" spans="1:9" ht="13.5" thickBot="1" x14ac:dyDescent="0.25">
      <c r="A11" s="26" t="s">
        <v>11</v>
      </c>
      <c r="B11" s="30"/>
      <c r="C11" s="30"/>
      <c r="D11" s="31"/>
      <c r="E11" s="31"/>
      <c r="F11" s="32"/>
      <c r="G11" s="34">
        <v>7.88</v>
      </c>
      <c r="H11" s="28">
        <v>243233</v>
      </c>
      <c r="I11" s="28"/>
    </row>
    <row r="12" spans="1:9" ht="13.5" thickBot="1" x14ac:dyDescent="0.25">
      <c r="A12" s="26"/>
      <c r="B12" s="30"/>
      <c r="C12" s="30"/>
      <c r="D12" s="31"/>
      <c r="E12" s="35" t="s">
        <v>12</v>
      </c>
      <c r="F12" s="36"/>
      <c r="G12" s="37">
        <f>SUM(G8:G11)</f>
        <v>42.140869565217393</v>
      </c>
      <c r="H12" s="38"/>
      <c r="I12" s="28"/>
    </row>
    <row r="13" spans="1:9" x14ac:dyDescent="0.2">
      <c r="A13" s="39" t="s">
        <v>13</v>
      </c>
      <c r="B13" s="40"/>
      <c r="C13" s="40"/>
      <c r="D13" s="40"/>
      <c r="E13" s="40"/>
      <c r="F13" s="41"/>
      <c r="G13" s="42"/>
      <c r="H13" s="28"/>
      <c r="I13" s="28"/>
    </row>
    <row r="14" spans="1:9" x14ac:dyDescent="0.2">
      <c r="A14" s="39"/>
      <c r="B14" s="40"/>
      <c r="C14" s="40"/>
      <c r="D14" s="40"/>
      <c r="E14" s="40"/>
      <c r="F14" s="41"/>
      <c r="G14" s="42"/>
      <c r="H14" s="28"/>
      <c r="I14" s="28"/>
    </row>
    <row r="15" spans="1:9" x14ac:dyDescent="0.2">
      <c r="A15" s="43" t="s">
        <v>14</v>
      </c>
      <c r="B15" s="44"/>
      <c r="C15" s="44"/>
      <c r="D15" s="44"/>
      <c r="E15" s="44" t="s">
        <v>15</v>
      </c>
      <c r="F15" s="45"/>
      <c r="G15" s="27"/>
      <c r="H15" s="28"/>
      <c r="I15" s="28"/>
    </row>
    <row r="16" spans="1:9" x14ac:dyDescent="0.2">
      <c r="A16" s="46" t="s">
        <v>16</v>
      </c>
      <c r="B16" s="30"/>
      <c r="C16" s="30"/>
      <c r="D16" s="31"/>
      <c r="E16" s="47">
        <v>15955282</v>
      </c>
      <c r="F16" s="48"/>
      <c r="G16" s="49">
        <v>14.8</v>
      </c>
      <c r="H16" s="28"/>
      <c r="I16" s="50">
        <v>22111641</v>
      </c>
    </row>
    <row r="17" spans="1:9" x14ac:dyDescent="0.2">
      <c r="A17" s="46" t="s">
        <v>17</v>
      </c>
      <c r="B17" s="30"/>
      <c r="C17" s="30"/>
      <c r="D17" s="31"/>
      <c r="E17" s="47">
        <v>3520387</v>
      </c>
      <c r="F17" s="48"/>
      <c r="G17" s="49">
        <v>25.1</v>
      </c>
      <c r="H17" s="33"/>
      <c r="I17" s="50">
        <v>22111642</v>
      </c>
    </row>
    <row r="18" spans="1:9" x14ac:dyDescent="0.2">
      <c r="A18" s="46" t="s">
        <v>18</v>
      </c>
      <c r="B18" s="30"/>
      <c r="C18" s="30"/>
      <c r="D18" s="31"/>
      <c r="E18" s="47">
        <v>7590589</v>
      </c>
      <c r="F18" s="48"/>
      <c r="G18" s="49">
        <v>2.2400000000000002</v>
      </c>
      <c r="H18" s="38"/>
      <c r="I18" s="50">
        <v>22111558</v>
      </c>
    </row>
    <row r="19" spans="1:9" x14ac:dyDescent="0.2">
      <c r="A19" s="46" t="s">
        <v>19</v>
      </c>
      <c r="B19" s="30"/>
      <c r="C19" s="30"/>
      <c r="D19" s="31"/>
      <c r="E19" s="47"/>
      <c r="F19" s="48"/>
      <c r="G19" s="49"/>
      <c r="H19" s="33"/>
      <c r="I19" s="50">
        <v>22111666</v>
      </c>
    </row>
    <row r="20" spans="1:9" x14ac:dyDescent="0.2">
      <c r="A20" s="46" t="s">
        <v>20</v>
      </c>
      <c r="B20" s="30"/>
      <c r="C20" s="30"/>
      <c r="D20" s="31"/>
      <c r="E20" s="47"/>
      <c r="F20" s="48"/>
      <c r="G20" s="49"/>
      <c r="H20" s="38"/>
      <c r="I20" s="50"/>
    </row>
    <row r="21" spans="1:9" x14ac:dyDescent="0.2">
      <c r="A21" s="46" t="s">
        <v>21</v>
      </c>
      <c r="B21" s="30"/>
      <c r="C21" s="30"/>
      <c r="D21" s="31"/>
      <c r="E21" s="47"/>
      <c r="F21" s="48"/>
      <c r="G21" s="49"/>
      <c r="H21" s="38"/>
      <c r="I21" s="50"/>
    </row>
    <row r="22" spans="1:9" x14ac:dyDescent="0.2">
      <c r="A22" s="46" t="s">
        <v>22</v>
      </c>
      <c r="B22" s="30"/>
      <c r="C22" s="30"/>
      <c r="D22" s="31"/>
      <c r="E22" s="47"/>
      <c r="F22" s="48"/>
      <c r="G22" s="49"/>
      <c r="H22" s="33"/>
      <c r="I22" s="50">
        <v>22111706</v>
      </c>
    </row>
    <row r="23" spans="1:9" x14ac:dyDescent="0.2">
      <c r="A23" s="46" t="s">
        <v>23</v>
      </c>
      <c r="B23" s="30"/>
      <c r="C23" s="30"/>
      <c r="D23" s="31"/>
      <c r="E23" s="47"/>
      <c r="F23" s="48"/>
      <c r="G23" s="49"/>
      <c r="H23" s="33"/>
      <c r="I23" s="50">
        <v>22111871</v>
      </c>
    </row>
    <row r="24" spans="1:9" x14ac:dyDescent="0.2">
      <c r="A24" s="46"/>
      <c r="B24" s="30"/>
      <c r="C24" s="30"/>
      <c r="D24" s="31"/>
      <c r="E24" s="47"/>
      <c r="F24" s="48"/>
      <c r="G24" s="49"/>
      <c r="H24" s="38"/>
      <c r="I24" s="50"/>
    </row>
    <row r="25" spans="1:9" ht="13.5" thickBot="1" x14ac:dyDescent="0.25">
      <c r="A25" s="46"/>
      <c r="B25" s="30"/>
      <c r="C25" s="30"/>
      <c r="D25" s="31"/>
      <c r="E25" s="47"/>
      <c r="F25" s="48"/>
      <c r="G25" s="49"/>
      <c r="H25" s="38"/>
      <c r="I25" s="50"/>
    </row>
    <row r="26" spans="1:9" ht="13.5" thickBot="1" x14ac:dyDescent="0.25">
      <c r="A26" s="26"/>
      <c r="B26" s="30"/>
      <c r="C26" s="30"/>
      <c r="D26" s="31"/>
      <c r="E26" s="35" t="s">
        <v>12</v>
      </c>
      <c r="F26" s="36"/>
      <c r="G26" s="37">
        <f>SUM(G16:G25)</f>
        <v>42.140000000000008</v>
      </c>
      <c r="H26" s="33"/>
      <c r="I26" s="28"/>
    </row>
    <row r="27" spans="1:9" x14ac:dyDescent="0.2">
      <c r="A27" s="26"/>
      <c r="B27" s="30"/>
      <c r="C27" s="30"/>
      <c r="D27" s="31"/>
      <c r="E27" s="31"/>
      <c r="F27" s="32"/>
      <c r="G27" s="27"/>
      <c r="H27" s="33"/>
      <c r="I27" s="28"/>
    </row>
    <row r="28" spans="1:9" x14ac:dyDescent="0.2">
      <c r="A28" s="26"/>
      <c r="B28" s="30"/>
      <c r="C28" s="30"/>
      <c r="D28" s="31"/>
      <c r="E28" s="31"/>
      <c r="F28" s="32"/>
      <c r="G28" s="27"/>
      <c r="H28" s="33"/>
      <c r="I28" s="28"/>
    </row>
    <row r="29" spans="1:9" x14ac:dyDescent="0.2">
      <c r="A29" s="43" t="s">
        <v>24</v>
      </c>
      <c r="B29" s="44"/>
      <c r="C29" s="44"/>
      <c r="D29" s="44"/>
      <c r="E29" s="44"/>
      <c r="F29" s="45"/>
      <c r="G29" s="27"/>
      <c r="H29" s="33"/>
      <c r="I29" s="28"/>
    </row>
    <row r="30" spans="1:9" x14ac:dyDescent="0.2">
      <c r="A30" s="26" t="str">
        <f>A16</f>
        <v>Brisa, SA</v>
      </c>
      <c r="B30" s="30"/>
      <c r="C30" s="30"/>
      <c r="D30" s="31"/>
      <c r="E30" s="31"/>
      <c r="F30" s="32"/>
      <c r="G30" s="27">
        <f>G16</f>
        <v>14.8</v>
      </c>
      <c r="H30" s="28">
        <f>I16</f>
        <v>22111641</v>
      </c>
      <c r="I30" s="28"/>
    </row>
    <row r="31" spans="1:9" x14ac:dyDescent="0.2">
      <c r="A31" s="26" t="str">
        <f t="shared" ref="A31:A39" si="0">A17</f>
        <v>Autoestradas do Atlântico, SA</v>
      </c>
      <c r="B31" s="30"/>
      <c r="C31" s="30"/>
      <c r="D31" s="31"/>
      <c r="E31" s="31"/>
      <c r="F31" s="32"/>
      <c r="G31" s="27">
        <f t="shared" ref="G31:G39" si="1">G17</f>
        <v>25.1</v>
      </c>
      <c r="H31" s="28">
        <f t="shared" ref="H31:H39" si="2">I17</f>
        <v>22111642</v>
      </c>
      <c r="I31" s="28"/>
    </row>
    <row r="32" spans="1:9" x14ac:dyDescent="0.2">
      <c r="A32" s="26" t="str">
        <f t="shared" si="0"/>
        <v>Via Verde Portugal, SA</v>
      </c>
      <c r="B32" s="30"/>
      <c r="C32" s="30"/>
      <c r="D32" s="31"/>
      <c r="E32" s="31"/>
      <c r="F32" s="32"/>
      <c r="G32" s="27">
        <f t="shared" si="1"/>
        <v>2.2400000000000002</v>
      </c>
      <c r="H32" s="28">
        <f t="shared" si="2"/>
        <v>22111558</v>
      </c>
      <c r="I32" s="28"/>
    </row>
    <row r="33" spans="1:9" x14ac:dyDescent="0.2">
      <c r="A33" s="26" t="str">
        <f t="shared" si="0"/>
        <v>Infraestruturas de Portugal, SA</v>
      </c>
      <c r="B33" s="30"/>
      <c r="C33" s="30"/>
      <c r="D33" s="31"/>
      <c r="E33" s="31"/>
      <c r="F33" s="32"/>
      <c r="G33" s="27">
        <f t="shared" si="1"/>
        <v>0</v>
      </c>
      <c r="H33" s="28">
        <f t="shared" si="2"/>
        <v>22111666</v>
      </c>
      <c r="I33" s="28"/>
    </row>
    <row r="34" spans="1:9" x14ac:dyDescent="0.2">
      <c r="A34" s="26" t="str">
        <f t="shared" si="0"/>
        <v>Scutvias, SA</v>
      </c>
      <c r="B34" s="30"/>
      <c r="C34" s="30"/>
      <c r="D34" s="31"/>
      <c r="E34" s="31"/>
      <c r="F34" s="32"/>
      <c r="G34" s="27">
        <f t="shared" si="1"/>
        <v>0</v>
      </c>
      <c r="H34" s="28">
        <f t="shared" si="2"/>
        <v>0</v>
      </c>
      <c r="I34" s="28"/>
    </row>
    <row r="35" spans="1:9" x14ac:dyDescent="0.2">
      <c r="A35" s="26" t="str">
        <f>A21</f>
        <v>Centro Colombo, SA</v>
      </c>
      <c r="B35" s="30"/>
      <c r="C35" s="30"/>
      <c r="D35" s="31"/>
      <c r="E35" s="31"/>
      <c r="F35" s="32"/>
      <c r="G35" s="27">
        <f>G22</f>
        <v>0</v>
      </c>
      <c r="H35" s="28">
        <f>I21</f>
        <v>0</v>
      </c>
      <c r="I35" s="28"/>
    </row>
    <row r="36" spans="1:9" x14ac:dyDescent="0.2">
      <c r="A36" s="26" t="str">
        <f t="shared" si="0"/>
        <v>Lusoponte, SA</v>
      </c>
      <c r="B36" s="30"/>
      <c r="C36" s="30"/>
      <c r="D36" s="31"/>
      <c r="E36" s="31"/>
      <c r="F36" s="32"/>
      <c r="G36" s="27">
        <f t="shared" si="1"/>
        <v>0</v>
      </c>
      <c r="H36" s="28">
        <f t="shared" si="2"/>
        <v>22111706</v>
      </c>
      <c r="I36" s="28"/>
    </row>
    <row r="37" spans="1:9" x14ac:dyDescent="0.2">
      <c r="A37" s="26" t="str">
        <f t="shared" si="0"/>
        <v>Brisal, SA</v>
      </c>
      <c r="B37" s="30"/>
      <c r="C37" s="30"/>
      <c r="D37" s="31"/>
      <c r="E37" s="51"/>
      <c r="F37" s="52"/>
      <c r="G37" s="27">
        <f t="shared" si="1"/>
        <v>0</v>
      </c>
      <c r="H37" s="28">
        <f t="shared" si="2"/>
        <v>22111871</v>
      </c>
      <c r="I37" s="28"/>
    </row>
    <row r="38" spans="1:9" x14ac:dyDescent="0.2">
      <c r="A38" s="26">
        <f t="shared" si="0"/>
        <v>0</v>
      </c>
      <c r="B38" s="30"/>
      <c r="C38" s="30"/>
      <c r="D38" s="31"/>
      <c r="E38" s="51"/>
      <c r="F38" s="52"/>
      <c r="G38" s="27">
        <f t="shared" si="1"/>
        <v>0</v>
      </c>
      <c r="H38" s="28">
        <f t="shared" si="2"/>
        <v>0</v>
      </c>
      <c r="I38" s="28"/>
    </row>
    <row r="39" spans="1:9" ht="13.5" thickBot="1" x14ac:dyDescent="0.25">
      <c r="A39" s="26">
        <f t="shared" si="0"/>
        <v>0</v>
      </c>
      <c r="B39" s="30"/>
      <c r="C39" s="30"/>
      <c r="D39" s="31"/>
      <c r="E39" s="31"/>
      <c r="F39" s="32"/>
      <c r="G39" s="27">
        <f t="shared" si="1"/>
        <v>0</v>
      </c>
      <c r="H39" s="28">
        <f t="shared" si="2"/>
        <v>0</v>
      </c>
      <c r="I39" s="28"/>
    </row>
    <row r="40" spans="1:9" ht="13.5" thickBot="1" x14ac:dyDescent="0.25">
      <c r="A40" s="26"/>
      <c r="B40" s="30"/>
      <c r="C40" s="30"/>
      <c r="D40" s="31"/>
      <c r="E40" s="35" t="s">
        <v>12</v>
      </c>
      <c r="F40" s="35"/>
      <c r="G40" s="37">
        <f>SUM(G30:G39)</f>
        <v>42.140000000000008</v>
      </c>
      <c r="H40" s="33"/>
      <c r="I40" s="28"/>
    </row>
    <row r="41" spans="1:9" x14ac:dyDescent="0.2">
      <c r="A41" s="53" t="s">
        <v>25</v>
      </c>
      <c r="B41" s="54"/>
      <c r="C41" s="54"/>
      <c r="D41" s="54"/>
      <c r="E41" s="54"/>
      <c r="F41" s="55"/>
      <c r="G41" s="27"/>
      <c r="H41" s="33"/>
      <c r="I41" s="28"/>
    </row>
    <row r="42" spans="1:9" x14ac:dyDescent="0.2">
      <c r="A42" s="26"/>
      <c r="B42" s="30"/>
      <c r="C42" s="30"/>
      <c r="D42" s="31"/>
      <c r="E42" s="56">
        <v>44901</v>
      </c>
      <c r="F42" s="32"/>
      <c r="G42" s="49">
        <v>8.3000000000000007</v>
      </c>
      <c r="H42" s="33"/>
      <c r="I42" s="28">
        <v>121</v>
      </c>
    </row>
    <row r="43" spans="1:9" x14ac:dyDescent="0.2">
      <c r="A43" s="26"/>
      <c r="B43" s="30"/>
      <c r="C43" s="30"/>
      <c r="D43" s="31"/>
      <c r="E43" s="56">
        <v>44909</v>
      </c>
      <c r="F43" s="32"/>
      <c r="G43" s="49">
        <f>4.4+1.25</f>
        <v>5.65</v>
      </c>
      <c r="H43" s="33"/>
      <c r="I43" s="28">
        <v>121</v>
      </c>
    </row>
    <row r="44" spans="1:9" x14ac:dyDescent="0.2">
      <c r="A44" s="26"/>
      <c r="B44" s="30"/>
      <c r="C44" s="30"/>
      <c r="D44" s="31"/>
      <c r="E44" s="56">
        <v>44916</v>
      </c>
      <c r="F44" s="32"/>
      <c r="G44" s="49">
        <v>9.75</v>
      </c>
      <c r="H44" s="33"/>
      <c r="I44" s="28">
        <v>121</v>
      </c>
    </row>
    <row r="45" spans="1:9" x14ac:dyDescent="0.2">
      <c r="A45" s="26"/>
      <c r="B45" s="30"/>
      <c r="C45" s="30"/>
      <c r="D45" s="31"/>
      <c r="E45" s="56">
        <v>44926</v>
      </c>
      <c r="F45" s="32"/>
      <c r="G45" s="49">
        <f>0.99+17.45</f>
        <v>18.439999999999998</v>
      </c>
      <c r="H45" s="33"/>
      <c r="I45" s="28">
        <v>121</v>
      </c>
    </row>
    <row r="46" spans="1:9" x14ac:dyDescent="0.2">
      <c r="A46" s="26"/>
      <c r="B46" s="30"/>
      <c r="C46" s="30"/>
      <c r="D46" s="31"/>
      <c r="E46" s="56"/>
      <c r="F46" s="32"/>
      <c r="G46" s="49"/>
      <c r="H46" s="33"/>
      <c r="I46" s="28">
        <v>121</v>
      </c>
    </row>
    <row r="47" spans="1:9" x14ac:dyDescent="0.2">
      <c r="A47" s="26"/>
      <c r="B47" s="30"/>
      <c r="C47" s="30"/>
      <c r="D47" s="31"/>
      <c r="E47" s="56"/>
      <c r="F47" s="32"/>
      <c r="G47" s="49"/>
      <c r="H47" s="33"/>
      <c r="I47" s="28">
        <v>121</v>
      </c>
    </row>
    <row r="48" spans="1:9" x14ac:dyDescent="0.2">
      <c r="A48" s="26"/>
      <c r="B48" s="30"/>
      <c r="C48" s="30"/>
      <c r="D48" s="31"/>
      <c r="E48" s="56"/>
      <c r="F48" s="32"/>
      <c r="G48" s="49"/>
      <c r="H48" s="33"/>
      <c r="I48" s="28">
        <v>121</v>
      </c>
    </row>
    <row r="49" spans="1:9" x14ac:dyDescent="0.2">
      <c r="A49" s="26"/>
      <c r="B49" s="30"/>
      <c r="C49" s="30"/>
      <c r="D49" s="31"/>
      <c r="E49" s="56"/>
      <c r="F49" s="32"/>
      <c r="G49" s="49"/>
      <c r="H49" s="33"/>
      <c r="I49" s="28">
        <v>121</v>
      </c>
    </row>
    <row r="50" spans="1:9" ht="13.5" thickBot="1" x14ac:dyDescent="0.25">
      <c r="A50" s="26"/>
      <c r="B50" s="30"/>
      <c r="C50" s="30"/>
      <c r="D50" s="31"/>
      <c r="E50" s="56"/>
      <c r="F50" s="32"/>
      <c r="G50" s="49"/>
      <c r="H50" s="33"/>
      <c r="I50" s="28">
        <v>121</v>
      </c>
    </row>
    <row r="51" spans="1:9" ht="13.5" thickBot="1" x14ac:dyDescent="0.25">
      <c r="A51" s="26"/>
      <c r="B51" s="30"/>
      <c r="C51" s="30"/>
      <c r="D51" s="31"/>
      <c r="E51" s="35" t="s">
        <v>12</v>
      </c>
      <c r="F51" s="35"/>
      <c r="G51" s="37">
        <f>SUM(G42:G50)</f>
        <v>42.14</v>
      </c>
      <c r="H51" s="33"/>
      <c r="I51" s="28"/>
    </row>
    <row r="52" spans="1:9" x14ac:dyDescent="0.2">
      <c r="A52" s="26"/>
      <c r="B52" s="30"/>
      <c r="C52" s="30"/>
      <c r="D52" s="31"/>
      <c r="E52" s="56"/>
      <c r="F52" s="32"/>
      <c r="G52" s="49"/>
      <c r="H52" s="33"/>
      <c r="I52" s="28"/>
    </row>
    <row r="53" spans="1:9" ht="13.5" thickBot="1" x14ac:dyDescent="0.25">
      <c r="A53" s="26"/>
      <c r="B53" s="30"/>
      <c r="C53" s="30"/>
      <c r="D53" s="31"/>
      <c r="E53" s="56"/>
      <c r="F53" s="32"/>
      <c r="G53" s="49"/>
      <c r="H53" s="33"/>
      <c r="I53" s="28"/>
    </row>
    <row r="54" spans="1:9" ht="13.5" thickBot="1" x14ac:dyDescent="0.25">
      <c r="A54" s="26"/>
      <c r="B54" s="30"/>
      <c r="C54" s="30"/>
      <c r="D54" s="31"/>
      <c r="E54" s="57" t="s">
        <v>26</v>
      </c>
      <c r="F54" s="58"/>
      <c r="G54" s="37">
        <f>G26+G51</f>
        <v>84.28</v>
      </c>
      <c r="H54" s="33"/>
      <c r="I54" s="28"/>
    </row>
    <row r="55" spans="1:9" x14ac:dyDescent="0.2">
      <c r="A55" s="1"/>
      <c r="B55" s="2"/>
      <c r="C55" s="2"/>
      <c r="D55" s="2"/>
      <c r="E55" s="2"/>
      <c r="F55" s="4"/>
      <c r="G55" s="59" t="s">
        <v>27</v>
      </c>
      <c r="H55" s="60" t="s">
        <v>28</v>
      </c>
      <c r="I55" s="60" t="s">
        <v>29</v>
      </c>
    </row>
    <row r="56" spans="1:9" x14ac:dyDescent="0.2">
      <c r="A56" s="16" t="s">
        <v>30</v>
      </c>
      <c r="B56" s="17"/>
      <c r="C56" s="17"/>
      <c r="D56" s="17"/>
      <c r="E56" s="17"/>
      <c r="F56" s="19"/>
      <c r="G56" s="61"/>
      <c r="H56" s="62"/>
      <c r="I56" s="62"/>
    </row>
  </sheetData>
  <sheetProtection selectLockedCells="1"/>
  <mergeCells count="17">
    <mergeCell ref="E25:F25"/>
    <mergeCell ref="A29:F29"/>
    <mergeCell ref="E37:F37"/>
    <mergeCell ref="E38:F38"/>
    <mergeCell ref="A41:F41"/>
    <mergeCell ref="E19:F19"/>
    <mergeCell ref="E20:F20"/>
    <mergeCell ref="E21:F21"/>
    <mergeCell ref="E22:F22"/>
    <mergeCell ref="E23:F23"/>
    <mergeCell ref="E24:F24"/>
    <mergeCell ref="B2:F2"/>
    <mergeCell ref="A15:D15"/>
    <mergeCell ref="E15:F15"/>
    <mergeCell ref="E16:F16"/>
    <mergeCell ref="E17:F17"/>
    <mergeCell ref="E18:F18"/>
  </mergeCells>
  <printOptions horizontalCentered="1"/>
  <pageMargins left="0.43307086614173229" right="0.19685039370078741" top="0.44" bottom="0.59055118110236227" header="0.23622047244094491" footer="0.59055118110236227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LimparViaVerde">
                <anchor moveWithCells="1" sizeWithCells="1">
                  <from>
                    <xdr:col>6</xdr:col>
                    <xdr:colOff>333375</xdr:colOff>
                    <xdr:row>0</xdr:row>
                    <xdr:rowOff>142875</xdr:rowOff>
                  </from>
                  <to>
                    <xdr:col>7</xdr:col>
                    <xdr:colOff>219075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Via Verde</vt:lpstr>
      <vt:lpstr>'Via Verde'!Área_de_Impressão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Inforfita</dc:creator>
  <cp:lastModifiedBy>Inforfita</cp:lastModifiedBy>
  <dcterms:created xsi:type="dcterms:W3CDTF">2023-02-15T22:06:16Z</dcterms:created>
  <dcterms:modified xsi:type="dcterms:W3CDTF">2023-02-15T22:10:00Z</dcterms:modified>
</cp:coreProperties>
</file>