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Quadro1" sheetId="2" r:id="rId1"/>
    <sheet name="Quadro2" sheetId="1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H5" i="1" l="1"/>
  <c r="H3" i="1"/>
  <c r="H4" i="1"/>
  <c r="E10" i="1" l="1"/>
  <c r="D10" i="1"/>
  <c r="G10" i="1"/>
  <c r="I10" i="1"/>
  <c r="K10" i="1"/>
  <c r="D11" i="1"/>
  <c r="G11" i="1"/>
  <c r="I11" i="1"/>
  <c r="K11" i="1"/>
  <c r="D12" i="1"/>
  <c r="G12" i="1"/>
  <c r="I12" i="1"/>
  <c r="K12" i="1"/>
  <c r="D13" i="1"/>
  <c r="G13" i="1"/>
  <c r="I13" i="1"/>
  <c r="K13" i="1"/>
  <c r="D14" i="1"/>
  <c r="G14" i="1"/>
  <c r="I14" i="1"/>
  <c r="K14" i="1"/>
  <c r="D15" i="1"/>
  <c r="G15" i="1"/>
  <c r="I15" i="1"/>
  <c r="K15" i="1"/>
  <c r="D16" i="1"/>
  <c r="G16" i="1"/>
  <c r="I16" i="1"/>
  <c r="K16" i="1"/>
  <c r="D17" i="1"/>
  <c r="G17" i="1"/>
  <c r="I17" i="1"/>
  <c r="K17" i="1"/>
  <c r="D18" i="1"/>
  <c r="G18" i="1"/>
  <c r="I18" i="1"/>
  <c r="K18" i="1"/>
  <c r="D19" i="1"/>
  <c r="G19" i="1"/>
  <c r="I19" i="1"/>
  <c r="K19" i="1"/>
  <c r="D20" i="1"/>
  <c r="G20" i="1"/>
  <c r="I20" i="1"/>
  <c r="K20" i="1"/>
  <c r="D21" i="1"/>
  <c r="G21" i="1"/>
  <c r="I21" i="1"/>
  <c r="K21" i="1"/>
  <c r="D22" i="1"/>
  <c r="G22" i="1"/>
  <c r="I22" i="1"/>
  <c r="K22" i="1"/>
  <c r="D23" i="1"/>
  <c r="G23" i="1"/>
  <c r="I23" i="1"/>
  <c r="K23" i="1"/>
  <c r="D24" i="1"/>
  <c r="G24" i="1"/>
  <c r="I24" i="1"/>
  <c r="K24" i="1"/>
  <c r="D25" i="1"/>
  <c r="G25" i="1"/>
  <c r="I25" i="1"/>
  <c r="K25" i="1"/>
  <c r="D26" i="1"/>
  <c r="G26" i="1"/>
  <c r="I26" i="1"/>
  <c r="K26" i="1"/>
  <c r="D27" i="1"/>
  <c r="G27" i="1"/>
  <c r="I27" i="1"/>
  <c r="K27" i="1"/>
  <c r="D28" i="1"/>
  <c r="G28" i="1"/>
  <c r="I28" i="1"/>
  <c r="K28" i="1"/>
  <c r="D29" i="1"/>
  <c r="G29" i="1"/>
  <c r="I29" i="1"/>
  <c r="K29" i="1"/>
  <c r="D30" i="1"/>
  <c r="G30" i="1"/>
  <c r="I30" i="1"/>
  <c r="K30" i="1"/>
  <c r="D31" i="1"/>
  <c r="G31" i="1"/>
  <c r="I31" i="1"/>
  <c r="K31" i="1"/>
  <c r="D32" i="1"/>
  <c r="G32" i="1"/>
  <c r="I32" i="1"/>
  <c r="K32" i="1"/>
  <c r="D33" i="1"/>
  <c r="G33" i="1"/>
  <c r="I33" i="1"/>
  <c r="K33" i="1"/>
  <c r="D34" i="1"/>
  <c r="K34" i="1"/>
  <c r="D35" i="1"/>
  <c r="K35" i="1"/>
  <c r="D36" i="1"/>
  <c r="K36" i="1"/>
  <c r="D37" i="1"/>
  <c r="K37" i="1"/>
  <c r="D38" i="1"/>
  <c r="K38" i="1"/>
  <c r="D39" i="1"/>
  <c r="K39" i="1"/>
  <c r="D40" i="1"/>
  <c r="K40" i="1"/>
  <c r="D41" i="1"/>
  <c r="K41" i="1"/>
  <c r="D42" i="1"/>
  <c r="K42" i="1"/>
  <c r="D43" i="1"/>
  <c r="K43" i="1"/>
  <c r="D44" i="1"/>
  <c r="K44" i="1"/>
  <c r="D45" i="1"/>
  <c r="K45" i="1"/>
  <c r="D46" i="1"/>
  <c r="K46" i="1"/>
  <c r="D47" i="1"/>
  <c r="K47" i="1"/>
  <c r="D48" i="1"/>
  <c r="K48" i="1"/>
  <c r="D49" i="1"/>
  <c r="K49" i="1"/>
  <c r="D50" i="1"/>
  <c r="K50" i="1"/>
  <c r="D51" i="1"/>
  <c r="K51" i="1"/>
  <c r="D52" i="1"/>
  <c r="K52" i="1"/>
  <c r="D53" i="1"/>
  <c r="K53" i="1"/>
  <c r="D54" i="1"/>
  <c r="K54" i="1"/>
  <c r="D55" i="1"/>
  <c r="K55" i="1"/>
  <c r="D56" i="1"/>
  <c r="K56" i="1"/>
  <c r="D57" i="1"/>
  <c r="K57" i="1"/>
  <c r="D58" i="1"/>
  <c r="K58" i="1"/>
  <c r="D59" i="1"/>
  <c r="K59" i="1"/>
  <c r="D60" i="1"/>
  <c r="K60" i="1"/>
  <c r="D61" i="1"/>
  <c r="K61" i="1"/>
  <c r="D62" i="1"/>
  <c r="K62" i="1"/>
  <c r="D63" i="1"/>
  <c r="K63" i="1"/>
  <c r="D64" i="1"/>
  <c r="K64" i="1"/>
  <c r="D65" i="1"/>
  <c r="K65" i="1"/>
  <c r="D66" i="1"/>
  <c r="K66" i="1"/>
  <c r="D67" i="1"/>
  <c r="K67" i="1"/>
  <c r="D68" i="1"/>
  <c r="K68" i="1"/>
  <c r="D69" i="1"/>
  <c r="K69" i="1"/>
  <c r="D70" i="1"/>
  <c r="K70" i="1"/>
  <c r="D71" i="1"/>
  <c r="K71" i="1"/>
  <c r="D72" i="1"/>
  <c r="K72" i="1"/>
  <c r="D73" i="1"/>
  <c r="K73" i="1"/>
  <c r="D74" i="1"/>
  <c r="K74" i="1"/>
  <c r="D75" i="1"/>
  <c r="K75" i="1"/>
  <c r="D76" i="1"/>
  <c r="K76" i="1"/>
  <c r="D77" i="1"/>
  <c r="K77" i="1"/>
  <c r="D78" i="1"/>
  <c r="K78" i="1"/>
  <c r="D79" i="1"/>
  <c r="K79" i="1"/>
  <c r="D80" i="1"/>
  <c r="K80" i="1"/>
  <c r="D81" i="1"/>
  <c r="K81" i="1"/>
  <c r="D82" i="1"/>
  <c r="K82" i="1"/>
  <c r="D83" i="1"/>
  <c r="K83" i="1"/>
  <c r="D84" i="1"/>
  <c r="K84" i="1"/>
  <c r="D85" i="1"/>
  <c r="K85" i="1"/>
  <c r="D86" i="1"/>
  <c r="K86" i="1"/>
  <c r="D87" i="1"/>
  <c r="K87" i="1"/>
  <c r="D88" i="1"/>
  <c r="K88" i="1"/>
  <c r="D89" i="1"/>
  <c r="K89" i="1"/>
  <c r="D90" i="1"/>
  <c r="K90" i="1"/>
  <c r="D91" i="1"/>
  <c r="K91" i="1"/>
  <c r="D92" i="1"/>
  <c r="K92" i="1"/>
  <c r="D93" i="1"/>
  <c r="K93" i="1"/>
  <c r="E93" i="2"/>
  <c r="G93" i="1" s="1"/>
  <c r="E92" i="2"/>
  <c r="G92" i="1" s="1"/>
  <c r="E91" i="2"/>
  <c r="G91" i="1" s="1"/>
  <c r="E90" i="2"/>
  <c r="G90" i="1" s="1"/>
  <c r="E89" i="2"/>
  <c r="G89" i="1" s="1"/>
  <c r="E88" i="2"/>
  <c r="G88" i="1" s="1"/>
  <c r="E87" i="2"/>
  <c r="G87" i="1" s="1"/>
  <c r="E86" i="2"/>
  <c r="G86" i="1" s="1"/>
  <c r="E85" i="2"/>
  <c r="G85" i="1" s="1"/>
  <c r="E84" i="2"/>
  <c r="G84" i="1" s="1"/>
  <c r="E83" i="2"/>
  <c r="G83" i="1" s="1"/>
  <c r="E82" i="2"/>
  <c r="G82" i="1" s="1"/>
  <c r="E81" i="2"/>
  <c r="G81" i="1" s="1"/>
  <c r="E80" i="2"/>
  <c r="G80" i="1" s="1"/>
  <c r="E79" i="2"/>
  <c r="G79" i="1" s="1"/>
  <c r="E78" i="2"/>
  <c r="G78" i="1" s="1"/>
  <c r="E77" i="2"/>
  <c r="G77" i="1" s="1"/>
  <c r="E76" i="2"/>
  <c r="G76" i="1" s="1"/>
  <c r="E75" i="2"/>
  <c r="G75" i="1" s="1"/>
  <c r="E74" i="2"/>
  <c r="G74" i="1" s="1"/>
  <c r="E73" i="2"/>
  <c r="G73" i="1" s="1"/>
  <c r="E72" i="2"/>
  <c r="G72" i="1" s="1"/>
  <c r="E71" i="2"/>
  <c r="G71" i="1" s="1"/>
  <c r="E70" i="2"/>
  <c r="G70" i="1" s="1"/>
  <c r="E69" i="2"/>
  <c r="G69" i="1" s="1"/>
  <c r="E68" i="2"/>
  <c r="G68" i="1" s="1"/>
  <c r="E67" i="2"/>
  <c r="G67" i="1" s="1"/>
  <c r="E66" i="2"/>
  <c r="G66" i="1" s="1"/>
  <c r="E65" i="2"/>
  <c r="G65" i="1" s="1"/>
  <c r="E64" i="2"/>
  <c r="G64" i="1" s="1"/>
  <c r="E63" i="2"/>
  <c r="G63" i="1" s="1"/>
  <c r="E62" i="2"/>
  <c r="G62" i="1" s="1"/>
  <c r="E61" i="2"/>
  <c r="G61" i="1" s="1"/>
  <c r="E60" i="2"/>
  <c r="G60" i="1" s="1"/>
  <c r="E59" i="2"/>
  <c r="G59" i="1" s="1"/>
  <c r="E58" i="2"/>
  <c r="G58" i="1" s="1"/>
  <c r="E57" i="2"/>
  <c r="G57" i="1" s="1"/>
  <c r="E56" i="2"/>
  <c r="G56" i="1" s="1"/>
  <c r="E55" i="2"/>
  <c r="G55" i="1" s="1"/>
  <c r="E54" i="2"/>
  <c r="G54" i="1" s="1"/>
  <c r="E53" i="2"/>
  <c r="G53" i="1" s="1"/>
  <c r="E52" i="2"/>
  <c r="G52" i="1" s="1"/>
  <c r="E51" i="2"/>
  <c r="G51" i="1" s="1"/>
  <c r="E50" i="2"/>
  <c r="G50" i="1" s="1"/>
  <c r="E49" i="2"/>
  <c r="G49" i="1" s="1"/>
  <c r="E48" i="2"/>
  <c r="G48" i="1" s="1"/>
  <c r="E47" i="2"/>
  <c r="G47" i="1" s="1"/>
  <c r="E46" i="2"/>
  <c r="G46" i="1" s="1"/>
  <c r="E45" i="2"/>
  <c r="G45" i="1" s="1"/>
  <c r="E44" i="2"/>
  <c r="G44" i="1" s="1"/>
  <c r="E43" i="2"/>
  <c r="G43" i="1" s="1"/>
  <c r="E42" i="2"/>
  <c r="G42" i="1" s="1"/>
  <c r="E41" i="2"/>
  <c r="G41" i="1" s="1"/>
  <c r="E40" i="2"/>
  <c r="G40" i="1" s="1"/>
  <c r="E39" i="2"/>
  <c r="G39" i="1" s="1"/>
  <c r="E38" i="2"/>
  <c r="G38" i="1" s="1"/>
  <c r="E37" i="2"/>
  <c r="G37" i="1" s="1"/>
  <c r="E36" i="2"/>
  <c r="G36" i="1" s="1"/>
  <c r="E35" i="2"/>
  <c r="G35" i="1" s="1"/>
  <c r="E34" i="2"/>
  <c r="G34" i="1" s="1"/>
  <c r="B11" i="2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G10" i="2"/>
  <c r="G11" i="2" s="1"/>
  <c r="G12" i="2" l="1"/>
  <c r="H11" i="2"/>
  <c r="H10" i="2"/>
  <c r="J10" i="1" s="1"/>
  <c r="C12" i="2" l="1"/>
  <c r="E12" i="1" s="1"/>
  <c r="J11" i="1"/>
  <c r="C11" i="2"/>
  <c r="D10" i="2"/>
  <c r="G13" i="2"/>
  <c r="H12" i="2"/>
  <c r="C13" i="2" l="1"/>
  <c r="E13" i="1" s="1"/>
  <c r="J12" i="1"/>
  <c r="F10" i="2"/>
  <c r="H10" i="1" s="1"/>
  <c r="F10" i="1"/>
  <c r="D11" i="2"/>
  <c r="E11" i="1"/>
  <c r="G14" i="2"/>
  <c r="H13" i="2"/>
  <c r="D12" i="2"/>
  <c r="F12" i="2" l="1"/>
  <c r="H12" i="1" s="1"/>
  <c r="F12" i="1"/>
  <c r="C14" i="2"/>
  <c r="E14" i="1" s="1"/>
  <c r="J13" i="1"/>
  <c r="F11" i="2"/>
  <c r="H11" i="1" s="1"/>
  <c r="F11" i="1"/>
  <c r="G15" i="2"/>
  <c r="H14" i="2"/>
  <c r="D13" i="2"/>
  <c r="F13" i="2" l="1"/>
  <c r="H13" i="1" s="1"/>
  <c r="F13" i="1"/>
  <c r="C15" i="2"/>
  <c r="E15" i="1" s="1"/>
  <c r="J14" i="1"/>
  <c r="G16" i="2"/>
  <c r="H15" i="2"/>
  <c r="D14" i="2"/>
  <c r="F14" i="2" l="1"/>
  <c r="H14" i="1" s="1"/>
  <c r="F14" i="1"/>
  <c r="C16" i="2"/>
  <c r="E16" i="1" s="1"/>
  <c r="J15" i="1"/>
  <c r="G17" i="2"/>
  <c r="H16" i="2"/>
  <c r="D15" i="2"/>
  <c r="F15" i="2" l="1"/>
  <c r="H15" i="1" s="1"/>
  <c r="F15" i="1"/>
  <c r="C17" i="2"/>
  <c r="E17" i="1" s="1"/>
  <c r="J16" i="1"/>
  <c r="G18" i="2"/>
  <c r="H17" i="2"/>
  <c r="D16" i="2"/>
  <c r="F16" i="2" l="1"/>
  <c r="H16" i="1" s="1"/>
  <c r="F16" i="1"/>
  <c r="C18" i="2"/>
  <c r="E18" i="1" s="1"/>
  <c r="J17" i="1"/>
  <c r="G19" i="2"/>
  <c r="H18" i="2"/>
  <c r="D17" i="2"/>
  <c r="F17" i="2" l="1"/>
  <c r="H17" i="1" s="1"/>
  <c r="F17" i="1"/>
  <c r="C19" i="2"/>
  <c r="E19" i="1" s="1"/>
  <c r="J18" i="1"/>
  <c r="G20" i="2"/>
  <c r="H19" i="2"/>
  <c r="D18" i="2"/>
  <c r="F18" i="2" l="1"/>
  <c r="H18" i="1" s="1"/>
  <c r="F18" i="1"/>
  <c r="C20" i="2"/>
  <c r="E20" i="1" s="1"/>
  <c r="J19" i="1"/>
  <c r="G21" i="2"/>
  <c r="H20" i="2"/>
  <c r="D19" i="2"/>
  <c r="F19" i="2" l="1"/>
  <c r="H19" i="1" s="1"/>
  <c r="F19" i="1"/>
  <c r="C21" i="2"/>
  <c r="E21" i="1" s="1"/>
  <c r="J20" i="1"/>
  <c r="G22" i="2"/>
  <c r="H21" i="2"/>
  <c r="D20" i="2"/>
  <c r="F20" i="2" l="1"/>
  <c r="H20" i="1" s="1"/>
  <c r="F20" i="1"/>
  <c r="C22" i="2"/>
  <c r="E22" i="1" s="1"/>
  <c r="J21" i="1"/>
  <c r="G23" i="2"/>
  <c r="H22" i="2"/>
  <c r="D21" i="2"/>
  <c r="F21" i="2" l="1"/>
  <c r="H21" i="1" s="1"/>
  <c r="F21" i="1"/>
  <c r="C23" i="2"/>
  <c r="E23" i="1" s="1"/>
  <c r="J22" i="1"/>
  <c r="G24" i="2"/>
  <c r="H23" i="2"/>
  <c r="D22" i="2"/>
  <c r="F22" i="2" l="1"/>
  <c r="H22" i="1" s="1"/>
  <c r="F22" i="1"/>
  <c r="C24" i="2"/>
  <c r="E24" i="1" s="1"/>
  <c r="J23" i="1"/>
  <c r="G25" i="2"/>
  <c r="H24" i="2"/>
  <c r="D23" i="2"/>
  <c r="F23" i="2" l="1"/>
  <c r="H23" i="1" s="1"/>
  <c r="F23" i="1"/>
  <c r="C25" i="2"/>
  <c r="E25" i="1" s="1"/>
  <c r="J24" i="1"/>
  <c r="G26" i="2"/>
  <c r="H25" i="2"/>
  <c r="D24" i="2"/>
  <c r="F24" i="2" l="1"/>
  <c r="H24" i="1" s="1"/>
  <c r="F24" i="1"/>
  <c r="C26" i="2"/>
  <c r="E26" i="1" s="1"/>
  <c r="J25" i="1"/>
  <c r="G27" i="2"/>
  <c r="H26" i="2"/>
  <c r="D25" i="2"/>
  <c r="F25" i="2" l="1"/>
  <c r="H25" i="1" s="1"/>
  <c r="F25" i="1"/>
  <c r="C27" i="2"/>
  <c r="E27" i="1" s="1"/>
  <c r="J26" i="1"/>
  <c r="G28" i="2"/>
  <c r="H27" i="2"/>
  <c r="D26" i="2"/>
  <c r="F26" i="2" l="1"/>
  <c r="H26" i="1" s="1"/>
  <c r="F26" i="1"/>
  <c r="C28" i="2"/>
  <c r="E28" i="1" s="1"/>
  <c r="J27" i="1"/>
  <c r="G29" i="2"/>
  <c r="H28" i="2"/>
  <c r="D27" i="2"/>
  <c r="F27" i="2" l="1"/>
  <c r="H27" i="1" s="1"/>
  <c r="F27" i="1"/>
  <c r="C29" i="2"/>
  <c r="E29" i="1" s="1"/>
  <c r="J28" i="1"/>
  <c r="G30" i="2"/>
  <c r="H29" i="2"/>
  <c r="D28" i="2"/>
  <c r="F28" i="2" l="1"/>
  <c r="H28" i="1" s="1"/>
  <c r="F28" i="1"/>
  <c r="C30" i="2"/>
  <c r="E30" i="1" s="1"/>
  <c r="J29" i="1"/>
  <c r="G31" i="2"/>
  <c r="H30" i="2"/>
  <c r="D29" i="2"/>
  <c r="F29" i="2" l="1"/>
  <c r="H29" i="1" s="1"/>
  <c r="F29" i="1"/>
  <c r="C31" i="2"/>
  <c r="E31" i="1" s="1"/>
  <c r="J30" i="1"/>
  <c r="G32" i="2"/>
  <c r="H31" i="2"/>
  <c r="D30" i="2"/>
  <c r="F30" i="2" l="1"/>
  <c r="H30" i="1" s="1"/>
  <c r="F30" i="1"/>
  <c r="C32" i="2"/>
  <c r="E32" i="1" s="1"/>
  <c r="J31" i="1"/>
  <c r="G33" i="2"/>
  <c r="H32" i="2"/>
  <c r="D31" i="2"/>
  <c r="F31" i="2" l="1"/>
  <c r="H31" i="1" s="1"/>
  <c r="F31" i="1"/>
  <c r="C33" i="2"/>
  <c r="E33" i="1" s="1"/>
  <c r="J32" i="1"/>
  <c r="G34" i="2"/>
  <c r="I34" i="1" s="1"/>
  <c r="H33" i="2"/>
  <c r="D32" i="2"/>
  <c r="F32" i="2" l="1"/>
  <c r="H32" i="1" s="1"/>
  <c r="F32" i="1"/>
  <c r="C34" i="2"/>
  <c r="E34" i="1" s="1"/>
  <c r="J33" i="1"/>
  <c r="G35" i="2"/>
  <c r="I35" i="1" s="1"/>
  <c r="H34" i="2"/>
  <c r="D33" i="2"/>
  <c r="F33" i="2" l="1"/>
  <c r="H33" i="1" s="1"/>
  <c r="F33" i="1"/>
  <c r="C35" i="2"/>
  <c r="E35" i="1" s="1"/>
  <c r="J34" i="1"/>
  <c r="G36" i="2"/>
  <c r="I36" i="1" s="1"/>
  <c r="H35" i="2"/>
  <c r="D34" i="2"/>
  <c r="F34" i="2" l="1"/>
  <c r="H34" i="1" s="1"/>
  <c r="F34" i="1"/>
  <c r="C36" i="2"/>
  <c r="E36" i="1" s="1"/>
  <c r="J35" i="1"/>
  <c r="G37" i="2"/>
  <c r="I37" i="1" s="1"/>
  <c r="H36" i="2"/>
  <c r="D35" i="2"/>
  <c r="F35" i="2" l="1"/>
  <c r="H35" i="1" s="1"/>
  <c r="F35" i="1"/>
  <c r="C37" i="2"/>
  <c r="E37" i="1" s="1"/>
  <c r="J36" i="1"/>
  <c r="G38" i="2"/>
  <c r="I38" i="1" s="1"/>
  <c r="H37" i="2"/>
  <c r="D36" i="2"/>
  <c r="F36" i="2" l="1"/>
  <c r="H36" i="1" s="1"/>
  <c r="F36" i="1"/>
  <c r="C38" i="2"/>
  <c r="E38" i="1" s="1"/>
  <c r="J37" i="1"/>
  <c r="G39" i="2"/>
  <c r="I39" i="1" s="1"/>
  <c r="H38" i="2"/>
  <c r="D37" i="2"/>
  <c r="F37" i="2" l="1"/>
  <c r="H37" i="1" s="1"/>
  <c r="F37" i="1"/>
  <c r="C39" i="2"/>
  <c r="E39" i="1" s="1"/>
  <c r="J38" i="1"/>
  <c r="G40" i="2"/>
  <c r="I40" i="1" s="1"/>
  <c r="H39" i="2"/>
  <c r="D38" i="2"/>
  <c r="F38" i="2" l="1"/>
  <c r="H38" i="1" s="1"/>
  <c r="F38" i="1"/>
  <c r="C40" i="2"/>
  <c r="E40" i="1" s="1"/>
  <c r="J39" i="1"/>
  <c r="G41" i="2"/>
  <c r="I41" i="1" s="1"/>
  <c r="H40" i="2"/>
  <c r="D39" i="2"/>
  <c r="F39" i="2" l="1"/>
  <c r="H39" i="1" s="1"/>
  <c r="F39" i="1"/>
  <c r="C41" i="2"/>
  <c r="E41" i="1" s="1"/>
  <c r="J40" i="1"/>
  <c r="G42" i="2"/>
  <c r="I42" i="1" s="1"/>
  <c r="H41" i="2"/>
  <c r="D40" i="2"/>
  <c r="F40" i="2" l="1"/>
  <c r="H40" i="1" s="1"/>
  <c r="F40" i="1"/>
  <c r="C42" i="2"/>
  <c r="E42" i="1" s="1"/>
  <c r="J41" i="1"/>
  <c r="G43" i="2"/>
  <c r="I43" i="1" s="1"/>
  <c r="H42" i="2"/>
  <c r="D41" i="2"/>
  <c r="F41" i="2" l="1"/>
  <c r="H41" i="1" s="1"/>
  <c r="F41" i="1"/>
  <c r="C43" i="2"/>
  <c r="E43" i="1" s="1"/>
  <c r="J42" i="1"/>
  <c r="G44" i="2"/>
  <c r="I44" i="1" s="1"/>
  <c r="H43" i="2"/>
  <c r="D42" i="2"/>
  <c r="F42" i="2" l="1"/>
  <c r="H42" i="1" s="1"/>
  <c r="F42" i="1"/>
  <c r="C44" i="2"/>
  <c r="E44" i="1" s="1"/>
  <c r="J43" i="1"/>
  <c r="G45" i="2"/>
  <c r="I45" i="1" s="1"/>
  <c r="H44" i="2"/>
  <c r="D43" i="2"/>
  <c r="F43" i="2" l="1"/>
  <c r="H43" i="1" s="1"/>
  <c r="F43" i="1"/>
  <c r="C45" i="2"/>
  <c r="E45" i="1" s="1"/>
  <c r="J44" i="1"/>
  <c r="G46" i="2"/>
  <c r="I46" i="1" s="1"/>
  <c r="H45" i="2"/>
  <c r="D44" i="2"/>
  <c r="F44" i="2" l="1"/>
  <c r="H44" i="1" s="1"/>
  <c r="F44" i="1"/>
  <c r="C46" i="2"/>
  <c r="E46" i="1" s="1"/>
  <c r="J45" i="1"/>
  <c r="G47" i="2"/>
  <c r="I47" i="1" s="1"/>
  <c r="H46" i="2"/>
  <c r="D45" i="2"/>
  <c r="F45" i="2" l="1"/>
  <c r="H45" i="1" s="1"/>
  <c r="F45" i="1"/>
  <c r="C47" i="2"/>
  <c r="E47" i="1" s="1"/>
  <c r="J46" i="1"/>
  <c r="G48" i="2"/>
  <c r="I48" i="1" s="1"/>
  <c r="H47" i="2"/>
  <c r="D46" i="2"/>
  <c r="F46" i="2" l="1"/>
  <c r="H46" i="1" s="1"/>
  <c r="F46" i="1"/>
  <c r="C48" i="2"/>
  <c r="E48" i="1" s="1"/>
  <c r="J47" i="1"/>
  <c r="G49" i="2"/>
  <c r="I49" i="1" s="1"/>
  <c r="H48" i="2"/>
  <c r="D47" i="2"/>
  <c r="F47" i="2" l="1"/>
  <c r="H47" i="1" s="1"/>
  <c r="F47" i="1"/>
  <c r="C49" i="2"/>
  <c r="E49" i="1" s="1"/>
  <c r="J48" i="1"/>
  <c r="G50" i="2"/>
  <c r="I50" i="1" s="1"/>
  <c r="H49" i="2"/>
  <c r="D48" i="2"/>
  <c r="F48" i="2" l="1"/>
  <c r="H48" i="1" s="1"/>
  <c r="F48" i="1"/>
  <c r="C50" i="2"/>
  <c r="E50" i="1" s="1"/>
  <c r="J49" i="1"/>
  <c r="G51" i="2"/>
  <c r="I51" i="1" s="1"/>
  <c r="H50" i="2"/>
  <c r="D49" i="2"/>
  <c r="F49" i="2" l="1"/>
  <c r="H49" i="1" s="1"/>
  <c r="F49" i="1"/>
  <c r="C51" i="2"/>
  <c r="E51" i="1" s="1"/>
  <c r="J50" i="1"/>
  <c r="G52" i="2"/>
  <c r="I52" i="1" s="1"/>
  <c r="H51" i="2"/>
  <c r="D50" i="2"/>
  <c r="F50" i="2" l="1"/>
  <c r="H50" i="1" s="1"/>
  <c r="F50" i="1"/>
  <c r="C52" i="2"/>
  <c r="E52" i="1" s="1"/>
  <c r="J51" i="1"/>
  <c r="G53" i="2"/>
  <c r="I53" i="1" s="1"/>
  <c r="H52" i="2"/>
  <c r="D51" i="2"/>
  <c r="F51" i="2" l="1"/>
  <c r="H51" i="1" s="1"/>
  <c r="F51" i="1"/>
  <c r="C53" i="2"/>
  <c r="E53" i="1" s="1"/>
  <c r="J52" i="1"/>
  <c r="G54" i="2"/>
  <c r="I54" i="1" s="1"/>
  <c r="H53" i="2"/>
  <c r="D52" i="2"/>
  <c r="F52" i="2" l="1"/>
  <c r="H52" i="1" s="1"/>
  <c r="F52" i="1"/>
  <c r="C54" i="2"/>
  <c r="E54" i="1" s="1"/>
  <c r="J53" i="1"/>
  <c r="G55" i="2"/>
  <c r="I55" i="1" s="1"/>
  <c r="H54" i="2"/>
  <c r="D53" i="2"/>
  <c r="F53" i="2" l="1"/>
  <c r="H53" i="1" s="1"/>
  <c r="F53" i="1"/>
  <c r="C55" i="2"/>
  <c r="E55" i="1" s="1"/>
  <c r="J54" i="1"/>
  <c r="G56" i="2"/>
  <c r="I56" i="1" s="1"/>
  <c r="H55" i="2"/>
  <c r="D54" i="2"/>
  <c r="F54" i="2" l="1"/>
  <c r="H54" i="1" s="1"/>
  <c r="F54" i="1"/>
  <c r="C56" i="2"/>
  <c r="E56" i="1" s="1"/>
  <c r="J55" i="1"/>
  <c r="G57" i="2"/>
  <c r="I57" i="1" s="1"/>
  <c r="H56" i="2"/>
  <c r="D55" i="2"/>
  <c r="F55" i="2" l="1"/>
  <c r="H55" i="1" s="1"/>
  <c r="F55" i="1"/>
  <c r="C57" i="2"/>
  <c r="E57" i="1" s="1"/>
  <c r="J56" i="1"/>
  <c r="G58" i="2"/>
  <c r="I58" i="1" s="1"/>
  <c r="H57" i="2"/>
  <c r="D56" i="2"/>
  <c r="F56" i="2" l="1"/>
  <c r="H56" i="1" s="1"/>
  <c r="F56" i="1"/>
  <c r="C58" i="2"/>
  <c r="E58" i="1" s="1"/>
  <c r="J57" i="1"/>
  <c r="G59" i="2"/>
  <c r="I59" i="1" s="1"/>
  <c r="H58" i="2"/>
  <c r="D57" i="2"/>
  <c r="F57" i="2" l="1"/>
  <c r="H57" i="1" s="1"/>
  <c r="F57" i="1"/>
  <c r="C59" i="2"/>
  <c r="E59" i="1" s="1"/>
  <c r="J58" i="1"/>
  <c r="G60" i="2"/>
  <c r="I60" i="1" s="1"/>
  <c r="H59" i="2"/>
  <c r="D58" i="2"/>
  <c r="F58" i="2" l="1"/>
  <c r="H58" i="1" s="1"/>
  <c r="F58" i="1"/>
  <c r="C60" i="2"/>
  <c r="E60" i="1" s="1"/>
  <c r="J59" i="1"/>
  <c r="G61" i="2"/>
  <c r="I61" i="1" s="1"/>
  <c r="H60" i="2"/>
  <c r="D59" i="2"/>
  <c r="F59" i="2" l="1"/>
  <c r="H59" i="1" s="1"/>
  <c r="F59" i="1"/>
  <c r="C61" i="2"/>
  <c r="E61" i="1" s="1"/>
  <c r="J60" i="1"/>
  <c r="G62" i="2"/>
  <c r="I62" i="1" s="1"/>
  <c r="H61" i="2"/>
  <c r="D60" i="2"/>
  <c r="F60" i="2" l="1"/>
  <c r="H60" i="1" s="1"/>
  <c r="F60" i="1"/>
  <c r="C62" i="2"/>
  <c r="E62" i="1" s="1"/>
  <c r="J61" i="1"/>
  <c r="G63" i="2"/>
  <c r="I63" i="1" s="1"/>
  <c r="H62" i="2"/>
  <c r="D61" i="2"/>
  <c r="F61" i="2" l="1"/>
  <c r="H61" i="1" s="1"/>
  <c r="F61" i="1"/>
  <c r="C63" i="2"/>
  <c r="E63" i="1" s="1"/>
  <c r="J62" i="1"/>
  <c r="G64" i="2"/>
  <c r="I64" i="1" s="1"/>
  <c r="H63" i="2"/>
  <c r="D62" i="2"/>
  <c r="F62" i="2" l="1"/>
  <c r="H62" i="1" s="1"/>
  <c r="F62" i="1"/>
  <c r="C64" i="2"/>
  <c r="E64" i="1" s="1"/>
  <c r="J63" i="1"/>
  <c r="G65" i="2"/>
  <c r="I65" i="1" s="1"/>
  <c r="H64" i="2"/>
  <c r="D63" i="2"/>
  <c r="F63" i="2" l="1"/>
  <c r="H63" i="1" s="1"/>
  <c r="F63" i="1"/>
  <c r="C65" i="2"/>
  <c r="E65" i="1" s="1"/>
  <c r="J64" i="1"/>
  <c r="G66" i="2"/>
  <c r="I66" i="1" s="1"/>
  <c r="H65" i="2"/>
  <c r="D64" i="2"/>
  <c r="F64" i="2" l="1"/>
  <c r="H64" i="1" s="1"/>
  <c r="F64" i="1"/>
  <c r="C66" i="2"/>
  <c r="E66" i="1" s="1"/>
  <c r="J65" i="1"/>
  <c r="G67" i="2"/>
  <c r="I67" i="1" s="1"/>
  <c r="H66" i="2"/>
  <c r="D65" i="2"/>
  <c r="F65" i="2" l="1"/>
  <c r="H65" i="1" s="1"/>
  <c r="F65" i="1"/>
  <c r="C67" i="2"/>
  <c r="E67" i="1" s="1"/>
  <c r="J66" i="1"/>
  <c r="G68" i="2"/>
  <c r="I68" i="1" s="1"/>
  <c r="H67" i="2"/>
  <c r="D66" i="2"/>
  <c r="F66" i="2" l="1"/>
  <c r="H66" i="1" s="1"/>
  <c r="F66" i="1"/>
  <c r="C68" i="2"/>
  <c r="E68" i="1" s="1"/>
  <c r="J67" i="1"/>
  <c r="G69" i="2"/>
  <c r="I69" i="1" s="1"/>
  <c r="H68" i="2"/>
  <c r="D67" i="2"/>
  <c r="F67" i="2" l="1"/>
  <c r="H67" i="1" s="1"/>
  <c r="F67" i="1"/>
  <c r="C69" i="2"/>
  <c r="E69" i="1" s="1"/>
  <c r="J68" i="1"/>
  <c r="G70" i="2"/>
  <c r="I70" i="1" s="1"/>
  <c r="H69" i="2"/>
  <c r="D68" i="2"/>
  <c r="F68" i="2" l="1"/>
  <c r="H68" i="1" s="1"/>
  <c r="F68" i="1"/>
  <c r="C70" i="2"/>
  <c r="E70" i="1" s="1"/>
  <c r="J69" i="1"/>
  <c r="G71" i="2"/>
  <c r="I71" i="1" s="1"/>
  <c r="H70" i="2"/>
  <c r="D69" i="2"/>
  <c r="F69" i="2" l="1"/>
  <c r="H69" i="1" s="1"/>
  <c r="F69" i="1"/>
  <c r="C71" i="2"/>
  <c r="E71" i="1" s="1"/>
  <c r="J70" i="1"/>
  <c r="G72" i="2"/>
  <c r="I72" i="1" s="1"/>
  <c r="H71" i="2"/>
  <c r="D70" i="2"/>
  <c r="F70" i="2" l="1"/>
  <c r="H70" i="1" s="1"/>
  <c r="F70" i="1"/>
  <c r="C72" i="2"/>
  <c r="E72" i="1" s="1"/>
  <c r="J71" i="1"/>
  <c r="G73" i="2"/>
  <c r="I73" i="1" s="1"/>
  <c r="H72" i="2"/>
  <c r="D71" i="2"/>
  <c r="F71" i="2" l="1"/>
  <c r="H71" i="1" s="1"/>
  <c r="F71" i="1"/>
  <c r="C73" i="2"/>
  <c r="E73" i="1" s="1"/>
  <c r="J72" i="1"/>
  <c r="G74" i="2"/>
  <c r="I74" i="1" s="1"/>
  <c r="H73" i="2"/>
  <c r="D72" i="2"/>
  <c r="F72" i="2" l="1"/>
  <c r="H72" i="1" s="1"/>
  <c r="F72" i="1"/>
  <c r="C74" i="2"/>
  <c r="E74" i="1" s="1"/>
  <c r="J73" i="1"/>
  <c r="G75" i="2"/>
  <c r="I75" i="1" s="1"/>
  <c r="H74" i="2"/>
  <c r="D73" i="2"/>
  <c r="F73" i="2" l="1"/>
  <c r="H73" i="1" s="1"/>
  <c r="F73" i="1"/>
  <c r="C75" i="2"/>
  <c r="E75" i="1" s="1"/>
  <c r="J74" i="1"/>
  <c r="G76" i="2"/>
  <c r="I76" i="1" s="1"/>
  <c r="H75" i="2"/>
  <c r="D74" i="2"/>
  <c r="F74" i="2" l="1"/>
  <c r="H74" i="1" s="1"/>
  <c r="F74" i="1"/>
  <c r="C76" i="2"/>
  <c r="E76" i="1" s="1"/>
  <c r="J75" i="1"/>
  <c r="G77" i="2"/>
  <c r="I77" i="1" s="1"/>
  <c r="H76" i="2"/>
  <c r="D75" i="2"/>
  <c r="F75" i="2" l="1"/>
  <c r="H75" i="1" s="1"/>
  <c r="F75" i="1"/>
  <c r="C77" i="2"/>
  <c r="E77" i="1" s="1"/>
  <c r="J76" i="1"/>
  <c r="G78" i="2"/>
  <c r="I78" i="1" s="1"/>
  <c r="H77" i="2"/>
  <c r="D76" i="2"/>
  <c r="F76" i="2" l="1"/>
  <c r="H76" i="1" s="1"/>
  <c r="F76" i="1"/>
  <c r="C78" i="2"/>
  <c r="E78" i="1" s="1"/>
  <c r="J77" i="1"/>
  <c r="G79" i="2"/>
  <c r="I79" i="1" s="1"/>
  <c r="H78" i="2"/>
  <c r="D77" i="2"/>
  <c r="F77" i="2" l="1"/>
  <c r="H77" i="1" s="1"/>
  <c r="F77" i="1"/>
  <c r="C79" i="2"/>
  <c r="E79" i="1" s="1"/>
  <c r="J78" i="1"/>
  <c r="G80" i="2"/>
  <c r="I80" i="1" s="1"/>
  <c r="H79" i="2"/>
  <c r="D78" i="2"/>
  <c r="F78" i="2" l="1"/>
  <c r="H78" i="1" s="1"/>
  <c r="F78" i="1"/>
  <c r="C80" i="2"/>
  <c r="E80" i="1" s="1"/>
  <c r="J79" i="1"/>
  <c r="G81" i="2"/>
  <c r="I81" i="1" s="1"/>
  <c r="H80" i="2"/>
  <c r="D79" i="2"/>
  <c r="F79" i="2" l="1"/>
  <c r="H79" i="1" s="1"/>
  <c r="F79" i="1"/>
  <c r="C81" i="2"/>
  <c r="E81" i="1" s="1"/>
  <c r="J80" i="1"/>
  <c r="G82" i="2"/>
  <c r="I82" i="1" s="1"/>
  <c r="H81" i="2"/>
  <c r="D80" i="2"/>
  <c r="F80" i="2" l="1"/>
  <c r="H80" i="1" s="1"/>
  <c r="F80" i="1"/>
  <c r="C82" i="2"/>
  <c r="E82" i="1" s="1"/>
  <c r="J81" i="1"/>
  <c r="G83" i="2"/>
  <c r="I83" i="1" s="1"/>
  <c r="H82" i="2"/>
  <c r="D81" i="2"/>
  <c r="F81" i="2" l="1"/>
  <c r="H81" i="1" s="1"/>
  <c r="F81" i="1"/>
  <c r="C83" i="2"/>
  <c r="E83" i="1" s="1"/>
  <c r="J82" i="1"/>
  <c r="G84" i="2"/>
  <c r="I84" i="1" s="1"/>
  <c r="H83" i="2"/>
  <c r="D82" i="2"/>
  <c r="F82" i="2" l="1"/>
  <c r="H82" i="1" s="1"/>
  <c r="F82" i="1"/>
  <c r="C84" i="2"/>
  <c r="E84" i="1" s="1"/>
  <c r="J83" i="1"/>
  <c r="G85" i="2"/>
  <c r="I85" i="1" s="1"/>
  <c r="H84" i="2"/>
  <c r="D83" i="2"/>
  <c r="F83" i="2" l="1"/>
  <c r="H83" i="1" s="1"/>
  <c r="F83" i="1"/>
  <c r="C85" i="2"/>
  <c r="E85" i="1" s="1"/>
  <c r="J84" i="1"/>
  <c r="G86" i="2"/>
  <c r="I86" i="1" s="1"/>
  <c r="H85" i="2"/>
  <c r="D84" i="2"/>
  <c r="F84" i="2" l="1"/>
  <c r="H84" i="1" s="1"/>
  <c r="F84" i="1"/>
  <c r="C86" i="2"/>
  <c r="E86" i="1" s="1"/>
  <c r="J85" i="1"/>
  <c r="G87" i="2"/>
  <c r="I87" i="1" s="1"/>
  <c r="H86" i="2"/>
  <c r="D85" i="2"/>
  <c r="F85" i="2" l="1"/>
  <c r="H85" i="1" s="1"/>
  <c r="F85" i="1"/>
  <c r="C87" i="2"/>
  <c r="E87" i="1" s="1"/>
  <c r="J86" i="1"/>
  <c r="G88" i="2"/>
  <c r="I88" i="1" s="1"/>
  <c r="H87" i="2"/>
  <c r="D86" i="2"/>
  <c r="F86" i="2" l="1"/>
  <c r="H86" i="1" s="1"/>
  <c r="F86" i="1"/>
  <c r="C88" i="2"/>
  <c r="E88" i="1" s="1"/>
  <c r="J87" i="1"/>
  <c r="G89" i="2"/>
  <c r="I89" i="1" s="1"/>
  <c r="H88" i="2"/>
  <c r="D87" i="2"/>
  <c r="F87" i="2" l="1"/>
  <c r="H87" i="1" s="1"/>
  <c r="F87" i="1"/>
  <c r="C89" i="2"/>
  <c r="E89" i="1" s="1"/>
  <c r="J88" i="1"/>
  <c r="G90" i="2"/>
  <c r="I90" i="1" s="1"/>
  <c r="H89" i="2"/>
  <c r="D88" i="2"/>
  <c r="F88" i="2" l="1"/>
  <c r="H88" i="1" s="1"/>
  <c r="F88" i="1"/>
  <c r="C90" i="2"/>
  <c r="E90" i="1" s="1"/>
  <c r="J89" i="1"/>
  <c r="G91" i="2"/>
  <c r="I91" i="1" s="1"/>
  <c r="H90" i="2"/>
  <c r="D89" i="2"/>
  <c r="F89" i="2" l="1"/>
  <c r="H89" i="1" s="1"/>
  <c r="F89" i="1"/>
  <c r="C91" i="2"/>
  <c r="E91" i="1" s="1"/>
  <c r="J90" i="1"/>
  <c r="G92" i="2"/>
  <c r="I92" i="1" s="1"/>
  <c r="H91" i="2"/>
  <c r="D90" i="2"/>
  <c r="F90" i="2" l="1"/>
  <c r="H90" i="1" s="1"/>
  <c r="F90" i="1"/>
  <c r="C92" i="2"/>
  <c r="E92" i="1" s="1"/>
  <c r="J91" i="1"/>
  <c r="G93" i="2"/>
  <c r="H92" i="2"/>
  <c r="D91" i="2"/>
  <c r="F91" i="2" l="1"/>
  <c r="H91" i="1" s="1"/>
  <c r="F91" i="1"/>
  <c r="C93" i="2"/>
  <c r="J92" i="1"/>
  <c r="H93" i="2"/>
  <c r="J93" i="1" s="1"/>
  <c r="I93" i="1"/>
  <c r="D92" i="2"/>
  <c r="F92" i="2" l="1"/>
  <c r="H92" i="1" s="1"/>
  <c r="F92" i="1"/>
  <c r="D93" i="2"/>
  <c r="E93" i="1"/>
  <c r="F93" i="2" l="1"/>
  <c r="H93" i="1" s="1"/>
  <c r="F93" i="1"/>
</calcChain>
</file>

<file path=xl/comments1.xml><?xml version="1.0" encoding="utf-8"?>
<comments xmlns="http://schemas.openxmlformats.org/spreadsheetml/2006/main">
  <authors>
    <author>MAXE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Inserir valor do capital em divida. 
Para impressão -  ir ao Quadro2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Este valor não deve ser modificado, visto estar feito para 60 amortizaçoes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<sst xmlns="http://schemas.openxmlformats.org/spreadsheetml/2006/main" count="124" uniqueCount="49">
  <si>
    <t>QUADRO DE AMORTIZAÇÕES DE EMPRESTIMO</t>
  </si>
  <si>
    <t>Ano</t>
  </si>
  <si>
    <t>Prestação</t>
  </si>
  <si>
    <t>Amort. De cap.</t>
  </si>
  <si>
    <t>Total</t>
  </si>
  <si>
    <t>Taxa de juro</t>
  </si>
  <si>
    <t>J u n</t>
  </si>
  <si>
    <t>J u l</t>
  </si>
  <si>
    <t xml:space="preserve">Ago </t>
  </si>
  <si>
    <t>S e t</t>
  </si>
  <si>
    <t>O u t</t>
  </si>
  <si>
    <t>N o v</t>
  </si>
  <si>
    <t>D e z</t>
  </si>
  <si>
    <t>J a n</t>
  </si>
  <si>
    <t xml:space="preserve">F ev </t>
  </si>
  <si>
    <t>M a r</t>
  </si>
  <si>
    <t>A b r</t>
  </si>
  <si>
    <t>M a i</t>
  </si>
  <si>
    <t>Amortizações acumuladas</t>
  </si>
  <si>
    <t>Juro do período</t>
  </si>
  <si>
    <t>Juros</t>
  </si>
  <si>
    <t>Spread</t>
  </si>
  <si>
    <t>Soma</t>
  </si>
  <si>
    <t>12 Meses</t>
  </si>
  <si>
    <t>13 ao 36</t>
  </si>
  <si>
    <t>37 ao 84</t>
  </si>
  <si>
    <t xml:space="preserve">Mínimo </t>
  </si>
  <si>
    <t>Máximo</t>
  </si>
  <si>
    <t>Considerado</t>
  </si>
  <si>
    <t>Periodo (mês)</t>
  </si>
  <si>
    <t>Periodo</t>
  </si>
  <si>
    <t>Capital em dív.</t>
  </si>
  <si>
    <t>Amortizações</t>
  </si>
  <si>
    <t>Taxa</t>
  </si>
  <si>
    <t>Nº. Ter.</t>
  </si>
  <si>
    <t>no inicio do per.</t>
  </si>
  <si>
    <t>Amort. Cap.</t>
  </si>
  <si>
    <t>Acumuladas</t>
  </si>
  <si>
    <t>no fim do per.</t>
  </si>
  <si>
    <t>de juro</t>
  </si>
  <si>
    <t>Cap.</t>
  </si>
  <si>
    <t xml:space="preserve">Capital em 
dív. no inicio do período
</t>
  </si>
  <si>
    <t xml:space="preserve">Capital em dív. no fim do período </t>
  </si>
  <si>
    <t>Mês</t>
  </si>
  <si>
    <t>Quadro de amortizaçao de emprestimo - 84 Meses (24 de carência+60 de amortizações ‐ mensais e constantes)</t>
  </si>
  <si>
    <t>(meses)</t>
  </si>
  <si>
    <r>
      <t>Juro do per</t>
    </r>
    <r>
      <rPr>
        <b/>
        <sz val="10"/>
        <color theme="1" tint="4.9989318521683403E-2"/>
        <rFont val="Arial"/>
        <family val="2"/>
      </rPr>
      <t>.</t>
    </r>
  </si>
  <si>
    <r>
      <rPr>
        <b/>
        <sz val="11"/>
        <rFont val="Arial"/>
        <family val="2"/>
      </rPr>
      <t>QUADRO DE AMORTIZAÇÃO DE EMPRÉSTIMO</t>
    </r>
  </si>
  <si>
    <t>Euribor 30d em 12-08-2011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</si>
</sst>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rgb="FFFF6600"/>
      <name val="Arial"/>
      <family val="2"/>
    </font>
    <font>
      <sz val="10"/>
      <color rgb="FFFF0000"/>
      <name val="Arial"/>
      <family val="2"/>
    </font>
    <font>
      <b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0"/>
      <name val="Arial"/>
      <family val="2"/>
    </font>
    <font>
      <b/>
      <sz val="8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/>
    <xf numFmtId="4" fontId="3" fillId="0" borderId="2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quotePrefix="1" applyFont="1" applyFill="1" applyBorder="1" applyAlignment="1">
      <alignment horizontal="left"/>
    </xf>
    <xf numFmtId="0" fontId="2" fillId="0" borderId="0" xfId="0" applyFont="1"/>
    <xf numFmtId="164" fontId="2" fillId="0" borderId="0" xfId="2" applyNumberFormat="1" applyFont="1" applyBorder="1"/>
    <xf numFmtId="4" fontId="2" fillId="0" borderId="0" xfId="0" applyNumberFormat="1" applyFont="1" applyBorder="1"/>
    <xf numFmtId="4" fontId="2" fillId="3" borderId="0" xfId="0" applyNumberFormat="1" applyFont="1" applyFill="1" applyBorder="1"/>
    <xf numFmtId="0" fontId="2" fillId="2" borderId="0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4" fontId="3" fillId="0" borderId="15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1" applyNumberFormat="1" applyFont="1" applyBorder="1"/>
    <xf numFmtId="0" fontId="2" fillId="3" borderId="0" xfId="0" applyFont="1" applyFill="1" applyBorder="1" applyAlignment="1">
      <alignment horizontal="center"/>
    </xf>
    <xf numFmtId="4" fontId="2" fillId="3" borderId="0" xfId="1" applyNumberFormat="1" applyFont="1" applyFill="1" applyBorder="1"/>
    <xf numFmtId="164" fontId="2" fillId="3" borderId="0" xfId="2" applyNumberFormat="1" applyFont="1" applyFill="1" applyBorder="1"/>
    <xf numFmtId="0" fontId="2" fillId="4" borderId="0" xfId="0" applyFont="1" applyFill="1" applyBorder="1" applyAlignment="1">
      <alignment horizontal="center"/>
    </xf>
    <xf numFmtId="4" fontId="2" fillId="4" borderId="0" xfId="1" applyNumberFormat="1" applyFont="1" applyFill="1" applyBorder="1"/>
    <xf numFmtId="4" fontId="2" fillId="4" borderId="0" xfId="0" applyNumberFormat="1" applyFont="1" applyFill="1" applyBorder="1"/>
    <xf numFmtId="164" fontId="2" fillId="4" borderId="0" xfId="2" applyNumberFormat="1" applyFont="1" applyFill="1" applyBorder="1"/>
    <xf numFmtId="164" fontId="2" fillId="0" borderId="0" xfId="2" applyNumberFormat="1" applyFont="1" applyFill="1" applyBorder="1"/>
    <xf numFmtId="0" fontId="6" fillId="0" borderId="20" xfId="0" quotePrefix="1" applyFont="1" applyBorder="1" applyAlignment="1">
      <alignment horizontal="center" vertical="justify"/>
    </xf>
    <xf numFmtId="0" fontId="6" fillId="0" borderId="29" xfId="0" applyFont="1" applyBorder="1" applyAlignment="1">
      <alignment horizontal="center" vertical="center"/>
    </xf>
    <xf numFmtId="0" fontId="6" fillId="0" borderId="25" xfId="0" quotePrefix="1" applyFont="1" applyBorder="1" applyAlignment="1">
      <alignment horizontal="center" vertical="justify"/>
    </xf>
    <xf numFmtId="4" fontId="3" fillId="5" borderId="2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64" fontId="6" fillId="4" borderId="0" xfId="2" applyNumberFormat="1" applyFont="1" applyFill="1" applyBorder="1"/>
    <xf numFmtId="0" fontId="6" fillId="4" borderId="19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4" borderId="3" xfId="0" quotePrefix="1" applyFont="1" applyFill="1" applyBorder="1" applyAlignment="1">
      <alignment horizontal="center" wrapText="1"/>
    </xf>
    <xf numFmtId="14" fontId="14" fillId="2" borderId="0" xfId="0" applyNumberFormat="1" applyFont="1" applyFill="1" applyBorder="1" applyAlignment="1">
      <alignment vertical="center" wrapText="1"/>
    </xf>
    <xf numFmtId="14" fontId="14" fillId="4" borderId="0" xfId="0" applyNumberFormat="1" applyFont="1" applyFill="1" applyBorder="1" applyAlignment="1">
      <alignment vertical="center" wrapText="1"/>
    </xf>
    <xf numFmtId="14" fontId="14" fillId="2" borderId="0" xfId="0" quotePrefix="1" applyNumberFormat="1" applyFont="1" applyFill="1" applyBorder="1" applyAlignment="1">
      <alignment horizontal="left" vertical="center" wrapText="1"/>
    </xf>
    <xf numFmtId="14" fontId="14" fillId="3" borderId="0" xfId="0" applyNumberFormat="1" applyFont="1" applyFill="1" applyBorder="1" applyAlignment="1">
      <alignment vertical="center" wrapText="1"/>
    </xf>
    <xf numFmtId="0" fontId="9" fillId="5" borderId="0" xfId="0" applyFont="1" applyFill="1" applyBorder="1" applyAlignment="1">
      <alignment horizontal="center" vertical="center"/>
    </xf>
    <xf numFmtId="0" fontId="3" fillId="0" borderId="18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4" borderId="18" xfId="0" quotePrefix="1" applyFont="1" applyFill="1" applyBorder="1" applyAlignment="1">
      <alignment horizontal="center"/>
    </xf>
    <xf numFmtId="0" fontId="6" fillId="4" borderId="8" xfId="0" quotePrefix="1" applyFont="1" applyFill="1" applyBorder="1" applyAlignment="1">
      <alignment horizontal="center"/>
    </xf>
    <xf numFmtId="0" fontId="6" fillId="4" borderId="11" xfId="0" quotePrefix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 vertical="center" textRotation="180"/>
    </xf>
    <xf numFmtId="0" fontId="15" fillId="0" borderId="0" xfId="0" applyFont="1" applyBorder="1" applyAlignment="1">
      <alignment horizontal="center" vertical="center" textRotation="180"/>
    </xf>
    <xf numFmtId="0" fontId="15" fillId="4" borderId="0" xfId="0" applyFont="1" applyFill="1" applyBorder="1" applyAlignment="1">
      <alignment horizontal="center" vertical="center" textRotation="180"/>
    </xf>
    <xf numFmtId="0" fontId="15" fillId="0" borderId="19" xfId="0" applyFont="1" applyBorder="1" applyAlignment="1">
      <alignment horizontal="center" vertical="center" textRotation="180" wrapText="1"/>
    </xf>
    <xf numFmtId="0" fontId="15" fillId="0" borderId="0" xfId="0" applyFont="1" applyBorder="1" applyAlignment="1">
      <alignment horizontal="center" vertical="center" textRotation="180" wrapText="1"/>
    </xf>
    <xf numFmtId="0" fontId="2" fillId="0" borderId="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3" xfId="0" quotePrefix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7" xfId="0" quotePrefix="1" applyFont="1" applyBorder="1" applyAlignment="1">
      <alignment horizontal="center" vertical="justify" wrapText="1"/>
    </xf>
    <xf numFmtId="0" fontId="6" fillId="0" borderId="29" xfId="0" applyFont="1" applyBorder="1" applyAlignment="1">
      <alignment horizontal="center" vertical="justify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0" xfId="0" quotePrefix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colors>
    <mruColors>
      <color rgb="FFDDD9C4"/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4:J93"/>
  <sheetViews>
    <sheetView tabSelected="1" workbookViewId="0">
      <selection activeCell="I22" sqref="I22"/>
    </sheetView>
  </sheetViews>
  <sheetFormatPr defaultRowHeight="12.75" x14ac:dyDescent="0.2"/>
  <cols>
    <col min="1" max="2" width="9.140625" style="2"/>
    <col min="3" max="3" width="13.42578125" style="2" customWidth="1"/>
    <col min="4" max="4" width="15.7109375" style="2" customWidth="1"/>
    <col min="5" max="5" width="15.140625" style="2" customWidth="1"/>
    <col min="6" max="6" width="14.42578125" style="2" customWidth="1"/>
    <col min="7" max="7" width="16.28515625" style="2" customWidth="1"/>
    <col min="8" max="8" width="16.5703125" style="2" customWidth="1"/>
    <col min="9" max="9" width="10.28515625" style="2" bestFit="1" customWidth="1"/>
    <col min="10" max="10" width="9.140625" style="2" customWidth="1"/>
    <col min="11" max="257" width="9.140625" style="2"/>
    <col min="258" max="258" width="13.42578125" style="2" customWidth="1"/>
    <col min="259" max="259" width="15.7109375" style="2" customWidth="1"/>
    <col min="260" max="260" width="15.140625" style="2" customWidth="1"/>
    <col min="261" max="261" width="14.42578125" style="2" customWidth="1"/>
    <col min="262" max="262" width="16.28515625" style="2" customWidth="1"/>
    <col min="263" max="263" width="16.5703125" style="2" customWidth="1"/>
    <col min="264" max="264" width="10.28515625" style="2" bestFit="1" customWidth="1"/>
    <col min="265" max="266" width="9.140625" style="2" customWidth="1"/>
    <col min="267" max="513" width="9.140625" style="2"/>
    <col min="514" max="514" width="13.42578125" style="2" customWidth="1"/>
    <col min="515" max="515" width="15.7109375" style="2" customWidth="1"/>
    <col min="516" max="516" width="15.140625" style="2" customWidth="1"/>
    <col min="517" max="517" width="14.42578125" style="2" customWidth="1"/>
    <col min="518" max="518" width="16.28515625" style="2" customWidth="1"/>
    <col min="519" max="519" width="16.5703125" style="2" customWidth="1"/>
    <col min="520" max="520" width="10.28515625" style="2" bestFit="1" customWidth="1"/>
    <col min="521" max="522" width="9.140625" style="2" customWidth="1"/>
    <col min="523" max="769" width="9.140625" style="2"/>
    <col min="770" max="770" width="13.42578125" style="2" customWidth="1"/>
    <col min="771" max="771" width="15.7109375" style="2" customWidth="1"/>
    <col min="772" max="772" width="15.140625" style="2" customWidth="1"/>
    <col min="773" max="773" width="14.42578125" style="2" customWidth="1"/>
    <col min="774" max="774" width="16.28515625" style="2" customWidth="1"/>
    <col min="775" max="775" width="16.5703125" style="2" customWidth="1"/>
    <col min="776" max="776" width="10.28515625" style="2" bestFit="1" customWidth="1"/>
    <col min="777" max="778" width="9.140625" style="2" customWidth="1"/>
    <col min="779" max="1025" width="9.140625" style="2"/>
    <col min="1026" max="1026" width="13.42578125" style="2" customWidth="1"/>
    <col min="1027" max="1027" width="15.7109375" style="2" customWidth="1"/>
    <col min="1028" max="1028" width="15.140625" style="2" customWidth="1"/>
    <col min="1029" max="1029" width="14.42578125" style="2" customWidth="1"/>
    <col min="1030" max="1030" width="16.28515625" style="2" customWidth="1"/>
    <col min="1031" max="1031" width="16.5703125" style="2" customWidth="1"/>
    <col min="1032" max="1032" width="10.28515625" style="2" bestFit="1" customWidth="1"/>
    <col min="1033" max="1034" width="9.140625" style="2" customWidth="1"/>
    <col min="1035" max="1281" width="9.140625" style="2"/>
    <col min="1282" max="1282" width="13.42578125" style="2" customWidth="1"/>
    <col min="1283" max="1283" width="15.7109375" style="2" customWidth="1"/>
    <col min="1284" max="1284" width="15.140625" style="2" customWidth="1"/>
    <col min="1285" max="1285" width="14.42578125" style="2" customWidth="1"/>
    <col min="1286" max="1286" width="16.28515625" style="2" customWidth="1"/>
    <col min="1287" max="1287" width="16.5703125" style="2" customWidth="1"/>
    <col min="1288" max="1288" width="10.28515625" style="2" bestFit="1" customWidth="1"/>
    <col min="1289" max="1290" width="9.140625" style="2" customWidth="1"/>
    <col min="1291" max="1537" width="9.140625" style="2"/>
    <col min="1538" max="1538" width="13.42578125" style="2" customWidth="1"/>
    <col min="1539" max="1539" width="15.7109375" style="2" customWidth="1"/>
    <col min="1540" max="1540" width="15.140625" style="2" customWidth="1"/>
    <col min="1541" max="1541" width="14.42578125" style="2" customWidth="1"/>
    <col min="1542" max="1542" width="16.28515625" style="2" customWidth="1"/>
    <col min="1543" max="1543" width="16.5703125" style="2" customWidth="1"/>
    <col min="1544" max="1544" width="10.28515625" style="2" bestFit="1" customWidth="1"/>
    <col min="1545" max="1546" width="9.140625" style="2" customWidth="1"/>
    <col min="1547" max="1793" width="9.140625" style="2"/>
    <col min="1794" max="1794" width="13.42578125" style="2" customWidth="1"/>
    <col min="1795" max="1795" width="15.7109375" style="2" customWidth="1"/>
    <col min="1796" max="1796" width="15.140625" style="2" customWidth="1"/>
    <col min="1797" max="1797" width="14.42578125" style="2" customWidth="1"/>
    <col min="1798" max="1798" width="16.28515625" style="2" customWidth="1"/>
    <col min="1799" max="1799" width="16.5703125" style="2" customWidth="1"/>
    <col min="1800" max="1800" width="10.28515625" style="2" bestFit="1" customWidth="1"/>
    <col min="1801" max="1802" width="9.140625" style="2" customWidth="1"/>
    <col min="1803" max="2049" width="9.140625" style="2"/>
    <col min="2050" max="2050" width="13.42578125" style="2" customWidth="1"/>
    <col min="2051" max="2051" width="15.7109375" style="2" customWidth="1"/>
    <col min="2052" max="2052" width="15.140625" style="2" customWidth="1"/>
    <col min="2053" max="2053" width="14.42578125" style="2" customWidth="1"/>
    <col min="2054" max="2054" width="16.28515625" style="2" customWidth="1"/>
    <col min="2055" max="2055" width="16.5703125" style="2" customWidth="1"/>
    <col min="2056" max="2056" width="10.28515625" style="2" bestFit="1" customWidth="1"/>
    <col min="2057" max="2058" width="9.140625" style="2" customWidth="1"/>
    <col min="2059" max="2305" width="9.140625" style="2"/>
    <col min="2306" max="2306" width="13.42578125" style="2" customWidth="1"/>
    <col min="2307" max="2307" width="15.7109375" style="2" customWidth="1"/>
    <col min="2308" max="2308" width="15.140625" style="2" customWidth="1"/>
    <col min="2309" max="2309" width="14.42578125" style="2" customWidth="1"/>
    <col min="2310" max="2310" width="16.28515625" style="2" customWidth="1"/>
    <col min="2311" max="2311" width="16.5703125" style="2" customWidth="1"/>
    <col min="2312" max="2312" width="10.28515625" style="2" bestFit="1" customWidth="1"/>
    <col min="2313" max="2314" width="9.140625" style="2" customWidth="1"/>
    <col min="2315" max="2561" width="9.140625" style="2"/>
    <col min="2562" max="2562" width="13.42578125" style="2" customWidth="1"/>
    <col min="2563" max="2563" width="15.7109375" style="2" customWidth="1"/>
    <col min="2564" max="2564" width="15.140625" style="2" customWidth="1"/>
    <col min="2565" max="2565" width="14.42578125" style="2" customWidth="1"/>
    <col min="2566" max="2566" width="16.28515625" style="2" customWidth="1"/>
    <col min="2567" max="2567" width="16.5703125" style="2" customWidth="1"/>
    <col min="2568" max="2568" width="10.28515625" style="2" bestFit="1" customWidth="1"/>
    <col min="2569" max="2570" width="9.140625" style="2" customWidth="1"/>
    <col min="2571" max="2817" width="9.140625" style="2"/>
    <col min="2818" max="2818" width="13.42578125" style="2" customWidth="1"/>
    <col min="2819" max="2819" width="15.7109375" style="2" customWidth="1"/>
    <col min="2820" max="2820" width="15.140625" style="2" customWidth="1"/>
    <col min="2821" max="2821" width="14.42578125" style="2" customWidth="1"/>
    <col min="2822" max="2822" width="16.28515625" style="2" customWidth="1"/>
    <col min="2823" max="2823" width="16.5703125" style="2" customWidth="1"/>
    <col min="2824" max="2824" width="10.28515625" style="2" bestFit="1" customWidth="1"/>
    <col min="2825" max="2826" width="9.140625" style="2" customWidth="1"/>
    <col min="2827" max="3073" width="9.140625" style="2"/>
    <col min="3074" max="3074" width="13.42578125" style="2" customWidth="1"/>
    <col min="3075" max="3075" width="15.7109375" style="2" customWidth="1"/>
    <col min="3076" max="3076" width="15.140625" style="2" customWidth="1"/>
    <col min="3077" max="3077" width="14.42578125" style="2" customWidth="1"/>
    <col min="3078" max="3078" width="16.28515625" style="2" customWidth="1"/>
    <col min="3079" max="3079" width="16.5703125" style="2" customWidth="1"/>
    <col min="3080" max="3080" width="10.28515625" style="2" bestFit="1" customWidth="1"/>
    <col min="3081" max="3082" width="9.140625" style="2" customWidth="1"/>
    <col min="3083" max="3329" width="9.140625" style="2"/>
    <col min="3330" max="3330" width="13.42578125" style="2" customWidth="1"/>
    <col min="3331" max="3331" width="15.7109375" style="2" customWidth="1"/>
    <col min="3332" max="3332" width="15.140625" style="2" customWidth="1"/>
    <col min="3333" max="3333" width="14.42578125" style="2" customWidth="1"/>
    <col min="3334" max="3334" width="16.28515625" style="2" customWidth="1"/>
    <col min="3335" max="3335" width="16.5703125" style="2" customWidth="1"/>
    <col min="3336" max="3336" width="10.28515625" style="2" bestFit="1" customWidth="1"/>
    <col min="3337" max="3338" width="9.140625" style="2" customWidth="1"/>
    <col min="3339" max="3585" width="9.140625" style="2"/>
    <col min="3586" max="3586" width="13.42578125" style="2" customWidth="1"/>
    <col min="3587" max="3587" width="15.7109375" style="2" customWidth="1"/>
    <col min="3588" max="3588" width="15.140625" style="2" customWidth="1"/>
    <col min="3589" max="3589" width="14.42578125" style="2" customWidth="1"/>
    <col min="3590" max="3590" width="16.28515625" style="2" customWidth="1"/>
    <col min="3591" max="3591" width="16.5703125" style="2" customWidth="1"/>
    <col min="3592" max="3592" width="10.28515625" style="2" bestFit="1" customWidth="1"/>
    <col min="3593" max="3594" width="9.140625" style="2" customWidth="1"/>
    <col min="3595" max="3841" width="9.140625" style="2"/>
    <col min="3842" max="3842" width="13.42578125" style="2" customWidth="1"/>
    <col min="3843" max="3843" width="15.7109375" style="2" customWidth="1"/>
    <col min="3844" max="3844" width="15.140625" style="2" customWidth="1"/>
    <col min="3845" max="3845" width="14.42578125" style="2" customWidth="1"/>
    <col min="3846" max="3846" width="16.28515625" style="2" customWidth="1"/>
    <col min="3847" max="3847" width="16.5703125" style="2" customWidth="1"/>
    <col min="3848" max="3848" width="10.28515625" style="2" bestFit="1" customWidth="1"/>
    <col min="3849" max="3850" width="9.140625" style="2" customWidth="1"/>
    <col min="3851" max="4097" width="9.140625" style="2"/>
    <col min="4098" max="4098" width="13.42578125" style="2" customWidth="1"/>
    <col min="4099" max="4099" width="15.7109375" style="2" customWidth="1"/>
    <col min="4100" max="4100" width="15.140625" style="2" customWidth="1"/>
    <col min="4101" max="4101" width="14.42578125" style="2" customWidth="1"/>
    <col min="4102" max="4102" width="16.28515625" style="2" customWidth="1"/>
    <col min="4103" max="4103" width="16.5703125" style="2" customWidth="1"/>
    <col min="4104" max="4104" width="10.28515625" style="2" bestFit="1" customWidth="1"/>
    <col min="4105" max="4106" width="9.140625" style="2" customWidth="1"/>
    <col min="4107" max="4353" width="9.140625" style="2"/>
    <col min="4354" max="4354" width="13.42578125" style="2" customWidth="1"/>
    <col min="4355" max="4355" width="15.7109375" style="2" customWidth="1"/>
    <col min="4356" max="4356" width="15.140625" style="2" customWidth="1"/>
    <col min="4357" max="4357" width="14.42578125" style="2" customWidth="1"/>
    <col min="4358" max="4358" width="16.28515625" style="2" customWidth="1"/>
    <col min="4359" max="4359" width="16.5703125" style="2" customWidth="1"/>
    <col min="4360" max="4360" width="10.28515625" style="2" bestFit="1" customWidth="1"/>
    <col min="4361" max="4362" width="9.140625" style="2" customWidth="1"/>
    <col min="4363" max="4609" width="9.140625" style="2"/>
    <col min="4610" max="4610" width="13.42578125" style="2" customWidth="1"/>
    <col min="4611" max="4611" width="15.7109375" style="2" customWidth="1"/>
    <col min="4612" max="4612" width="15.140625" style="2" customWidth="1"/>
    <col min="4613" max="4613" width="14.42578125" style="2" customWidth="1"/>
    <col min="4614" max="4614" width="16.28515625" style="2" customWidth="1"/>
    <col min="4615" max="4615" width="16.5703125" style="2" customWidth="1"/>
    <col min="4616" max="4616" width="10.28515625" style="2" bestFit="1" customWidth="1"/>
    <col min="4617" max="4618" width="9.140625" style="2" customWidth="1"/>
    <col min="4619" max="4865" width="9.140625" style="2"/>
    <col min="4866" max="4866" width="13.42578125" style="2" customWidth="1"/>
    <col min="4867" max="4867" width="15.7109375" style="2" customWidth="1"/>
    <col min="4868" max="4868" width="15.140625" style="2" customWidth="1"/>
    <col min="4869" max="4869" width="14.42578125" style="2" customWidth="1"/>
    <col min="4870" max="4870" width="16.28515625" style="2" customWidth="1"/>
    <col min="4871" max="4871" width="16.5703125" style="2" customWidth="1"/>
    <col min="4872" max="4872" width="10.28515625" style="2" bestFit="1" customWidth="1"/>
    <col min="4873" max="4874" width="9.140625" style="2" customWidth="1"/>
    <col min="4875" max="5121" width="9.140625" style="2"/>
    <col min="5122" max="5122" width="13.42578125" style="2" customWidth="1"/>
    <col min="5123" max="5123" width="15.7109375" style="2" customWidth="1"/>
    <col min="5124" max="5124" width="15.140625" style="2" customWidth="1"/>
    <col min="5125" max="5125" width="14.42578125" style="2" customWidth="1"/>
    <col min="5126" max="5126" width="16.28515625" style="2" customWidth="1"/>
    <col min="5127" max="5127" width="16.5703125" style="2" customWidth="1"/>
    <col min="5128" max="5128" width="10.28515625" style="2" bestFit="1" customWidth="1"/>
    <col min="5129" max="5130" width="9.140625" style="2" customWidth="1"/>
    <col min="5131" max="5377" width="9.140625" style="2"/>
    <col min="5378" max="5378" width="13.42578125" style="2" customWidth="1"/>
    <col min="5379" max="5379" width="15.7109375" style="2" customWidth="1"/>
    <col min="5380" max="5380" width="15.140625" style="2" customWidth="1"/>
    <col min="5381" max="5381" width="14.42578125" style="2" customWidth="1"/>
    <col min="5382" max="5382" width="16.28515625" style="2" customWidth="1"/>
    <col min="5383" max="5383" width="16.5703125" style="2" customWidth="1"/>
    <col min="5384" max="5384" width="10.28515625" style="2" bestFit="1" customWidth="1"/>
    <col min="5385" max="5386" width="9.140625" style="2" customWidth="1"/>
    <col min="5387" max="5633" width="9.140625" style="2"/>
    <col min="5634" max="5634" width="13.42578125" style="2" customWidth="1"/>
    <col min="5635" max="5635" width="15.7109375" style="2" customWidth="1"/>
    <col min="5636" max="5636" width="15.140625" style="2" customWidth="1"/>
    <col min="5637" max="5637" width="14.42578125" style="2" customWidth="1"/>
    <col min="5638" max="5638" width="16.28515625" style="2" customWidth="1"/>
    <col min="5639" max="5639" width="16.5703125" style="2" customWidth="1"/>
    <col min="5640" max="5640" width="10.28515625" style="2" bestFit="1" customWidth="1"/>
    <col min="5641" max="5642" width="9.140625" style="2" customWidth="1"/>
    <col min="5643" max="5889" width="9.140625" style="2"/>
    <col min="5890" max="5890" width="13.42578125" style="2" customWidth="1"/>
    <col min="5891" max="5891" width="15.7109375" style="2" customWidth="1"/>
    <col min="5892" max="5892" width="15.140625" style="2" customWidth="1"/>
    <col min="5893" max="5893" width="14.42578125" style="2" customWidth="1"/>
    <col min="5894" max="5894" width="16.28515625" style="2" customWidth="1"/>
    <col min="5895" max="5895" width="16.5703125" style="2" customWidth="1"/>
    <col min="5896" max="5896" width="10.28515625" style="2" bestFit="1" customWidth="1"/>
    <col min="5897" max="5898" width="9.140625" style="2" customWidth="1"/>
    <col min="5899" max="6145" width="9.140625" style="2"/>
    <col min="6146" max="6146" width="13.42578125" style="2" customWidth="1"/>
    <col min="6147" max="6147" width="15.7109375" style="2" customWidth="1"/>
    <col min="6148" max="6148" width="15.140625" style="2" customWidth="1"/>
    <col min="6149" max="6149" width="14.42578125" style="2" customWidth="1"/>
    <col min="6150" max="6150" width="16.28515625" style="2" customWidth="1"/>
    <col min="6151" max="6151" width="16.5703125" style="2" customWidth="1"/>
    <col min="6152" max="6152" width="10.28515625" style="2" bestFit="1" customWidth="1"/>
    <col min="6153" max="6154" width="9.140625" style="2" customWidth="1"/>
    <col min="6155" max="6401" width="9.140625" style="2"/>
    <col min="6402" max="6402" width="13.42578125" style="2" customWidth="1"/>
    <col min="6403" max="6403" width="15.7109375" style="2" customWidth="1"/>
    <col min="6404" max="6404" width="15.140625" style="2" customWidth="1"/>
    <col min="6405" max="6405" width="14.42578125" style="2" customWidth="1"/>
    <col min="6406" max="6406" width="16.28515625" style="2" customWidth="1"/>
    <col min="6407" max="6407" width="16.5703125" style="2" customWidth="1"/>
    <col min="6408" max="6408" width="10.28515625" style="2" bestFit="1" customWidth="1"/>
    <col min="6409" max="6410" width="9.140625" style="2" customWidth="1"/>
    <col min="6411" max="6657" width="9.140625" style="2"/>
    <col min="6658" max="6658" width="13.42578125" style="2" customWidth="1"/>
    <col min="6659" max="6659" width="15.7109375" style="2" customWidth="1"/>
    <col min="6660" max="6660" width="15.140625" style="2" customWidth="1"/>
    <col min="6661" max="6661" width="14.42578125" style="2" customWidth="1"/>
    <col min="6662" max="6662" width="16.28515625" style="2" customWidth="1"/>
    <col min="6663" max="6663" width="16.5703125" style="2" customWidth="1"/>
    <col min="6664" max="6664" width="10.28515625" style="2" bestFit="1" customWidth="1"/>
    <col min="6665" max="6666" width="9.140625" style="2" customWidth="1"/>
    <col min="6667" max="6913" width="9.140625" style="2"/>
    <col min="6914" max="6914" width="13.42578125" style="2" customWidth="1"/>
    <col min="6915" max="6915" width="15.7109375" style="2" customWidth="1"/>
    <col min="6916" max="6916" width="15.140625" style="2" customWidth="1"/>
    <col min="6917" max="6917" width="14.42578125" style="2" customWidth="1"/>
    <col min="6918" max="6918" width="16.28515625" style="2" customWidth="1"/>
    <col min="6919" max="6919" width="16.5703125" style="2" customWidth="1"/>
    <col min="6920" max="6920" width="10.28515625" style="2" bestFit="1" customWidth="1"/>
    <col min="6921" max="6922" width="9.140625" style="2" customWidth="1"/>
    <col min="6923" max="7169" width="9.140625" style="2"/>
    <col min="7170" max="7170" width="13.42578125" style="2" customWidth="1"/>
    <col min="7171" max="7171" width="15.7109375" style="2" customWidth="1"/>
    <col min="7172" max="7172" width="15.140625" style="2" customWidth="1"/>
    <col min="7173" max="7173" width="14.42578125" style="2" customWidth="1"/>
    <col min="7174" max="7174" width="16.28515625" style="2" customWidth="1"/>
    <col min="7175" max="7175" width="16.5703125" style="2" customWidth="1"/>
    <col min="7176" max="7176" width="10.28515625" style="2" bestFit="1" customWidth="1"/>
    <col min="7177" max="7178" width="9.140625" style="2" customWidth="1"/>
    <col min="7179" max="7425" width="9.140625" style="2"/>
    <col min="7426" max="7426" width="13.42578125" style="2" customWidth="1"/>
    <col min="7427" max="7427" width="15.7109375" style="2" customWidth="1"/>
    <col min="7428" max="7428" width="15.140625" style="2" customWidth="1"/>
    <col min="7429" max="7429" width="14.42578125" style="2" customWidth="1"/>
    <col min="7430" max="7430" width="16.28515625" style="2" customWidth="1"/>
    <col min="7431" max="7431" width="16.5703125" style="2" customWidth="1"/>
    <col min="7432" max="7432" width="10.28515625" style="2" bestFit="1" customWidth="1"/>
    <col min="7433" max="7434" width="9.140625" style="2" customWidth="1"/>
    <col min="7435" max="7681" width="9.140625" style="2"/>
    <col min="7682" max="7682" width="13.42578125" style="2" customWidth="1"/>
    <col min="7683" max="7683" width="15.7109375" style="2" customWidth="1"/>
    <col min="7684" max="7684" width="15.140625" style="2" customWidth="1"/>
    <col min="7685" max="7685" width="14.42578125" style="2" customWidth="1"/>
    <col min="7686" max="7686" width="16.28515625" style="2" customWidth="1"/>
    <col min="7687" max="7687" width="16.5703125" style="2" customWidth="1"/>
    <col min="7688" max="7688" width="10.28515625" style="2" bestFit="1" customWidth="1"/>
    <col min="7689" max="7690" width="9.140625" style="2" customWidth="1"/>
    <col min="7691" max="7937" width="9.140625" style="2"/>
    <col min="7938" max="7938" width="13.42578125" style="2" customWidth="1"/>
    <col min="7939" max="7939" width="15.7109375" style="2" customWidth="1"/>
    <col min="7940" max="7940" width="15.140625" style="2" customWidth="1"/>
    <col min="7941" max="7941" width="14.42578125" style="2" customWidth="1"/>
    <col min="7942" max="7942" width="16.28515625" style="2" customWidth="1"/>
    <col min="7943" max="7943" width="16.5703125" style="2" customWidth="1"/>
    <col min="7944" max="7944" width="10.28515625" style="2" bestFit="1" customWidth="1"/>
    <col min="7945" max="7946" width="9.140625" style="2" customWidth="1"/>
    <col min="7947" max="8193" width="9.140625" style="2"/>
    <col min="8194" max="8194" width="13.42578125" style="2" customWidth="1"/>
    <col min="8195" max="8195" width="15.7109375" style="2" customWidth="1"/>
    <col min="8196" max="8196" width="15.140625" style="2" customWidth="1"/>
    <col min="8197" max="8197" width="14.42578125" style="2" customWidth="1"/>
    <col min="8198" max="8198" width="16.28515625" style="2" customWidth="1"/>
    <col min="8199" max="8199" width="16.5703125" style="2" customWidth="1"/>
    <col min="8200" max="8200" width="10.28515625" style="2" bestFit="1" customWidth="1"/>
    <col min="8201" max="8202" width="9.140625" style="2" customWidth="1"/>
    <col min="8203" max="8449" width="9.140625" style="2"/>
    <col min="8450" max="8450" width="13.42578125" style="2" customWidth="1"/>
    <col min="8451" max="8451" width="15.7109375" style="2" customWidth="1"/>
    <col min="8452" max="8452" width="15.140625" style="2" customWidth="1"/>
    <col min="8453" max="8453" width="14.42578125" style="2" customWidth="1"/>
    <col min="8454" max="8454" width="16.28515625" style="2" customWidth="1"/>
    <col min="8455" max="8455" width="16.5703125" style="2" customWidth="1"/>
    <col min="8456" max="8456" width="10.28515625" style="2" bestFit="1" customWidth="1"/>
    <col min="8457" max="8458" width="9.140625" style="2" customWidth="1"/>
    <col min="8459" max="8705" width="9.140625" style="2"/>
    <col min="8706" max="8706" width="13.42578125" style="2" customWidth="1"/>
    <col min="8707" max="8707" width="15.7109375" style="2" customWidth="1"/>
    <col min="8708" max="8708" width="15.140625" style="2" customWidth="1"/>
    <col min="8709" max="8709" width="14.42578125" style="2" customWidth="1"/>
    <col min="8710" max="8710" width="16.28515625" style="2" customWidth="1"/>
    <col min="8711" max="8711" width="16.5703125" style="2" customWidth="1"/>
    <col min="8712" max="8712" width="10.28515625" style="2" bestFit="1" customWidth="1"/>
    <col min="8713" max="8714" width="9.140625" style="2" customWidth="1"/>
    <col min="8715" max="8961" width="9.140625" style="2"/>
    <col min="8962" max="8962" width="13.42578125" style="2" customWidth="1"/>
    <col min="8963" max="8963" width="15.7109375" style="2" customWidth="1"/>
    <col min="8964" max="8964" width="15.140625" style="2" customWidth="1"/>
    <col min="8965" max="8965" width="14.42578125" style="2" customWidth="1"/>
    <col min="8966" max="8966" width="16.28515625" style="2" customWidth="1"/>
    <col min="8967" max="8967" width="16.5703125" style="2" customWidth="1"/>
    <col min="8968" max="8968" width="10.28515625" style="2" bestFit="1" customWidth="1"/>
    <col min="8969" max="8970" width="9.140625" style="2" customWidth="1"/>
    <col min="8971" max="9217" width="9.140625" style="2"/>
    <col min="9218" max="9218" width="13.42578125" style="2" customWidth="1"/>
    <col min="9219" max="9219" width="15.7109375" style="2" customWidth="1"/>
    <col min="9220" max="9220" width="15.140625" style="2" customWidth="1"/>
    <col min="9221" max="9221" width="14.42578125" style="2" customWidth="1"/>
    <col min="9222" max="9222" width="16.28515625" style="2" customWidth="1"/>
    <col min="9223" max="9223" width="16.5703125" style="2" customWidth="1"/>
    <col min="9224" max="9224" width="10.28515625" style="2" bestFit="1" customWidth="1"/>
    <col min="9225" max="9226" width="9.140625" style="2" customWidth="1"/>
    <col min="9227" max="9473" width="9.140625" style="2"/>
    <col min="9474" max="9474" width="13.42578125" style="2" customWidth="1"/>
    <col min="9475" max="9475" width="15.7109375" style="2" customWidth="1"/>
    <col min="9476" max="9476" width="15.140625" style="2" customWidth="1"/>
    <col min="9477" max="9477" width="14.42578125" style="2" customWidth="1"/>
    <col min="9478" max="9478" width="16.28515625" style="2" customWidth="1"/>
    <col min="9479" max="9479" width="16.5703125" style="2" customWidth="1"/>
    <col min="9480" max="9480" width="10.28515625" style="2" bestFit="1" customWidth="1"/>
    <col min="9481" max="9482" width="9.140625" style="2" customWidth="1"/>
    <col min="9483" max="9729" width="9.140625" style="2"/>
    <col min="9730" max="9730" width="13.42578125" style="2" customWidth="1"/>
    <col min="9731" max="9731" width="15.7109375" style="2" customWidth="1"/>
    <col min="9732" max="9732" width="15.140625" style="2" customWidth="1"/>
    <col min="9733" max="9733" width="14.42578125" style="2" customWidth="1"/>
    <col min="9734" max="9734" width="16.28515625" style="2" customWidth="1"/>
    <col min="9735" max="9735" width="16.5703125" style="2" customWidth="1"/>
    <col min="9736" max="9736" width="10.28515625" style="2" bestFit="1" customWidth="1"/>
    <col min="9737" max="9738" width="9.140625" style="2" customWidth="1"/>
    <col min="9739" max="9985" width="9.140625" style="2"/>
    <col min="9986" max="9986" width="13.42578125" style="2" customWidth="1"/>
    <col min="9987" max="9987" width="15.7109375" style="2" customWidth="1"/>
    <col min="9988" max="9988" width="15.140625" style="2" customWidth="1"/>
    <col min="9989" max="9989" width="14.42578125" style="2" customWidth="1"/>
    <col min="9990" max="9990" width="16.28515625" style="2" customWidth="1"/>
    <col min="9991" max="9991" width="16.5703125" style="2" customWidth="1"/>
    <col min="9992" max="9992" width="10.28515625" style="2" bestFit="1" customWidth="1"/>
    <col min="9993" max="9994" width="9.140625" style="2" customWidth="1"/>
    <col min="9995" max="10241" width="9.140625" style="2"/>
    <col min="10242" max="10242" width="13.42578125" style="2" customWidth="1"/>
    <col min="10243" max="10243" width="15.7109375" style="2" customWidth="1"/>
    <col min="10244" max="10244" width="15.140625" style="2" customWidth="1"/>
    <col min="10245" max="10245" width="14.42578125" style="2" customWidth="1"/>
    <col min="10246" max="10246" width="16.28515625" style="2" customWidth="1"/>
    <col min="10247" max="10247" width="16.5703125" style="2" customWidth="1"/>
    <col min="10248" max="10248" width="10.28515625" style="2" bestFit="1" customWidth="1"/>
    <col min="10249" max="10250" width="9.140625" style="2" customWidth="1"/>
    <col min="10251" max="10497" width="9.140625" style="2"/>
    <col min="10498" max="10498" width="13.42578125" style="2" customWidth="1"/>
    <col min="10499" max="10499" width="15.7109375" style="2" customWidth="1"/>
    <col min="10500" max="10500" width="15.140625" style="2" customWidth="1"/>
    <col min="10501" max="10501" width="14.42578125" style="2" customWidth="1"/>
    <col min="10502" max="10502" width="16.28515625" style="2" customWidth="1"/>
    <col min="10503" max="10503" width="16.5703125" style="2" customWidth="1"/>
    <col min="10504" max="10504" width="10.28515625" style="2" bestFit="1" customWidth="1"/>
    <col min="10505" max="10506" width="9.140625" style="2" customWidth="1"/>
    <col min="10507" max="10753" width="9.140625" style="2"/>
    <col min="10754" max="10754" width="13.42578125" style="2" customWidth="1"/>
    <col min="10755" max="10755" width="15.7109375" style="2" customWidth="1"/>
    <col min="10756" max="10756" width="15.140625" style="2" customWidth="1"/>
    <col min="10757" max="10757" width="14.42578125" style="2" customWidth="1"/>
    <col min="10758" max="10758" width="16.28515625" style="2" customWidth="1"/>
    <col min="10759" max="10759" width="16.5703125" style="2" customWidth="1"/>
    <col min="10760" max="10760" width="10.28515625" style="2" bestFit="1" customWidth="1"/>
    <col min="10761" max="10762" width="9.140625" style="2" customWidth="1"/>
    <col min="10763" max="11009" width="9.140625" style="2"/>
    <col min="11010" max="11010" width="13.42578125" style="2" customWidth="1"/>
    <col min="11011" max="11011" width="15.7109375" style="2" customWidth="1"/>
    <col min="11012" max="11012" width="15.140625" style="2" customWidth="1"/>
    <col min="11013" max="11013" width="14.42578125" style="2" customWidth="1"/>
    <col min="11014" max="11014" width="16.28515625" style="2" customWidth="1"/>
    <col min="11015" max="11015" width="16.5703125" style="2" customWidth="1"/>
    <col min="11016" max="11016" width="10.28515625" style="2" bestFit="1" customWidth="1"/>
    <col min="11017" max="11018" width="9.140625" style="2" customWidth="1"/>
    <col min="11019" max="11265" width="9.140625" style="2"/>
    <col min="11266" max="11266" width="13.42578125" style="2" customWidth="1"/>
    <col min="11267" max="11267" width="15.7109375" style="2" customWidth="1"/>
    <col min="11268" max="11268" width="15.140625" style="2" customWidth="1"/>
    <col min="11269" max="11269" width="14.42578125" style="2" customWidth="1"/>
    <col min="11270" max="11270" width="16.28515625" style="2" customWidth="1"/>
    <col min="11271" max="11271" width="16.5703125" style="2" customWidth="1"/>
    <col min="11272" max="11272" width="10.28515625" style="2" bestFit="1" customWidth="1"/>
    <col min="11273" max="11274" width="9.140625" style="2" customWidth="1"/>
    <col min="11275" max="11521" width="9.140625" style="2"/>
    <col min="11522" max="11522" width="13.42578125" style="2" customWidth="1"/>
    <col min="11523" max="11523" width="15.7109375" style="2" customWidth="1"/>
    <col min="11524" max="11524" width="15.140625" style="2" customWidth="1"/>
    <col min="11525" max="11525" width="14.42578125" style="2" customWidth="1"/>
    <col min="11526" max="11526" width="16.28515625" style="2" customWidth="1"/>
    <col min="11527" max="11527" width="16.5703125" style="2" customWidth="1"/>
    <col min="11528" max="11528" width="10.28515625" style="2" bestFit="1" customWidth="1"/>
    <col min="11529" max="11530" width="9.140625" style="2" customWidth="1"/>
    <col min="11531" max="11777" width="9.140625" style="2"/>
    <col min="11778" max="11778" width="13.42578125" style="2" customWidth="1"/>
    <col min="11779" max="11779" width="15.7109375" style="2" customWidth="1"/>
    <col min="11780" max="11780" width="15.140625" style="2" customWidth="1"/>
    <col min="11781" max="11781" width="14.42578125" style="2" customWidth="1"/>
    <col min="11782" max="11782" width="16.28515625" style="2" customWidth="1"/>
    <col min="11783" max="11783" width="16.5703125" style="2" customWidth="1"/>
    <col min="11784" max="11784" width="10.28515625" style="2" bestFit="1" customWidth="1"/>
    <col min="11785" max="11786" width="9.140625" style="2" customWidth="1"/>
    <col min="11787" max="12033" width="9.140625" style="2"/>
    <col min="12034" max="12034" width="13.42578125" style="2" customWidth="1"/>
    <col min="12035" max="12035" width="15.7109375" style="2" customWidth="1"/>
    <col min="12036" max="12036" width="15.140625" style="2" customWidth="1"/>
    <col min="12037" max="12037" width="14.42578125" style="2" customWidth="1"/>
    <col min="12038" max="12038" width="16.28515625" style="2" customWidth="1"/>
    <col min="12039" max="12039" width="16.5703125" style="2" customWidth="1"/>
    <col min="12040" max="12040" width="10.28515625" style="2" bestFit="1" customWidth="1"/>
    <col min="12041" max="12042" width="9.140625" style="2" customWidth="1"/>
    <col min="12043" max="12289" width="9.140625" style="2"/>
    <col min="12290" max="12290" width="13.42578125" style="2" customWidth="1"/>
    <col min="12291" max="12291" width="15.7109375" style="2" customWidth="1"/>
    <col min="12292" max="12292" width="15.140625" style="2" customWidth="1"/>
    <col min="12293" max="12293" width="14.42578125" style="2" customWidth="1"/>
    <col min="12294" max="12294" width="16.28515625" style="2" customWidth="1"/>
    <col min="12295" max="12295" width="16.5703125" style="2" customWidth="1"/>
    <col min="12296" max="12296" width="10.28515625" style="2" bestFit="1" customWidth="1"/>
    <col min="12297" max="12298" width="9.140625" style="2" customWidth="1"/>
    <col min="12299" max="12545" width="9.140625" style="2"/>
    <col min="12546" max="12546" width="13.42578125" style="2" customWidth="1"/>
    <col min="12547" max="12547" width="15.7109375" style="2" customWidth="1"/>
    <col min="12548" max="12548" width="15.140625" style="2" customWidth="1"/>
    <col min="12549" max="12549" width="14.42578125" style="2" customWidth="1"/>
    <col min="12550" max="12550" width="16.28515625" style="2" customWidth="1"/>
    <col min="12551" max="12551" width="16.5703125" style="2" customWidth="1"/>
    <col min="12552" max="12552" width="10.28515625" style="2" bestFit="1" customWidth="1"/>
    <col min="12553" max="12554" width="9.140625" style="2" customWidth="1"/>
    <col min="12555" max="12801" width="9.140625" style="2"/>
    <col min="12802" max="12802" width="13.42578125" style="2" customWidth="1"/>
    <col min="12803" max="12803" width="15.7109375" style="2" customWidth="1"/>
    <col min="12804" max="12804" width="15.140625" style="2" customWidth="1"/>
    <col min="12805" max="12805" width="14.42578125" style="2" customWidth="1"/>
    <col min="12806" max="12806" width="16.28515625" style="2" customWidth="1"/>
    <col min="12807" max="12807" width="16.5703125" style="2" customWidth="1"/>
    <col min="12808" max="12808" width="10.28515625" style="2" bestFit="1" customWidth="1"/>
    <col min="12809" max="12810" width="9.140625" style="2" customWidth="1"/>
    <col min="12811" max="13057" width="9.140625" style="2"/>
    <col min="13058" max="13058" width="13.42578125" style="2" customWidth="1"/>
    <col min="13059" max="13059" width="15.7109375" style="2" customWidth="1"/>
    <col min="13060" max="13060" width="15.140625" style="2" customWidth="1"/>
    <col min="13061" max="13061" width="14.42578125" style="2" customWidth="1"/>
    <col min="13062" max="13062" width="16.28515625" style="2" customWidth="1"/>
    <col min="13063" max="13063" width="16.5703125" style="2" customWidth="1"/>
    <col min="13064" max="13064" width="10.28515625" style="2" bestFit="1" customWidth="1"/>
    <col min="13065" max="13066" width="9.140625" style="2" customWidth="1"/>
    <col min="13067" max="13313" width="9.140625" style="2"/>
    <col min="13314" max="13314" width="13.42578125" style="2" customWidth="1"/>
    <col min="13315" max="13315" width="15.7109375" style="2" customWidth="1"/>
    <col min="13316" max="13316" width="15.140625" style="2" customWidth="1"/>
    <col min="13317" max="13317" width="14.42578125" style="2" customWidth="1"/>
    <col min="13318" max="13318" width="16.28515625" style="2" customWidth="1"/>
    <col min="13319" max="13319" width="16.5703125" style="2" customWidth="1"/>
    <col min="13320" max="13320" width="10.28515625" style="2" bestFit="1" customWidth="1"/>
    <col min="13321" max="13322" width="9.140625" style="2" customWidth="1"/>
    <col min="13323" max="13569" width="9.140625" style="2"/>
    <col min="13570" max="13570" width="13.42578125" style="2" customWidth="1"/>
    <col min="13571" max="13571" width="15.7109375" style="2" customWidth="1"/>
    <col min="13572" max="13572" width="15.140625" style="2" customWidth="1"/>
    <col min="13573" max="13573" width="14.42578125" style="2" customWidth="1"/>
    <col min="13574" max="13574" width="16.28515625" style="2" customWidth="1"/>
    <col min="13575" max="13575" width="16.5703125" style="2" customWidth="1"/>
    <col min="13576" max="13576" width="10.28515625" style="2" bestFit="1" customWidth="1"/>
    <col min="13577" max="13578" width="9.140625" style="2" customWidth="1"/>
    <col min="13579" max="13825" width="9.140625" style="2"/>
    <col min="13826" max="13826" width="13.42578125" style="2" customWidth="1"/>
    <col min="13827" max="13827" width="15.7109375" style="2" customWidth="1"/>
    <col min="13828" max="13828" width="15.140625" style="2" customWidth="1"/>
    <col min="13829" max="13829" width="14.42578125" style="2" customWidth="1"/>
    <col min="13830" max="13830" width="16.28515625" style="2" customWidth="1"/>
    <col min="13831" max="13831" width="16.5703125" style="2" customWidth="1"/>
    <col min="13832" max="13832" width="10.28515625" style="2" bestFit="1" customWidth="1"/>
    <col min="13833" max="13834" width="9.140625" style="2" customWidth="1"/>
    <col min="13835" max="14081" width="9.140625" style="2"/>
    <col min="14082" max="14082" width="13.42578125" style="2" customWidth="1"/>
    <col min="14083" max="14083" width="15.7109375" style="2" customWidth="1"/>
    <col min="14084" max="14084" width="15.140625" style="2" customWidth="1"/>
    <col min="14085" max="14085" width="14.42578125" style="2" customWidth="1"/>
    <col min="14086" max="14086" width="16.28515625" style="2" customWidth="1"/>
    <col min="14087" max="14087" width="16.5703125" style="2" customWidth="1"/>
    <col min="14088" max="14088" width="10.28515625" style="2" bestFit="1" customWidth="1"/>
    <col min="14089" max="14090" width="9.140625" style="2" customWidth="1"/>
    <col min="14091" max="14337" width="9.140625" style="2"/>
    <col min="14338" max="14338" width="13.42578125" style="2" customWidth="1"/>
    <col min="14339" max="14339" width="15.7109375" style="2" customWidth="1"/>
    <col min="14340" max="14340" width="15.140625" style="2" customWidth="1"/>
    <col min="14341" max="14341" width="14.42578125" style="2" customWidth="1"/>
    <col min="14342" max="14342" width="16.28515625" style="2" customWidth="1"/>
    <col min="14343" max="14343" width="16.5703125" style="2" customWidth="1"/>
    <col min="14344" max="14344" width="10.28515625" style="2" bestFit="1" customWidth="1"/>
    <col min="14345" max="14346" width="9.140625" style="2" customWidth="1"/>
    <col min="14347" max="14593" width="9.140625" style="2"/>
    <col min="14594" max="14594" width="13.42578125" style="2" customWidth="1"/>
    <col min="14595" max="14595" width="15.7109375" style="2" customWidth="1"/>
    <col min="14596" max="14596" width="15.140625" style="2" customWidth="1"/>
    <col min="14597" max="14597" width="14.42578125" style="2" customWidth="1"/>
    <col min="14598" max="14598" width="16.28515625" style="2" customWidth="1"/>
    <col min="14599" max="14599" width="16.5703125" style="2" customWidth="1"/>
    <col min="14600" max="14600" width="10.28515625" style="2" bestFit="1" customWidth="1"/>
    <col min="14601" max="14602" width="9.140625" style="2" customWidth="1"/>
    <col min="14603" max="14849" width="9.140625" style="2"/>
    <col min="14850" max="14850" width="13.42578125" style="2" customWidth="1"/>
    <col min="14851" max="14851" width="15.7109375" style="2" customWidth="1"/>
    <col min="14852" max="14852" width="15.140625" style="2" customWidth="1"/>
    <col min="14853" max="14853" width="14.42578125" style="2" customWidth="1"/>
    <col min="14854" max="14854" width="16.28515625" style="2" customWidth="1"/>
    <col min="14855" max="14855" width="16.5703125" style="2" customWidth="1"/>
    <col min="14856" max="14856" width="10.28515625" style="2" bestFit="1" customWidth="1"/>
    <col min="14857" max="14858" width="9.140625" style="2" customWidth="1"/>
    <col min="14859" max="15105" width="9.140625" style="2"/>
    <col min="15106" max="15106" width="13.42578125" style="2" customWidth="1"/>
    <col min="15107" max="15107" width="15.7109375" style="2" customWidth="1"/>
    <col min="15108" max="15108" width="15.140625" style="2" customWidth="1"/>
    <col min="15109" max="15109" width="14.42578125" style="2" customWidth="1"/>
    <col min="15110" max="15110" width="16.28515625" style="2" customWidth="1"/>
    <col min="15111" max="15111" width="16.5703125" style="2" customWidth="1"/>
    <col min="15112" max="15112" width="10.28515625" style="2" bestFit="1" customWidth="1"/>
    <col min="15113" max="15114" width="9.140625" style="2" customWidth="1"/>
    <col min="15115" max="15361" width="9.140625" style="2"/>
    <col min="15362" max="15362" width="13.42578125" style="2" customWidth="1"/>
    <col min="15363" max="15363" width="15.7109375" style="2" customWidth="1"/>
    <col min="15364" max="15364" width="15.140625" style="2" customWidth="1"/>
    <col min="15365" max="15365" width="14.42578125" style="2" customWidth="1"/>
    <col min="15366" max="15366" width="16.28515625" style="2" customWidth="1"/>
    <col min="15367" max="15367" width="16.5703125" style="2" customWidth="1"/>
    <col min="15368" max="15368" width="10.28515625" style="2" bestFit="1" customWidth="1"/>
    <col min="15369" max="15370" width="9.140625" style="2" customWidth="1"/>
    <col min="15371" max="15617" width="9.140625" style="2"/>
    <col min="15618" max="15618" width="13.42578125" style="2" customWidth="1"/>
    <col min="15619" max="15619" width="15.7109375" style="2" customWidth="1"/>
    <col min="15620" max="15620" width="15.140625" style="2" customWidth="1"/>
    <col min="15621" max="15621" width="14.42578125" style="2" customWidth="1"/>
    <col min="15622" max="15622" width="16.28515625" style="2" customWidth="1"/>
    <col min="15623" max="15623" width="16.5703125" style="2" customWidth="1"/>
    <col min="15624" max="15624" width="10.28515625" style="2" bestFit="1" customWidth="1"/>
    <col min="15625" max="15626" width="9.140625" style="2" customWidth="1"/>
    <col min="15627" max="15873" width="9.140625" style="2"/>
    <col min="15874" max="15874" width="13.42578125" style="2" customWidth="1"/>
    <col min="15875" max="15875" width="15.7109375" style="2" customWidth="1"/>
    <col min="15876" max="15876" width="15.140625" style="2" customWidth="1"/>
    <col min="15877" max="15877" width="14.42578125" style="2" customWidth="1"/>
    <col min="15878" max="15878" width="16.28515625" style="2" customWidth="1"/>
    <col min="15879" max="15879" width="16.5703125" style="2" customWidth="1"/>
    <col min="15880" max="15880" width="10.28515625" style="2" bestFit="1" customWidth="1"/>
    <col min="15881" max="15882" width="9.140625" style="2" customWidth="1"/>
    <col min="15883" max="16129" width="9.140625" style="2"/>
    <col min="16130" max="16130" width="13.42578125" style="2" customWidth="1"/>
    <col min="16131" max="16131" width="15.7109375" style="2" customWidth="1"/>
    <col min="16132" max="16132" width="15.140625" style="2" customWidth="1"/>
    <col min="16133" max="16133" width="14.42578125" style="2" customWidth="1"/>
    <col min="16134" max="16134" width="16.28515625" style="2" customWidth="1"/>
    <col min="16135" max="16135" width="16.5703125" style="2" customWidth="1"/>
    <col min="16136" max="16136" width="10.28515625" style="2" bestFit="1" customWidth="1"/>
    <col min="16137" max="16138" width="9.140625" style="2" customWidth="1"/>
    <col min="16139" max="16384" width="9.140625" style="2"/>
  </cols>
  <sheetData>
    <row r="4" spans="2:10" x14ac:dyDescent="0.2">
      <c r="C4" s="53" t="s">
        <v>44</v>
      </c>
      <c r="D4" s="53"/>
      <c r="E4" s="53"/>
      <c r="F4" s="53"/>
      <c r="G4" s="53"/>
      <c r="H4" s="53"/>
      <c r="I4" s="53"/>
    </row>
    <row r="5" spans="2:10" ht="12" customHeight="1" x14ac:dyDescent="0.2">
      <c r="C5" s="53"/>
      <c r="D5" s="53"/>
      <c r="E5" s="53"/>
      <c r="F5" s="53"/>
      <c r="G5" s="53"/>
      <c r="H5" s="53"/>
      <c r="I5" s="53"/>
    </row>
    <row r="6" spans="2:10" ht="48" customHeight="1" thickBot="1" x14ac:dyDescent="0.25">
      <c r="B6" s="4"/>
      <c r="C6" s="4"/>
      <c r="D6" s="4"/>
      <c r="E6" s="4"/>
      <c r="F6" s="4"/>
    </row>
    <row r="7" spans="2:10" ht="20.100000000000001" customHeight="1" thickBot="1" x14ac:dyDescent="0.25">
      <c r="B7" s="5"/>
      <c r="D7" s="54" t="s">
        <v>47</v>
      </c>
      <c r="E7" s="55"/>
      <c r="F7" s="55"/>
      <c r="G7" s="56"/>
    </row>
    <row r="8" spans="2:10" ht="20.100000000000001" customHeight="1" thickBot="1" x14ac:dyDescent="0.25">
      <c r="B8" s="35" t="s">
        <v>30</v>
      </c>
      <c r="C8" s="35" t="s">
        <v>31</v>
      </c>
      <c r="D8" s="36"/>
      <c r="E8" s="37" t="s">
        <v>2</v>
      </c>
      <c r="F8" s="38"/>
      <c r="G8" s="35" t="s">
        <v>32</v>
      </c>
      <c r="H8" s="35" t="s">
        <v>31</v>
      </c>
      <c r="I8" s="35" t="s">
        <v>33</v>
      </c>
      <c r="J8" s="42" t="s">
        <v>34</v>
      </c>
    </row>
    <row r="9" spans="2:10" ht="20.100000000000001" customHeight="1" thickBot="1" x14ac:dyDescent="0.25">
      <c r="B9" s="39" t="s">
        <v>45</v>
      </c>
      <c r="C9" s="39" t="s">
        <v>35</v>
      </c>
      <c r="D9" s="39" t="s">
        <v>46</v>
      </c>
      <c r="E9" s="39" t="s">
        <v>36</v>
      </c>
      <c r="F9" s="40" t="s">
        <v>4</v>
      </c>
      <c r="G9" s="39" t="s">
        <v>37</v>
      </c>
      <c r="H9" s="39" t="s">
        <v>38</v>
      </c>
      <c r="I9" s="41" t="s">
        <v>39</v>
      </c>
      <c r="J9" s="43" t="s">
        <v>40</v>
      </c>
    </row>
    <row r="10" spans="2:10" ht="20.100000000000001" customHeight="1" thickBot="1" x14ac:dyDescent="0.25">
      <c r="B10" s="1">
        <v>1</v>
      </c>
      <c r="C10" s="34">
        <v>66581.19</v>
      </c>
      <c r="D10" s="3">
        <f>-IPMT($I$10:$I$93/12,1,$J$10,$C$10:$C$93,-$H$10:$H$93)</f>
        <v>0</v>
      </c>
      <c r="E10" s="3"/>
      <c r="F10" s="3">
        <f>D10+E10</f>
        <v>0</v>
      </c>
      <c r="G10" s="3">
        <f>E10</f>
        <v>0</v>
      </c>
      <c r="H10" s="3">
        <f>$C$10-G10</f>
        <v>66581.19</v>
      </c>
      <c r="I10" s="17">
        <v>0</v>
      </c>
      <c r="J10" s="18">
        <v>60</v>
      </c>
    </row>
    <row r="11" spans="2:10" ht="20.100000000000001" customHeight="1" x14ac:dyDescent="0.2">
      <c r="B11" s="12">
        <f>B10+1</f>
        <v>2</v>
      </c>
      <c r="C11" s="11">
        <f>H10</f>
        <v>66581.19</v>
      </c>
      <c r="D11" s="11">
        <f t="shared" ref="D11:D74" si="0">-IPMT($I$10:$I$93/12,1,$J$10,$C$10:$C$93,-$H$10:$H$93)</f>
        <v>0</v>
      </c>
      <c r="E11" s="11"/>
      <c r="F11" s="11">
        <f t="shared" ref="F11:F74" si="1">D11+E11</f>
        <v>0</v>
      </c>
      <c r="G11" s="11">
        <f>G10+E11</f>
        <v>0</v>
      </c>
      <c r="H11" s="11">
        <f>$C$10-G11</f>
        <v>66581.19</v>
      </c>
      <c r="I11" s="13">
        <v>0</v>
      </c>
      <c r="J11" s="19"/>
    </row>
    <row r="12" spans="2:10" ht="20.100000000000001" customHeight="1" x14ac:dyDescent="0.2">
      <c r="B12" s="12">
        <f t="shared" ref="B12:B75" si="2">B11+1</f>
        <v>3</v>
      </c>
      <c r="C12" s="11">
        <f>H11</f>
        <v>66581.19</v>
      </c>
      <c r="D12" s="11">
        <f t="shared" si="0"/>
        <v>0</v>
      </c>
      <c r="E12" s="11"/>
      <c r="F12" s="11">
        <f t="shared" si="1"/>
        <v>0</v>
      </c>
      <c r="G12" s="11">
        <f>G11+E12</f>
        <v>0</v>
      </c>
      <c r="H12" s="11">
        <f t="shared" ref="H12:H75" si="3">$C$10-G12</f>
        <v>66581.19</v>
      </c>
      <c r="I12" s="13">
        <v>0</v>
      </c>
    </row>
    <row r="13" spans="2:10" ht="20.100000000000001" customHeight="1" x14ac:dyDescent="0.2">
      <c r="B13" s="12">
        <f t="shared" si="2"/>
        <v>4</v>
      </c>
      <c r="C13" s="11">
        <f t="shared" ref="C13:C76" si="4">H12</f>
        <v>66581.19</v>
      </c>
      <c r="D13" s="11">
        <f t="shared" si="0"/>
        <v>0</v>
      </c>
      <c r="E13" s="11"/>
      <c r="F13" s="11">
        <f t="shared" si="1"/>
        <v>0</v>
      </c>
      <c r="G13" s="11">
        <f t="shared" ref="G13:G76" si="5">G12+E13</f>
        <v>0</v>
      </c>
      <c r="H13" s="11">
        <f t="shared" si="3"/>
        <v>66581.19</v>
      </c>
      <c r="I13" s="13">
        <v>0</v>
      </c>
    </row>
    <row r="14" spans="2:10" ht="20.100000000000001" customHeight="1" x14ac:dyDescent="0.2">
      <c r="B14" s="12">
        <f t="shared" si="2"/>
        <v>5</v>
      </c>
      <c r="C14" s="11">
        <f t="shared" si="4"/>
        <v>66581.19</v>
      </c>
      <c r="D14" s="11">
        <f t="shared" si="0"/>
        <v>0</v>
      </c>
      <c r="E14" s="11"/>
      <c r="F14" s="11">
        <f t="shared" si="1"/>
        <v>0</v>
      </c>
      <c r="G14" s="11">
        <f t="shared" si="5"/>
        <v>0</v>
      </c>
      <c r="H14" s="11">
        <f t="shared" si="3"/>
        <v>66581.19</v>
      </c>
      <c r="I14" s="13">
        <v>0</v>
      </c>
    </row>
    <row r="15" spans="2:10" ht="20.100000000000001" customHeight="1" x14ac:dyDescent="0.2">
      <c r="B15" s="12">
        <f t="shared" si="2"/>
        <v>6</v>
      </c>
      <c r="C15" s="11">
        <f t="shared" si="4"/>
        <v>66581.19</v>
      </c>
      <c r="D15" s="11">
        <f t="shared" si="0"/>
        <v>0</v>
      </c>
      <c r="E15" s="11"/>
      <c r="F15" s="11">
        <f t="shared" si="1"/>
        <v>0</v>
      </c>
      <c r="G15" s="11">
        <f t="shared" si="5"/>
        <v>0</v>
      </c>
      <c r="H15" s="11">
        <f t="shared" si="3"/>
        <v>66581.19</v>
      </c>
      <c r="I15" s="13">
        <v>0</v>
      </c>
    </row>
    <row r="16" spans="2:10" ht="20.100000000000001" customHeight="1" x14ac:dyDescent="0.2">
      <c r="B16" s="12">
        <f t="shared" si="2"/>
        <v>7</v>
      </c>
      <c r="C16" s="11">
        <f t="shared" si="4"/>
        <v>66581.19</v>
      </c>
      <c r="D16" s="11">
        <f t="shared" si="0"/>
        <v>0</v>
      </c>
      <c r="E16" s="11"/>
      <c r="F16" s="11">
        <f t="shared" si="1"/>
        <v>0</v>
      </c>
      <c r="G16" s="11">
        <f t="shared" si="5"/>
        <v>0</v>
      </c>
      <c r="H16" s="11">
        <f t="shared" si="3"/>
        <v>66581.19</v>
      </c>
      <c r="I16" s="13">
        <v>0</v>
      </c>
    </row>
    <row r="17" spans="2:9" ht="20.100000000000001" customHeight="1" x14ac:dyDescent="0.2">
      <c r="B17" s="12">
        <f t="shared" si="2"/>
        <v>8</v>
      </c>
      <c r="C17" s="11">
        <f t="shared" si="4"/>
        <v>66581.19</v>
      </c>
      <c r="D17" s="11">
        <f t="shared" si="0"/>
        <v>0</v>
      </c>
      <c r="E17" s="11"/>
      <c r="F17" s="11">
        <f t="shared" si="1"/>
        <v>0</v>
      </c>
      <c r="G17" s="11">
        <f t="shared" si="5"/>
        <v>0</v>
      </c>
      <c r="H17" s="11">
        <f t="shared" si="3"/>
        <v>66581.19</v>
      </c>
      <c r="I17" s="13">
        <v>0</v>
      </c>
    </row>
    <row r="18" spans="2:9" ht="20.100000000000001" customHeight="1" x14ac:dyDescent="0.2">
      <c r="B18" s="12">
        <f t="shared" si="2"/>
        <v>9</v>
      </c>
      <c r="C18" s="11">
        <f t="shared" si="4"/>
        <v>66581.19</v>
      </c>
      <c r="D18" s="11">
        <f t="shared" si="0"/>
        <v>0</v>
      </c>
      <c r="E18" s="11"/>
      <c r="F18" s="11">
        <f t="shared" si="1"/>
        <v>0</v>
      </c>
      <c r="G18" s="11">
        <f t="shared" si="5"/>
        <v>0</v>
      </c>
      <c r="H18" s="11">
        <f t="shared" si="3"/>
        <v>66581.19</v>
      </c>
      <c r="I18" s="13">
        <v>0</v>
      </c>
    </row>
    <row r="19" spans="2:9" ht="20.100000000000001" customHeight="1" x14ac:dyDescent="0.2">
      <c r="B19" s="12">
        <f t="shared" si="2"/>
        <v>10</v>
      </c>
      <c r="C19" s="11">
        <f t="shared" si="4"/>
        <v>66581.19</v>
      </c>
      <c r="D19" s="11">
        <f t="shared" si="0"/>
        <v>0</v>
      </c>
      <c r="E19" s="11"/>
      <c r="F19" s="11">
        <f t="shared" si="1"/>
        <v>0</v>
      </c>
      <c r="G19" s="11">
        <f t="shared" si="5"/>
        <v>0</v>
      </c>
      <c r="H19" s="11">
        <f t="shared" si="3"/>
        <v>66581.19</v>
      </c>
      <c r="I19" s="13">
        <v>0</v>
      </c>
    </row>
    <row r="20" spans="2:9" ht="20.100000000000001" customHeight="1" x14ac:dyDescent="0.2">
      <c r="B20" s="12">
        <f t="shared" si="2"/>
        <v>11</v>
      </c>
      <c r="C20" s="11">
        <f t="shared" si="4"/>
        <v>66581.19</v>
      </c>
      <c r="D20" s="11">
        <f t="shared" si="0"/>
        <v>0</v>
      </c>
      <c r="E20" s="11"/>
      <c r="F20" s="11">
        <f t="shared" si="1"/>
        <v>0</v>
      </c>
      <c r="G20" s="11">
        <f t="shared" si="5"/>
        <v>0</v>
      </c>
      <c r="H20" s="11">
        <f t="shared" si="3"/>
        <v>66581.19</v>
      </c>
      <c r="I20" s="13">
        <v>0</v>
      </c>
    </row>
    <row r="21" spans="2:9" ht="20.100000000000001" customHeight="1" x14ac:dyDescent="0.2">
      <c r="B21" s="12">
        <f t="shared" si="2"/>
        <v>12</v>
      </c>
      <c r="C21" s="11">
        <f t="shared" si="4"/>
        <v>66581.19</v>
      </c>
      <c r="D21" s="11">
        <f t="shared" si="0"/>
        <v>0</v>
      </c>
      <c r="E21" s="11"/>
      <c r="F21" s="11">
        <f t="shared" si="1"/>
        <v>0</v>
      </c>
      <c r="G21" s="11">
        <f t="shared" si="5"/>
        <v>0</v>
      </c>
      <c r="H21" s="11">
        <f t="shared" si="3"/>
        <v>66581.19</v>
      </c>
      <c r="I21" s="13">
        <v>0</v>
      </c>
    </row>
    <row r="22" spans="2:9" ht="20.100000000000001" customHeight="1" x14ac:dyDescent="0.2">
      <c r="B22" s="12">
        <f t="shared" si="2"/>
        <v>13</v>
      </c>
      <c r="C22" s="11">
        <f t="shared" si="4"/>
        <v>66581.19</v>
      </c>
      <c r="D22" s="11">
        <f t="shared" si="0"/>
        <v>89.440731900000003</v>
      </c>
      <c r="E22" s="11"/>
      <c r="F22" s="11">
        <f t="shared" si="1"/>
        <v>89.440731900000003</v>
      </c>
      <c r="G22" s="11">
        <f t="shared" si="5"/>
        <v>0</v>
      </c>
      <c r="H22" s="11">
        <f t="shared" si="3"/>
        <v>66581.19</v>
      </c>
      <c r="I22" s="13">
        <v>1.6119999999999999E-2</v>
      </c>
    </row>
    <row r="23" spans="2:9" ht="20.100000000000001" customHeight="1" x14ac:dyDescent="0.2">
      <c r="B23" s="12">
        <f t="shared" si="2"/>
        <v>14</v>
      </c>
      <c r="C23" s="11">
        <f t="shared" si="4"/>
        <v>66581.19</v>
      </c>
      <c r="D23" s="11">
        <f t="shared" si="0"/>
        <v>89.440731900000003</v>
      </c>
      <c r="E23" s="11"/>
      <c r="F23" s="11">
        <f t="shared" si="1"/>
        <v>89.440731900000003</v>
      </c>
      <c r="G23" s="11">
        <f t="shared" si="5"/>
        <v>0</v>
      </c>
      <c r="H23" s="11">
        <f t="shared" si="3"/>
        <v>66581.19</v>
      </c>
      <c r="I23" s="13">
        <v>1.6119999999999999E-2</v>
      </c>
    </row>
    <row r="24" spans="2:9" ht="20.100000000000001" customHeight="1" x14ac:dyDescent="0.2">
      <c r="B24" s="12">
        <f t="shared" si="2"/>
        <v>15</v>
      </c>
      <c r="C24" s="11">
        <f t="shared" si="4"/>
        <v>66581.19</v>
      </c>
      <c r="D24" s="11">
        <f t="shared" si="0"/>
        <v>89.440731900000003</v>
      </c>
      <c r="E24" s="11"/>
      <c r="F24" s="11">
        <f t="shared" si="1"/>
        <v>89.440731900000003</v>
      </c>
      <c r="G24" s="11">
        <f t="shared" si="5"/>
        <v>0</v>
      </c>
      <c r="H24" s="11">
        <f t="shared" si="3"/>
        <v>66581.19</v>
      </c>
      <c r="I24" s="13">
        <v>1.6119999999999999E-2</v>
      </c>
    </row>
    <row r="25" spans="2:9" ht="20.100000000000001" customHeight="1" x14ac:dyDescent="0.2">
      <c r="B25" s="12">
        <f t="shared" si="2"/>
        <v>16</v>
      </c>
      <c r="C25" s="11">
        <f t="shared" si="4"/>
        <v>66581.19</v>
      </c>
      <c r="D25" s="11">
        <f t="shared" si="0"/>
        <v>89.440731900000003</v>
      </c>
      <c r="E25" s="11"/>
      <c r="F25" s="11">
        <f t="shared" si="1"/>
        <v>89.440731900000003</v>
      </c>
      <c r="G25" s="11">
        <f t="shared" si="5"/>
        <v>0</v>
      </c>
      <c r="H25" s="11">
        <f t="shared" si="3"/>
        <v>66581.19</v>
      </c>
      <c r="I25" s="13">
        <v>1.6119999999999999E-2</v>
      </c>
    </row>
    <row r="26" spans="2:9" ht="20.100000000000001" customHeight="1" x14ac:dyDescent="0.2">
      <c r="B26" s="12">
        <f t="shared" si="2"/>
        <v>17</v>
      </c>
      <c r="C26" s="11">
        <f t="shared" si="4"/>
        <v>66581.19</v>
      </c>
      <c r="D26" s="11">
        <f t="shared" si="0"/>
        <v>89.440731900000003</v>
      </c>
      <c r="E26" s="11"/>
      <c r="F26" s="11">
        <f t="shared" si="1"/>
        <v>89.440731900000003</v>
      </c>
      <c r="G26" s="11">
        <f t="shared" si="5"/>
        <v>0</v>
      </c>
      <c r="H26" s="11">
        <f t="shared" si="3"/>
        <v>66581.19</v>
      </c>
      <c r="I26" s="13">
        <v>1.6119999999999999E-2</v>
      </c>
    </row>
    <row r="27" spans="2:9" ht="20.100000000000001" customHeight="1" x14ac:dyDescent="0.2">
      <c r="B27" s="12">
        <f t="shared" si="2"/>
        <v>18</v>
      </c>
      <c r="C27" s="11">
        <f t="shared" si="4"/>
        <v>66581.19</v>
      </c>
      <c r="D27" s="11">
        <f t="shared" si="0"/>
        <v>89.440731900000003</v>
      </c>
      <c r="E27" s="11"/>
      <c r="F27" s="11">
        <f t="shared" si="1"/>
        <v>89.440731900000003</v>
      </c>
      <c r="G27" s="11">
        <f t="shared" si="5"/>
        <v>0</v>
      </c>
      <c r="H27" s="11">
        <f t="shared" si="3"/>
        <v>66581.19</v>
      </c>
      <c r="I27" s="13">
        <v>1.6119999999999999E-2</v>
      </c>
    </row>
    <row r="28" spans="2:9" ht="20.100000000000001" customHeight="1" x14ac:dyDescent="0.2">
      <c r="B28" s="12">
        <f t="shared" si="2"/>
        <v>19</v>
      </c>
      <c r="C28" s="11">
        <f t="shared" si="4"/>
        <v>66581.19</v>
      </c>
      <c r="D28" s="11">
        <f t="shared" si="0"/>
        <v>89.440731900000003</v>
      </c>
      <c r="E28" s="11"/>
      <c r="F28" s="11">
        <f t="shared" si="1"/>
        <v>89.440731900000003</v>
      </c>
      <c r="G28" s="11">
        <f t="shared" si="5"/>
        <v>0</v>
      </c>
      <c r="H28" s="11">
        <f t="shared" si="3"/>
        <v>66581.19</v>
      </c>
      <c r="I28" s="13">
        <v>1.6119999999999999E-2</v>
      </c>
    </row>
    <row r="29" spans="2:9" ht="20.100000000000001" customHeight="1" x14ac:dyDescent="0.2">
      <c r="B29" s="12">
        <f t="shared" si="2"/>
        <v>20</v>
      </c>
      <c r="C29" s="11">
        <f t="shared" si="4"/>
        <v>66581.19</v>
      </c>
      <c r="D29" s="11">
        <f t="shared" si="0"/>
        <v>89.440731900000003</v>
      </c>
      <c r="E29" s="11"/>
      <c r="F29" s="11">
        <f t="shared" si="1"/>
        <v>89.440731900000003</v>
      </c>
      <c r="G29" s="11">
        <f t="shared" si="5"/>
        <v>0</v>
      </c>
      <c r="H29" s="11">
        <f t="shared" si="3"/>
        <v>66581.19</v>
      </c>
      <c r="I29" s="13">
        <v>1.6119999999999999E-2</v>
      </c>
    </row>
    <row r="30" spans="2:9" ht="20.100000000000001" customHeight="1" x14ac:dyDescent="0.2">
      <c r="B30" s="12">
        <f t="shared" si="2"/>
        <v>21</v>
      </c>
      <c r="C30" s="11">
        <f t="shared" si="4"/>
        <v>66581.19</v>
      </c>
      <c r="D30" s="11">
        <f t="shared" si="0"/>
        <v>89.440731900000003</v>
      </c>
      <c r="E30" s="11"/>
      <c r="F30" s="11">
        <f t="shared" si="1"/>
        <v>89.440731900000003</v>
      </c>
      <c r="G30" s="11">
        <f t="shared" si="5"/>
        <v>0</v>
      </c>
      <c r="H30" s="11">
        <f t="shared" si="3"/>
        <v>66581.19</v>
      </c>
      <c r="I30" s="13">
        <v>1.6119999999999999E-2</v>
      </c>
    </row>
    <row r="31" spans="2:9" ht="20.100000000000001" customHeight="1" x14ac:dyDescent="0.2">
      <c r="B31" s="12">
        <f t="shared" si="2"/>
        <v>22</v>
      </c>
      <c r="C31" s="11">
        <f t="shared" si="4"/>
        <v>66581.19</v>
      </c>
      <c r="D31" s="11">
        <f t="shared" si="0"/>
        <v>89.440731900000003</v>
      </c>
      <c r="E31" s="11"/>
      <c r="F31" s="11">
        <f t="shared" si="1"/>
        <v>89.440731900000003</v>
      </c>
      <c r="G31" s="11">
        <f t="shared" si="5"/>
        <v>0</v>
      </c>
      <c r="H31" s="11">
        <f t="shared" si="3"/>
        <v>66581.19</v>
      </c>
      <c r="I31" s="13">
        <v>1.6119999999999999E-2</v>
      </c>
    </row>
    <row r="32" spans="2:9" ht="20.100000000000001" customHeight="1" x14ac:dyDescent="0.2">
      <c r="B32" s="12">
        <f t="shared" si="2"/>
        <v>23</v>
      </c>
      <c r="C32" s="11">
        <f t="shared" si="4"/>
        <v>66581.19</v>
      </c>
      <c r="D32" s="11">
        <f t="shared" si="0"/>
        <v>89.440731900000003</v>
      </c>
      <c r="E32" s="11"/>
      <c r="F32" s="11">
        <f t="shared" si="1"/>
        <v>89.440731900000003</v>
      </c>
      <c r="G32" s="11">
        <f t="shared" si="5"/>
        <v>0</v>
      </c>
      <c r="H32" s="11">
        <f t="shared" si="3"/>
        <v>66581.19</v>
      </c>
      <c r="I32" s="13">
        <v>1.6119999999999999E-2</v>
      </c>
    </row>
    <row r="33" spans="2:9" ht="20.100000000000001" customHeight="1" x14ac:dyDescent="0.2">
      <c r="B33" s="12">
        <f t="shared" si="2"/>
        <v>24</v>
      </c>
      <c r="C33" s="11">
        <f t="shared" si="4"/>
        <v>66581.19</v>
      </c>
      <c r="D33" s="11">
        <f t="shared" si="0"/>
        <v>89.440731900000003</v>
      </c>
      <c r="E33" s="11"/>
      <c r="F33" s="11">
        <f t="shared" si="1"/>
        <v>89.440731900000003</v>
      </c>
      <c r="G33" s="11">
        <f t="shared" si="5"/>
        <v>0</v>
      </c>
      <c r="H33" s="11">
        <f t="shared" si="3"/>
        <v>66581.19</v>
      </c>
      <c r="I33" s="13">
        <v>1.6119999999999999E-2</v>
      </c>
    </row>
    <row r="34" spans="2:9" ht="20.100000000000001" customHeight="1" x14ac:dyDescent="0.2">
      <c r="B34" s="12">
        <f t="shared" si="2"/>
        <v>25</v>
      </c>
      <c r="C34" s="11">
        <f t="shared" si="4"/>
        <v>66581.19</v>
      </c>
      <c r="D34" s="11">
        <f t="shared" si="0"/>
        <v>89.440731900000003</v>
      </c>
      <c r="E34" s="11">
        <f t="shared" ref="E34:E75" si="6">$C$10/$J$10</f>
        <v>1109.6865</v>
      </c>
      <c r="F34" s="11">
        <f t="shared" si="1"/>
        <v>1199.1272319</v>
      </c>
      <c r="G34" s="11">
        <f t="shared" si="5"/>
        <v>1109.6865</v>
      </c>
      <c r="H34" s="11">
        <f t="shared" si="3"/>
        <v>65471.503499999999</v>
      </c>
      <c r="I34" s="13">
        <v>1.6119999999999999E-2</v>
      </c>
    </row>
    <row r="35" spans="2:9" ht="20.100000000000001" customHeight="1" x14ac:dyDescent="0.2">
      <c r="B35" s="12">
        <f t="shared" si="2"/>
        <v>26</v>
      </c>
      <c r="C35" s="11">
        <f t="shared" si="4"/>
        <v>65471.503499999999</v>
      </c>
      <c r="D35" s="11">
        <f t="shared" si="0"/>
        <v>87.950053034999996</v>
      </c>
      <c r="E35" s="11">
        <f t="shared" si="6"/>
        <v>1109.6865</v>
      </c>
      <c r="F35" s="11">
        <f t="shared" si="1"/>
        <v>1197.6365530349999</v>
      </c>
      <c r="G35" s="11">
        <f t="shared" si="5"/>
        <v>2219.373</v>
      </c>
      <c r="H35" s="11">
        <f t="shared" si="3"/>
        <v>64361.817000000003</v>
      </c>
      <c r="I35" s="13">
        <v>1.6119999999999999E-2</v>
      </c>
    </row>
    <row r="36" spans="2:9" ht="20.100000000000001" customHeight="1" x14ac:dyDescent="0.2">
      <c r="B36" s="12">
        <f t="shared" si="2"/>
        <v>27</v>
      </c>
      <c r="C36" s="11">
        <f t="shared" si="4"/>
        <v>64361.817000000003</v>
      </c>
      <c r="D36" s="11">
        <f t="shared" si="0"/>
        <v>86.459374170000004</v>
      </c>
      <c r="E36" s="11">
        <f t="shared" si="6"/>
        <v>1109.6865</v>
      </c>
      <c r="F36" s="11">
        <f t="shared" si="1"/>
        <v>1196.1458741700001</v>
      </c>
      <c r="G36" s="11">
        <f t="shared" si="5"/>
        <v>3329.0595000000003</v>
      </c>
      <c r="H36" s="11">
        <f t="shared" si="3"/>
        <v>63252.130499999999</v>
      </c>
      <c r="I36" s="13">
        <v>1.6119999999999999E-2</v>
      </c>
    </row>
    <row r="37" spans="2:9" ht="20.100000000000001" customHeight="1" x14ac:dyDescent="0.2">
      <c r="B37" s="12">
        <f t="shared" si="2"/>
        <v>28</v>
      </c>
      <c r="C37" s="11">
        <f t="shared" si="4"/>
        <v>63252.130499999999</v>
      </c>
      <c r="D37" s="11">
        <f t="shared" si="0"/>
        <v>84.968695304999997</v>
      </c>
      <c r="E37" s="11">
        <f t="shared" si="6"/>
        <v>1109.6865</v>
      </c>
      <c r="F37" s="11">
        <f t="shared" si="1"/>
        <v>1194.655195305</v>
      </c>
      <c r="G37" s="11">
        <f t="shared" si="5"/>
        <v>4438.7460000000001</v>
      </c>
      <c r="H37" s="11">
        <f t="shared" si="3"/>
        <v>62142.444000000003</v>
      </c>
      <c r="I37" s="13">
        <v>1.6119999999999999E-2</v>
      </c>
    </row>
    <row r="38" spans="2:9" ht="20.100000000000001" customHeight="1" x14ac:dyDescent="0.2">
      <c r="B38" s="12">
        <f t="shared" si="2"/>
        <v>29</v>
      </c>
      <c r="C38" s="11">
        <f t="shared" si="4"/>
        <v>62142.444000000003</v>
      </c>
      <c r="D38" s="11">
        <f t="shared" si="0"/>
        <v>83.478016440000005</v>
      </c>
      <c r="E38" s="11">
        <f t="shared" si="6"/>
        <v>1109.6865</v>
      </c>
      <c r="F38" s="11">
        <f t="shared" si="1"/>
        <v>1193.1645164399999</v>
      </c>
      <c r="G38" s="11">
        <f t="shared" si="5"/>
        <v>5548.4324999999999</v>
      </c>
      <c r="H38" s="11">
        <f t="shared" si="3"/>
        <v>61032.7575</v>
      </c>
      <c r="I38" s="13">
        <v>1.6119999999999999E-2</v>
      </c>
    </row>
    <row r="39" spans="2:9" ht="20.100000000000001" customHeight="1" x14ac:dyDescent="0.2">
      <c r="B39" s="12">
        <f t="shared" si="2"/>
        <v>30</v>
      </c>
      <c r="C39" s="11">
        <f t="shared" si="4"/>
        <v>61032.7575</v>
      </c>
      <c r="D39" s="11">
        <f t="shared" si="0"/>
        <v>81.987337574999998</v>
      </c>
      <c r="E39" s="11">
        <f t="shared" si="6"/>
        <v>1109.6865</v>
      </c>
      <c r="F39" s="11">
        <f t="shared" si="1"/>
        <v>1191.6738375750001</v>
      </c>
      <c r="G39" s="11">
        <f t="shared" si="5"/>
        <v>6658.1189999999997</v>
      </c>
      <c r="H39" s="11">
        <f t="shared" si="3"/>
        <v>59923.071000000004</v>
      </c>
      <c r="I39" s="13">
        <v>1.6119999999999999E-2</v>
      </c>
    </row>
    <row r="40" spans="2:9" ht="20.100000000000001" customHeight="1" x14ac:dyDescent="0.2">
      <c r="B40" s="12">
        <f t="shared" si="2"/>
        <v>31</v>
      </c>
      <c r="C40" s="11">
        <f t="shared" si="4"/>
        <v>59923.071000000004</v>
      </c>
      <c r="D40" s="11">
        <f t="shared" si="0"/>
        <v>80.496658710000005</v>
      </c>
      <c r="E40" s="11">
        <f t="shared" si="6"/>
        <v>1109.6865</v>
      </c>
      <c r="F40" s="11">
        <f t="shared" si="1"/>
        <v>1190.18315871</v>
      </c>
      <c r="G40" s="11">
        <f t="shared" si="5"/>
        <v>7767.8054999999995</v>
      </c>
      <c r="H40" s="11">
        <f t="shared" si="3"/>
        <v>58813.3845</v>
      </c>
      <c r="I40" s="13">
        <v>1.6119999999999999E-2</v>
      </c>
    </row>
    <row r="41" spans="2:9" ht="20.100000000000001" customHeight="1" x14ac:dyDescent="0.2">
      <c r="B41" s="12">
        <f t="shared" si="2"/>
        <v>32</v>
      </c>
      <c r="C41" s="11">
        <f t="shared" si="4"/>
        <v>58813.3845</v>
      </c>
      <c r="D41" s="11">
        <f t="shared" si="0"/>
        <v>79.005979844999999</v>
      </c>
      <c r="E41" s="11">
        <f t="shared" si="6"/>
        <v>1109.6865</v>
      </c>
      <c r="F41" s="11">
        <f t="shared" si="1"/>
        <v>1188.692479845</v>
      </c>
      <c r="G41" s="11">
        <f t="shared" si="5"/>
        <v>8877.4920000000002</v>
      </c>
      <c r="H41" s="11">
        <f t="shared" si="3"/>
        <v>57703.698000000004</v>
      </c>
      <c r="I41" s="13">
        <v>1.6119999999999999E-2</v>
      </c>
    </row>
    <row r="42" spans="2:9" ht="20.100000000000001" customHeight="1" x14ac:dyDescent="0.2">
      <c r="B42" s="12">
        <f t="shared" si="2"/>
        <v>33</v>
      </c>
      <c r="C42" s="11">
        <f t="shared" si="4"/>
        <v>57703.698000000004</v>
      </c>
      <c r="D42" s="11">
        <f t="shared" si="0"/>
        <v>77.515300980000006</v>
      </c>
      <c r="E42" s="11">
        <f t="shared" si="6"/>
        <v>1109.6865</v>
      </c>
      <c r="F42" s="11">
        <f t="shared" si="1"/>
        <v>1187.2018009799999</v>
      </c>
      <c r="G42" s="11">
        <f t="shared" si="5"/>
        <v>9987.1785</v>
      </c>
      <c r="H42" s="11">
        <f t="shared" si="3"/>
        <v>56594.011500000001</v>
      </c>
      <c r="I42" s="13">
        <v>1.6119999999999999E-2</v>
      </c>
    </row>
    <row r="43" spans="2:9" ht="20.100000000000001" customHeight="1" x14ac:dyDescent="0.2">
      <c r="B43" s="12">
        <f t="shared" si="2"/>
        <v>34</v>
      </c>
      <c r="C43" s="11">
        <f t="shared" si="4"/>
        <v>56594.011500000001</v>
      </c>
      <c r="D43" s="11">
        <f t="shared" si="0"/>
        <v>76.024622115</v>
      </c>
      <c r="E43" s="11">
        <f t="shared" si="6"/>
        <v>1109.6865</v>
      </c>
      <c r="F43" s="11">
        <f t="shared" si="1"/>
        <v>1185.7111221150001</v>
      </c>
      <c r="G43" s="11">
        <f t="shared" si="5"/>
        <v>11096.865</v>
      </c>
      <c r="H43" s="11">
        <f t="shared" si="3"/>
        <v>55484.325000000004</v>
      </c>
      <c r="I43" s="13">
        <v>1.6119999999999999E-2</v>
      </c>
    </row>
    <row r="44" spans="2:9" ht="20.100000000000001" customHeight="1" x14ac:dyDescent="0.2">
      <c r="B44" s="12">
        <f t="shared" si="2"/>
        <v>35</v>
      </c>
      <c r="C44" s="11">
        <f t="shared" si="4"/>
        <v>55484.325000000004</v>
      </c>
      <c r="D44" s="11">
        <f t="shared" si="0"/>
        <v>74.533943250000007</v>
      </c>
      <c r="E44" s="11">
        <f t="shared" si="6"/>
        <v>1109.6865</v>
      </c>
      <c r="F44" s="11">
        <f t="shared" si="1"/>
        <v>1184.22044325</v>
      </c>
      <c r="G44" s="11">
        <f t="shared" si="5"/>
        <v>12206.5515</v>
      </c>
      <c r="H44" s="11">
        <f t="shared" si="3"/>
        <v>54374.638500000001</v>
      </c>
      <c r="I44" s="13">
        <v>1.6119999999999999E-2</v>
      </c>
    </row>
    <row r="45" spans="2:9" ht="20.100000000000001" customHeight="1" x14ac:dyDescent="0.2">
      <c r="B45" s="12">
        <f t="shared" si="2"/>
        <v>36</v>
      </c>
      <c r="C45" s="11">
        <f t="shared" si="4"/>
        <v>54374.638500000001</v>
      </c>
      <c r="D45" s="11">
        <f t="shared" si="0"/>
        <v>73.043264385000001</v>
      </c>
      <c r="E45" s="11">
        <f t="shared" si="6"/>
        <v>1109.6865</v>
      </c>
      <c r="F45" s="11">
        <f t="shared" si="1"/>
        <v>1182.729764385</v>
      </c>
      <c r="G45" s="11">
        <f t="shared" si="5"/>
        <v>13316.237999999999</v>
      </c>
      <c r="H45" s="11">
        <f t="shared" si="3"/>
        <v>53264.952000000005</v>
      </c>
      <c r="I45" s="13">
        <v>1.6119999999999999E-2</v>
      </c>
    </row>
    <row r="46" spans="2:9" ht="20.100000000000001" customHeight="1" x14ac:dyDescent="0.2">
      <c r="B46" s="12">
        <f t="shared" si="2"/>
        <v>37</v>
      </c>
      <c r="C46" s="11">
        <f t="shared" si="4"/>
        <v>53264.952000000005</v>
      </c>
      <c r="D46" s="11">
        <f t="shared" si="0"/>
        <v>155.35611000000003</v>
      </c>
      <c r="E46" s="11">
        <f t="shared" si="6"/>
        <v>1109.6865</v>
      </c>
      <c r="F46" s="11">
        <f t="shared" si="1"/>
        <v>1265.04261</v>
      </c>
      <c r="G46" s="11">
        <f t="shared" si="5"/>
        <v>14425.924499999999</v>
      </c>
      <c r="H46" s="11">
        <f t="shared" si="3"/>
        <v>52155.265500000001</v>
      </c>
      <c r="I46" s="13">
        <v>3.5000000000000003E-2</v>
      </c>
    </row>
    <row r="47" spans="2:9" ht="20.100000000000001" customHeight="1" x14ac:dyDescent="0.2">
      <c r="B47" s="12">
        <f t="shared" si="2"/>
        <v>38</v>
      </c>
      <c r="C47" s="11">
        <f t="shared" si="4"/>
        <v>52155.265500000001</v>
      </c>
      <c r="D47" s="11">
        <f t="shared" si="0"/>
        <v>152.119524375</v>
      </c>
      <c r="E47" s="11">
        <f t="shared" si="6"/>
        <v>1109.6865</v>
      </c>
      <c r="F47" s="11">
        <f t="shared" si="1"/>
        <v>1261.8060243750001</v>
      </c>
      <c r="G47" s="11">
        <f t="shared" si="5"/>
        <v>15535.610999999999</v>
      </c>
      <c r="H47" s="11">
        <f t="shared" si="3"/>
        <v>51045.579000000005</v>
      </c>
      <c r="I47" s="13">
        <v>3.5000000000000003E-2</v>
      </c>
    </row>
    <row r="48" spans="2:9" ht="20.100000000000001" customHeight="1" x14ac:dyDescent="0.2">
      <c r="B48" s="12">
        <f t="shared" si="2"/>
        <v>39</v>
      </c>
      <c r="C48" s="11">
        <f t="shared" si="4"/>
        <v>51045.579000000005</v>
      </c>
      <c r="D48" s="11">
        <f t="shared" si="0"/>
        <v>148.88293875000002</v>
      </c>
      <c r="E48" s="11">
        <f t="shared" si="6"/>
        <v>1109.6865</v>
      </c>
      <c r="F48" s="11">
        <f t="shared" si="1"/>
        <v>1258.56943875</v>
      </c>
      <c r="G48" s="11">
        <f t="shared" si="5"/>
        <v>16645.297500000001</v>
      </c>
      <c r="H48" s="11">
        <f t="shared" si="3"/>
        <v>49935.892500000002</v>
      </c>
      <c r="I48" s="13">
        <v>3.5000000000000003E-2</v>
      </c>
    </row>
    <row r="49" spans="2:9" ht="20.100000000000001" customHeight="1" x14ac:dyDescent="0.2">
      <c r="B49" s="12">
        <f t="shared" si="2"/>
        <v>40</v>
      </c>
      <c r="C49" s="11">
        <f t="shared" si="4"/>
        <v>49935.892500000002</v>
      </c>
      <c r="D49" s="11">
        <f t="shared" si="0"/>
        <v>145.64635312500002</v>
      </c>
      <c r="E49" s="11">
        <f t="shared" si="6"/>
        <v>1109.6865</v>
      </c>
      <c r="F49" s="11">
        <f t="shared" si="1"/>
        <v>1255.3328531249999</v>
      </c>
      <c r="G49" s="11">
        <f t="shared" si="5"/>
        <v>17754.984</v>
      </c>
      <c r="H49" s="11">
        <f t="shared" si="3"/>
        <v>48826.206000000006</v>
      </c>
      <c r="I49" s="13">
        <v>3.5000000000000003E-2</v>
      </c>
    </row>
    <row r="50" spans="2:9" ht="20.100000000000001" customHeight="1" x14ac:dyDescent="0.2">
      <c r="B50" s="12">
        <f t="shared" si="2"/>
        <v>41</v>
      </c>
      <c r="C50" s="11">
        <f t="shared" si="4"/>
        <v>48826.206000000006</v>
      </c>
      <c r="D50" s="11">
        <f t="shared" si="0"/>
        <v>142.40976750000002</v>
      </c>
      <c r="E50" s="11">
        <f t="shared" si="6"/>
        <v>1109.6865</v>
      </c>
      <c r="F50" s="11">
        <f t="shared" si="1"/>
        <v>1252.0962675000001</v>
      </c>
      <c r="G50" s="11">
        <f t="shared" si="5"/>
        <v>18864.6705</v>
      </c>
      <c r="H50" s="11">
        <f t="shared" si="3"/>
        <v>47716.519500000002</v>
      </c>
      <c r="I50" s="13">
        <v>3.5000000000000003E-2</v>
      </c>
    </row>
    <row r="51" spans="2:9" ht="20.100000000000001" customHeight="1" x14ac:dyDescent="0.2">
      <c r="B51" s="12">
        <f t="shared" si="2"/>
        <v>42</v>
      </c>
      <c r="C51" s="11">
        <f t="shared" si="4"/>
        <v>47716.519500000002</v>
      </c>
      <c r="D51" s="11">
        <f t="shared" si="0"/>
        <v>139.17318187500001</v>
      </c>
      <c r="E51" s="11">
        <f t="shared" si="6"/>
        <v>1109.6865</v>
      </c>
      <c r="F51" s="11">
        <f t="shared" si="1"/>
        <v>1248.859681875</v>
      </c>
      <c r="G51" s="11">
        <f t="shared" si="5"/>
        <v>19974.357</v>
      </c>
      <c r="H51" s="11">
        <f t="shared" si="3"/>
        <v>46606.832999999999</v>
      </c>
      <c r="I51" s="13">
        <v>3.5000000000000003E-2</v>
      </c>
    </row>
    <row r="52" spans="2:9" ht="20.100000000000001" customHeight="1" x14ac:dyDescent="0.2">
      <c r="B52" s="12">
        <f t="shared" si="2"/>
        <v>43</v>
      </c>
      <c r="C52" s="11">
        <f t="shared" si="4"/>
        <v>46606.832999999999</v>
      </c>
      <c r="D52" s="11">
        <f t="shared" si="0"/>
        <v>135.93659625000001</v>
      </c>
      <c r="E52" s="11">
        <f t="shared" si="6"/>
        <v>1109.6865</v>
      </c>
      <c r="F52" s="11">
        <f t="shared" si="1"/>
        <v>1245.6230962500001</v>
      </c>
      <c r="G52" s="11">
        <f t="shared" si="5"/>
        <v>21084.0435</v>
      </c>
      <c r="H52" s="11">
        <f t="shared" si="3"/>
        <v>45497.146500000003</v>
      </c>
      <c r="I52" s="13">
        <v>3.5000000000000003E-2</v>
      </c>
    </row>
    <row r="53" spans="2:9" ht="20.100000000000001" customHeight="1" x14ac:dyDescent="0.2">
      <c r="B53" s="12">
        <f t="shared" si="2"/>
        <v>44</v>
      </c>
      <c r="C53" s="11">
        <f t="shared" si="4"/>
        <v>45497.146500000003</v>
      </c>
      <c r="D53" s="11">
        <f t="shared" si="0"/>
        <v>132.700010625</v>
      </c>
      <c r="E53" s="11">
        <f t="shared" si="6"/>
        <v>1109.6865</v>
      </c>
      <c r="F53" s="11">
        <f t="shared" si="1"/>
        <v>1242.386510625</v>
      </c>
      <c r="G53" s="11">
        <f t="shared" si="5"/>
        <v>22193.73</v>
      </c>
      <c r="H53" s="11">
        <f t="shared" si="3"/>
        <v>44387.460000000006</v>
      </c>
      <c r="I53" s="13">
        <v>3.5000000000000003E-2</v>
      </c>
    </row>
    <row r="54" spans="2:9" ht="20.100000000000001" customHeight="1" x14ac:dyDescent="0.2">
      <c r="B54" s="12">
        <f t="shared" si="2"/>
        <v>45</v>
      </c>
      <c r="C54" s="11">
        <f t="shared" si="4"/>
        <v>44387.460000000006</v>
      </c>
      <c r="D54" s="11">
        <f t="shared" si="0"/>
        <v>129.46342500000003</v>
      </c>
      <c r="E54" s="11">
        <f t="shared" si="6"/>
        <v>1109.6865</v>
      </c>
      <c r="F54" s="11">
        <f t="shared" si="1"/>
        <v>1239.1499250000002</v>
      </c>
      <c r="G54" s="11">
        <f t="shared" si="5"/>
        <v>23303.416499999999</v>
      </c>
      <c r="H54" s="11">
        <f t="shared" si="3"/>
        <v>43277.773500000003</v>
      </c>
      <c r="I54" s="13">
        <v>3.5000000000000003E-2</v>
      </c>
    </row>
    <row r="55" spans="2:9" ht="20.100000000000001" customHeight="1" x14ac:dyDescent="0.2">
      <c r="B55" s="12">
        <f t="shared" si="2"/>
        <v>46</v>
      </c>
      <c r="C55" s="11">
        <f t="shared" si="4"/>
        <v>43277.773500000003</v>
      </c>
      <c r="D55" s="11">
        <f t="shared" si="0"/>
        <v>126.22683937500001</v>
      </c>
      <c r="E55" s="11">
        <f t="shared" si="6"/>
        <v>1109.6865</v>
      </c>
      <c r="F55" s="11">
        <f t="shared" si="1"/>
        <v>1235.9133393750001</v>
      </c>
      <c r="G55" s="11">
        <f t="shared" si="5"/>
        <v>24413.102999999999</v>
      </c>
      <c r="H55" s="11">
        <f t="shared" si="3"/>
        <v>42168.087</v>
      </c>
      <c r="I55" s="13">
        <v>3.5000000000000003E-2</v>
      </c>
    </row>
    <row r="56" spans="2:9" ht="20.100000000000001" customHeight="1" x14ac:dyDescent="0.2">
      <c r="B56" s="12">
        <f t="shared" si="2"/>
        <v>47</v>
      </c>
      <c r="C56" s="11">
        <f t="shared" si="4"/>
        <v>42168.087</v>
      </c>
      <c r="D56" s="11">
        <f t="shared" si="0"/>
        <v>122.99025375000001</v>
      </c>
      <c r="E56" s="11">
        <f t="shared" si="6"/>
        <v>1109.6865</v>
      </c>
      <c r="F56" s="11">
        <f t="shared" si="1"/>
        <v>1232.67675375</v>
      </c>
      <c r="G56" s="11">
        <f t="shared" si="5"/>
        <v>25522.789499999999</v>
      </c>
      <c r="H56" s="11">
        <f t="shared" si="3"/>
        <v>41058.400500000003</v>
      </c>
      <c r="I56" s="13">
        <v>3.5000000000000003E-2</v>
      </c>
    </row>
    <row r="57" spans="2:9" ht="20.100000000000001" customHeight="1" x14ac:dyDescent="0.2">
      <c r="B57" s="12">
        <f t="shared" si="2"/>
        <v>48</v>
      </c>
      <c r="C57" s="11">
        <f t="shared" si="4"/>
        <v>41058.400500000003</v>
      </c>
      <c r="D57" s="11">
        <f t="shared" si="0"/>
        <v>119.75366812500002</v>
      </c>
      <c r="E57" s="11">
        <f t="shared" si="6"/>
        <v>1109.6865</v>
      </c>
      <c r="F57" s="11">
        <f t="shared" si="1"/>
        <v>1229.4401681250001</v>
      </c>
      <c r="G57" s="11">
        <f t="shared" si="5"/>
        <v>26632.475999999999</v>
      </c>
      <c r="H57" s="11">
        <f t="shared" si="3"/>
        <v>39948.714000000007</v>
      </c>
      <c r="I57" s="13">
        <v>3.5000000000000003E-2</v>
      </c>
    </row>
    <row r="58" spans="2:9" ht="20.100000000000001" customHeight="1" x14ac:dyDescent="0.2">
      <c r="B58" s="12">
        <f t="shared" si="2"/>
        <v>49</v>
      </c>
      <c r="C58" s="11">
        <f t="shared" si="4"/>
        <v>39948.714000000007</v>
      </c>
      <c r="D58" s="11">
        <f t="shared" si="0"/>
        <v>116.51708250000003</v>
      </c>
      <c r="E58" s="11">
        <f t="shared" si="6"/>
        <v>1109.6865</v>
      </c>
      <c r="F58" s="11">
        <f t="shared" si="1"/>
        <v>1226.2035825</v>
      </c>
      <c r="G58" s="11">
        <f t="shared" si="5"/>
        <v>27742.162499999999</v>
      </c>
      <c r="H58" s="11">
        <f t="shared" si="3"/>
        <v>38839.027500000004</v>
      </c>
      <c r="I58" s="13">
        <v>3.5000000000000003E-2</v>
      </c>
    </row>
    <row r="59" spans="2:9" ht="20.100000000000001" customHeight="1" x14ac:dyDescent="0.2">
      <c r="B59" s="12">
        <f t="shared" si="2"/>
        <v>50</v>
      </c>
      <c r="C59" s="11">
        <f t="shared" si="4"/>
        <v>38839.027500000004</v>
      </c>
      <c r="D59" s="11">
        <f t="shared" si="0"/>
        <v>113.28049687500001</v>
      </c>
      <c r="E59" s="11">
        <f t="shared" si="6"/>
        <v>1109.6865</v>
      </c>
      <c r="F59" s="11">
        <f t="shared" si="1"/>
        <v>1222.9669968749999</v>
      </c>
      <c r="G59" s="11">
        <f t="shared" si="5"/>
        <v>28851.848999999998</v>
      </c>
      <c r="H59" s="11">
        <f t="shared" si="3"/>
        <v>37729.341</v>
      </c>
      <c r="I59" s="13">
        <v>3.5000000000000003E-2</v>
      </c>
    </row>
    <row r="60" spans="2:9" ht="20.100000000000001" customHeight="1" x14ac:dyDescent="0.2">
      <c r="B60" s="12">
        <f t="shared" si="2"/>
        <v>51</v>
      </c>
      <c r="C60" s="11">
        <f t="shared" si="4"/>
        <v>37729.341</v>
      </c>
      <c r="D60" s="11">
        <f t="shared" si="0"/>
        <v>110.04391125000001</v>
      </c>
      <c r="E60" s="11">
        <f t="shared" si="6"/>
        <v>1109.6865</v>
      </c>
      <c r="F60" s="11">
        <f t="shared" si="1"/>
        <v>1219.7304112500001</v>
      </c>
      <c r="G60" s="11">
        <f t="shared" si="5"/>
        <v>29961.535499999998</v>
      </c>
      <c r="H60" s="11">
        <f t="shared" si="3"/>
        <v>36619.654500000004</v>
      </c>
      <c r="I60" s="13">
        <v>3.5000000000000003E-2</v>
      </c>
    </row>
    <row r="61" spans="2:9" ht="20.100000000000001" customHeight="1" x14ac:dyDescent="0.2">
      <c r="B61" s="12">
        <f t="shared" si="2"/>
        <v>52</v>
      </c>
      <c r="C61" s="11">
        <f t="shared" si="4"/>
        <v>36619.654500000004</v>
      </c>
      <c r="D61" s="11">
        <f t="shared" si="0"/>
        <v>106.80732562500002</v>
      </c>
      <c r="E61" s="11">
        <f t="shared" si="6"/>
        <v>1109.6865</v>
      </c>
      <c r="F61" s="11">
        <f t="shared" si="1"/>
        <v>1216.493825625</v>
      </c>
      <c r="G61" s="11">
        <f t="shared" si="5"/>
        <v>31071.221999999998</v>
      </c>
      <c r="H61" s="11">
        <f t="shared" si="3"/>
        <v>35509.968000000008</v>
      </c>
      <c r="I61" s="13">
        <v>3.5000000000000003E-2</v>
      </c>
    </row>
    <row r="62" spans="2:9" ht="20.100000000000001" customHeight="1" x14ac:dyDescent="0.2">
      <c r="B62" s="12">
        <f t="shared" si="2"/>
        <v>53</v>
      </c>
      <c r="C62" s="11">
        <f t="shared" si="4"/>
        <v>35509.968000000008</v>
      </c>
      <c r="D62" s="11">
        <f t="shared" si="0"/>
        <v>103.57074000000003</v>
      </c>
      <c r="E62" s="11">
        <f t="shared" si="6"/>
        <v>1109.6865</v>
      </c>
      <c r="F62" s="11">
        <f t="shared" si="1"/>
        <v>1213.2572400000001</v>
      </c>
      <c r="G62" s="11">
        <f t="shared" si="5"/>
        <v>32180.908499999998</v>
      </c>
      <c r="H62" s="11">
        <f t="shared" si="3"/>
        <v>34400.281500000005</v>
      </c>
      <c r="I62" s="13">
        <v>3.5000000000000003E-2</v>
      </c>
    </row>
    <row r="63" spans="2:9" ht="20.100000000000001" customHeight="1" x14ac:dyDescent="0.2">
      <c r="B63" s="12">
        <f t="shared" si="2"/>
        <v>54</v>
      </c>
      <c r="C63" s="11">
        <f t="shared" si="4"/>
        <v>34400.281500000005</v>
      </c>
      <c r="D63" s="11">
        <f t="shared" si="0"/>
        <v>100.33415437500001</v>
      </c>
      <c r="E63" s="11">
        <f t="shared" si="6"/>
        <v>1109.6865</v>
      </c>
      <c r="F63" s="11">
        <f t="shared" si="1"/>
        <v>1210.020654375</v>
      </c>
      <c r="G63" s="11">
        <f t="shared" si="5"/>
        <v>33290.595000000001</v>
      </c>
      <c r="H63" s="11">
        <f t="shared" si="3"/>
        <v>33290.595000000001</v>
      </c>
      <c r="I63" s="13">
        <v>3.5000000000000003E-2</v>
      </c>
    </row>
    <row r="64" spans="2:9" ht="20.100000000000001" customHeight="1" x14ac:dyDescent="0.2">
      <c r="B64" s="12">
        <f t="shared" si="2"/>
        <v>55</v>
      </c>
      <c r="C64" s="11">
        <f t="shared" si="4"/>
        <v>33290.595000000001</v>
      </c>
      <c r="D64" s="11">
        <f t="shared" si="0"/>
        <v>97.097568750000008</v>
      </c>
      <c r="E64" s="11">
        <f t="shared" si="6"/>
        <v>1109.6865</v>
      </c>
      <c r="F64" s="11">
        <f t="shared" si="1"/>
        <v>1206.78406875</v>
      </c>
      <c r="G64" s="11">
        <f t="shared" si="5"/>
        <v>34400.281500000005</v>
      </c>
      <c r="H64" s="11">
        <f t="shared" si="3"/>
        <v>32180.908499999998</v>
      </c>
      <c r="I64" s="13">
        <v>3.5000000000000003E-2</v>
      </c>
    </row>
    <row r="65" spans="2:9" ht="20.100000000000001" customHeight="1" x14ac:dyDescent="0.2">
      <c r="B65" s="12">
        <f t="shared" si="2"/>
        <v>56</v>
      </c>
      <c r="C65" s="11">
        <f t="shared" si="4"/>
        <v>32180.908499999998</v>
      </c>
      <c r="D65" s="11">
        <f t="shared" si="0"/>
        <v>93.860983125000004</v>
      </c>
      <c r="E65" s="11">
        <f t="shared" si="6"/>
        <v>1109.6865</v>
      </c>
      <c r="F65" s="11">
        <f t="shared" si="1"/>
        <v>1203.5474831250001</v>
      </c>
      <c r="G65" s="11">
        <f t="shared" si="5"/>
        <v>35509.968000000008</v>
      </c>
      <c r="H65" s="11">
        <f t="shared" si="3"/>
        <v>31071.221999999994</v>
      </c>
      <c r="I65" s="13">
        <v>3.5000000000000003E-2</v>
      </c>
    </row>
    <row r="66" spans="2:9" ht="20.100000000000001" customHeight="1" x14ac:dyDescent="0.2">
      <c r="B66" s="12">
        <f t="shared" si="2"/>
        <v>57</v>
      </c>
      <c r="C66" s="11">
        <f t="shared" si="4"/>
        <v>31071.221999999994</v>
      </c>
      <c r="D66" s="11">
        <f t="shared" si="0"/>
        <v>90.624397499999986</v>
      </c>
      <c r="E66" s="11">
        <f t="shared" si="6"/>
        <v>1109.6865</v>
      </c>
      <c r="F66" s="11">
        <f t="shared" si="1"/>
        <v>1200.3108975</v>
      </c>
      <c r="G66" s="11">
        <f t="shared" si="5"/>
        <v>36619.654500000011</v>
      </c>
      <c r="H66" s="11">
        <f t="shared" si="3"/>
        <v>29961.535499999991</v>
      </c>
      <c r="I66" s="13">
        <v>3.5000000000000003E-2</v>
      </c>
    </row>
    <row r="67" spans="2:9" ht="20.100000000000001" customHeight="1" x14ac:dyDescent="0.2">
      <c r="B67" s="12">
        <f t="shared" si="2"/>
        <v>58</v>
      </c>
      <c r="C67" s="11">
        <f t="shared" si="4"/>
        <v>29961.535499999991</v>
      </c>
      <c r="D67" s="11">
        <f t="shared" si="0"/>
        <v>87.387811874999983</v>
      </c>
      <c r="E67" s="11">
        <f t="shared" si="6"/>
        <v>1109.6865</v>
      </c>
      <c r="F67" s="11">
        <f t="shared" si="1"/>
        <v>1197.0743118749999</v>
      </c>
      <c r="G67" s="11">
        <f t="shared" si="5"/>
        <v>37729.341000000015</v>
      </c>
      <c r="H67" s="11">
        <f t="shared" si="3"/>
        <v>28851.848999999987</v>
      </c>
      <c r="I67" s="13">
        <v>3.5000000000000003E-2</v>
      </c>
    </row>
    <row r="68" spans="2:9" ht="20.100000000000001" customHeight="1" x14ac:dyDescent="0.2">
      <c r="B68" s="12">
        <f t="shared" si="2"/>
        <v>59</v>
      </c>
      <c r="C68" s="11">
        <f t="shared" si="4"/>
        <v>28851.848999999987</v>
      </c>
      <c r="D68" s="11">
        <f t="shared" si="0"/>
        <v>84.151226249999965</v>
      </c>
      <c r="E68" s="11">
        <f t="shared" si="6"/>
        <v>1109.6865</v>
      </c>
      <c r="F68" s="11">
        <f t="shared" si="1"/>
        <v>1193.8377262500001</v>
      </c>
      <c r="G68" s="11">
        <f t="shared" si="5"/>
        <v>38839.027500000018</v>
      </c>
      <c r="H68" s="11">
        <f t="shared" si="3"/>
        <v>27742.162499999984</v>
      </c>
      <c r="I68" s="13">
        <v>3.5000000000000003E-2</v>
      </c>
    </row>
    <row r="69" spans="2:9" ht="20.100000000000001" customHeight="1" x14ac:dyDescent="0.2">
      <c r="B69" s="12">
        <f t="shared" si="2"/>
        <v>60</v>
      </c>
      <c r="C69" s="11">
        <f t="shared" si="4"/>
        <v>27742.162499999984</v>
      </c>
      <c r="D69" s="11">
        <f t="shared" si="0"/>
        <v>80.914640624999961</v>
      </c>
      <c r="E69" s="11">
        <f t="shared" si="6"/>
        <v>1109.6865</v>
      </c>
      <c r="F69" s="11">
        <f t="shared" si="1"/>
        <v>1190.601140625</v>
      </c>
      <c r="G69" s="11">
        <f t="shared" si="5"/>
        <v>39948.714000000022</v>
      </c>
      <c r="H69" s="11">
        <f t="shared" si="3"/>
        <v>26632.475999999981</v>
      </c>
      <c r="I69" s="13">
        <v>3.5000000000000003E-2</v>
      </c>
    </row>
    <row r="70" spans="2:9" ht="20.100000000000001" customHeight="1" x14ac:dyDescent="0.2">
      <c r="B70" s="12">
        <f t="shared" si="2"/>
        <v>61</v>
      </c>
      <c r="C70" s="11">
        <f t="shared" si="4"/>
        <v>26632.475999999981</v>
      </c>
      <c r="D70" s="11">
        <f t="shared" si="0"/>
        <v>77.678054999999944</v>
      </c>
      <c r="E70" s="11">
        <f t="shared" si="6"/>
        <v>1109.6865</v>
      </c>
      <c r="F70" s="11">
        <f t="shared" si="1"/>
        <v>1187.3645549999999</v>
      </c>
      <c r="G70" s="11">
        <f t="shared" si="5"/>
        <v>41058.400500000025</v>
      </c>
      <c r="H70" s="11">
        <f t="shared" si="3"/>
        <v>25522.789499999977</v>
      </c>
      <c r="I70" s="13">
        <v>3.5000000000000003E-2</v>
      </c>
    </row>
    <row r="71" spans="2:9" ht="20.100000000000001" customHeight="1" x14ac:dyDescent="0.2">
      <c r="B71" s="12">
        <f t="shared" si="2"/>
        <v>62</v>
      </c>
      <c r="C71" s="11">
        <f t="shared" si="4"/>
        <v>25522.789499999977</v>
      </c>
      <c r="D71" s="11">
        <f t="shared" si="0"/>
        <v>74.44146937499994</v>
      </c>
      <c r="E71" s="11">
        <f t="shared" si="6"/>
        <v>1109.6865</v>
      </c>
      <c r="F71" s="11">
        <f t="shared" si="1"/>
        <v>1184.127969375</v>
      </c>
      <c r="G71" s="11">
        <f t="shared" si="5"/>
        <v>42168.087000000029</v>
      </c>
      <c r="H71" s="11">
        <f t="shared" si="3"/>
        <v>24413.102999999974</v>
      </c>
      <c r="I71" s="13">
        <v>3.5000000000000003E-2</v>
      </c>
    </row>
    <row r="72" spans="2:9" ht="20.100000000000001" customHeight="1" x14ac:dyDescent="0.2">
      <c r="B72" s="12">
        <f t="shared" si="2"/>
        <v>63</v>
      </c>
      <c r="C72" s="11">
        <f t="shared" si="4"/>
        <v>24413.102999999974</v>
      </c>
      <c r="D72" s="11">
        <f t="shared" si="0"/>
        <v>71.204883749999922</v>
      </c>
      <c r="E72" s="11">
        <f t="shared" si="6"/>
        <v>1109.6865</v>
      </c>
      <c r="F72" s="11">
        <f t="shared" si="1"/>
        <v>1180.8913837499999</v>
      </c>
      <c r="G72" s="11">
        <f t="shared" si="5"/>
        <v>43277.773500000032</v>
      </c>
      <c r="H72" s="11">
        <f t="shared" si="3"/>
        <v>23303.41649999997</v>
      </c>
      <c r="I72" s="13">
        <v>3.5000000000000003E-2</v>
      </c>
    </row>
    <row r="73" spans="2:9" ht="20.100000000000001" customHeight="1" x14ac:dyDescent="0.2">
      <c r="B73" s="12">
        <f t="shared" si="2"/>
        <v>64</v>
      </c>
      <c r="C73" s="11">
        <f t="shared" si="4"/>
        <v>23303.41649999997</v>
      </c>
      <c r="D73" s="11">
        <f t="shared" si="0"/>
        <v>67.968298124999919</v>
      </c>
      <c r="E73" s="11">
        <f t="shared" si="6"/>
        <v>1109.6865</v>
      </c>
      <c r="F73" s="11">
        <f t="shared" si="1"/>
        <v>1177.6547981249998</v>
      </c>
      <c r="G73" s="11">
        <f t="shared" si="5"/>
        <v>44387.460000000036</v>
      </c>
      <c r="H73" s="11">
        <f t="shared" si="3"/>
        <v>22193.729999999967</v>
      </c>
      <c r="I73" s="13">
        <v>3.5000000000000003E-2</v>
      </c>
    </row>
    <row r="74" spans="2:9" ht="20.100000000000001" customHeight="1" x14ac:dyDescent="0.2">
      <c r="B74" s="12">
        <f t="shared" si="2"/>
        <v>65</v>
      </c>
      <c r="C74" s="11">
        <f t="shared" si="4"/>
        <v>22193.729999999967</v>
      </c>
      <c r="D74" s="11">
        <f t="shared" si="0"/>
        <v>64.731712499999901</v>
      </c>
      <c r="E74" s="11">
        <f t="shared" si="6"/>
        <v>1109.6865</v>
      </c>
      <c r="F74" s="11">
        <f t="shared" si="1"/>
        <v>1174.4182125</v>
      </c>
      <c r="G74" s="11">
        <f t="shared" si="5"/>
        <v>45497.146500000039</v>
      </c>
      <c r="H74" s="11">
        <f t="shared" si="3"/>
        <v>21084.043499999963</v>
      </c>
      <c r="I74" s="13">
        <v>3.5000000000000003E-2</v>
      </c>
    </row>
    <row r="75" spans="2:9" ht="20.100000000000001" customHeight="1" x14ac:dyDescent="0.2">
      <c r="B75" s="12">
        <f t="shared" si="2"/>
        <v>66</v>
      </c>
      <c r="C75" s="11">
        <f t="shared" si="4"/>
        <v>21084.043499999963</v>
      </c>
      <c r="D75" s="11">
        <f t="shared" ref="D75:D93" si="7">-IPMT($I$10:$I$93/12,1,$J$10,$C$10:$C$93,-$H$10:$H$93)</f>
        <v>61.495126874999897</v>
      </c>
      <c r="E75" s="11">
        <f t="shared" si="6"/>
        <v>1109.6865</v>
      </c>
      <c r="F75" s="11">
        <f t="shared" ref="F75:F93" si="8">D75+E75</f>
        <v>1171.1816268749999</v>
      </c>
      <c r="G75" s="11">
        <f t="shared" si="5"/>
        <v>46606.833000000042</v>
      </c>
      <c r="H75" s="11">
        <f t="shared" si="3"/>
        <v>19974.35699999996</v>
      </c>
      <c r="I75" s="13">
        <v>3.5000000000000003E-2</v>
      </c>
    </row>
    <row r="76" spans="2:9" ht="20.100000000000001" customHeight="1" x14ac:dyDescent="0.2">
      <c r="B76" s="12">
        <f t="shared" ref="B76:B93" si="9">B75+1</f>
        <v>67</v>
      </c>
      <c r="C76" s="11">
        <f t="shared" si="4"/>
        <v>19974.35699999996</v>
      </c>
      <c r="D76" s="11">
        <f t="shared" si="7"/>
        <v>58.258541249999887</v>
      </c>
      <c r="E76" s="11">
        <f t="shared" ref="E76:E93" si="10">$C$10/$J$10</f>
        <v>1109.6865</v>
      </c>
      <c r="F76" s="11">
        <f t="shared" si="8"/>
        <v>1167.9450412499998</v>
      </c>
      <c r="G76" s="11">
        <f t="shared" si="5"/>
        <v>47716.519500000046</v>
      </c>
      <c r="H76" s="11">
        <f t="shared" ref="H76:H93" si="11">$C$10-G76</f>
        <v>18864.670499999957</v>
      </c>
      <c r="I76" s="13">
        <v>3.5000000000000003E-2</v>
      </c>
    </row>
    <row r="77" spans="2:9" ht="20.100000000000001" customHeight="1" x14ac:dyDescent="0.2">
      <c r="B77" s="12">
        <f t="shared" si="9"/>
        <v>68</v>
      </c>
      <c r="C77" s="11">
        <f t="shared" ref="C77:C93" si="12">H76</f>
        <v>18864.670499999957</v>
      </c>
      <c r="D77" s="11">
        <f t="shared" si="7"/>
        <v>55.021955624999876</v>
      </c>
      <c r="E77" s="11">
        <f t="shared" si="10"/>
        <v>1109.6865</v>
      </c>
      <c r="F77" s="11">
        <f t="shared" si="8"/>
        <v>1164.7084556249999</v>
      </c>
      <c r="G77" s="11">
        <f t="shared" ref="G77:G93" si="13">G76+E77</f>
        <v>48826.206000000049</v>
      </c>
      <c r="H77" s="11">
        <f t="shared" si="11"/>
        <v>17754.983999999953</v>
      </c>
      <c r="I77" s="13">
        <v>3.5000000000000003E-2</v>
      </c>
    </row>
    <row r="78" spans="2:9" ht="20.100000000000001" customHeight="1" x14ac:dyDescent="0.2">
      <c r="B78" s="12">
        <f t="shared" si="9"/>
        <v>69</v>
      </c>
      <c r="C78" s="11">
        <f t="shared" si="12"/>
        <v>17754.983999999953</v>
      </c>
      <c r="D78" s="11">
        <f t="shared" si="7"/>
        <v>51.785369999999865</v>
      </c>
      <c r="E78" s="11">
        <f t="shared" si="10"/>
        <v>1109.6865</v>
      </c>
      <c r="F78" s="11">
        <f t="shared" si="8"/>
        <v>1161.4718699999999</v>
      </c>
      <c r="G78" s="11">
        <f t="shared" si="13"/>
        <v>49935.892500000053</v>
      </c>
      <c r="H78" s="11">
        <f t="shared" si="11"/>
        <v>16645.29749999995</v>
      </c>
      <c r="I78" s="13">
        <v>3.5000000000000003E-2</v>
      </c>
    </row>
    <row r="79" spans="2:9" ht="20.100000000000001" customHeight="1" x14ac:dyDescent="0.2">
      <c r="B79" s="12">
        <f t="shared" si="9"/>
        <v>70</v>
      </c>
      <c r="C79" s="11">
        <f t="shared" si="12"/>
        <v>16645.29749999995</v>
      </c>
      <c r="D79" s="11">
        <f t="shared" si="7"/>
        <v>48.548784374999855</v>
      </c>
      <c r="E79" s="11">
        <f t="shared" si="10"/>
        <v>1109.6865</v>
      </c>
      <c r="F79" s="11">
        <f t="shared" si="8"/>
        <v>1158.235284375</v>
      </c>
      <c r="G79" s="11">
        <f t="shared" si="13"/>
        <v>51045.579000000056</v>
      </c>
      <c r="H79" s="11">
        <f t="shared" si="11"/>
        <v>15535.610999999946</v>
      </c>
      <c r="I79" s="13">
        <v>3.5000000000000003E-2</v>
      </c>
    </row>
    <row r="80" spans="2:9" ht="20.100000000000001" customHeight="1" x14ac:dyDescent="0.2">
      <c r="B80" s="12">
        <f t="shared" si="9"/>
        <v>71</v>
      </c>
      <c r="C80" s="11">
        <f t="shared" si="12"/>
        <v>15535.610999999946</v>
      </c>
      <c r="D80" s="11">
        <f t="shared" si="7"/>
        <v>45.312198749999844</v>
      </c>
      <c r="E80" s="11">
        <f t="shared" si="10"/>
        <v>1109.6865</v>
      </c>
      <c r="F80" s="11">
        <f t="shared" si="8"/>
        <v>1154.9986987499999</v>
      </c>
      <c r="G80" s="11">
        <f t="shared" si="13"/>
        <v>52155.26550000006</v>
      </c>
      <c r="H80" s="11">
        <f t="shared" si="11"/>
        <v>14425.924499999943</v>
      </c>
      <c r="I80" s="13">
        <v>3.5000000000000003E-2</v>
      </c>
    </row>
    <row r="81" spans="2:9" ht="20.100000000000001" customHeight="1" x14ac:dyDescent="0.2">
      <c r="B81" s="12">
        <f t="shared" si="9"/>
        <v>72</v>
      </c>
      <c r="C81" s="11">
        <f t="shared" si="12"/>
        <v>14425.924499999943</v>
      </c>
      <c r="D81" s="11">
        <f t="shared" si="7"/>
        <v>42.075613124999833</v>
      </c>
      <c r="E81" s="11">
        <f t="shared" si="10"/>
        <v>1109.6865</v>
      </c>
      <c r="F81" s="11">
        <f t="shared" si="8"/>
        <v>1151.7621131249998</v>
      </c>
      <c r="G81" s="11">
        <f t="shared" si="13"/>
        <v>53264.952000000063</v>
      </c>
      <c r="H81" s="11">
        <f t="shared" si="11"/>
        <v>13316.237999999939</v>
      </c>
      <c r="I81" s="13">
        <v>3.5000000000000003E-2</v>
      </c>
    </row>
    <row r="82" spans="2:9" ht="20.100000000000001" customHeight="1" x14ac:dyDescent="0.2">
      <c r="B82" s="12">
        <f t="shared" si="9"/>
        <v>73</v>
      </c>
      <c r="C82" s="11">
        <f t="shared" si="12"/>
        <v>13316.237999999939</v>
      </c>
      <c r="D82" s="11">
        <f t="shared" si="7"/>
        <v>38.839027499999823</v>
      </c>
      <c r="E82" s="11">
        <f t="shared" si="10"/>
        <v>1109.6865</v>
      </c>
      <c r="F82" s="11">
        <f t="shared" si="8"/>
        <v>1148.5255275</v>
      </c>
      <c r="G82" s="11">
        <f t="shared" si="13"/>
        <v>54374.638500000066</v>
      </c>
      <c r="H82" s="11">
        <f t="shared" si="11"/>
        <v>12206.551499999936</v>
      </c>
      <c r="I82" s="13">
        <v>3.5000000000000003E-2</v>
      </c>
    </row>
    <row r="83" spans="2:9" ht="20.100000000000001" customHeight="1" x14ac:dyDescent="0.2">
      <c r="B83" s="12">
        <f t="shared" si="9"/>
        <v>74</v>
      </c>
      <c r="C83" s="11">
        <f t="shared" si="12"/>
        <v>12206.551499999936</v>
      </c>
      <c r="D83" s="11">
        <f t="shared" si="7"/>
        <v>35.602441874999812</v>
      </c>
      <c r="E83" s="11">
        <f t="shared" si="10"/>
        <v>1109.6865</v>
      </c>
      <c r="F83" s="11">
        <f t="shared" si="8"/>
        <v>1145.2889418749999</v>
      </c>
      <c r="G83" s="11">
        <f t="shared" si="13"/>
        <v>55484.32500000007</v>
      </c>
      <c r="H83" s="11">
        <f t="shared" si="11"/>
        <v>11096.864999999932</v>
      </c>
      <c r="I83" s="13">
        <v>3.5000000000000003E-2</v>
      </c>
    </row>
    <row r="84" spans="2:9" ht="20.100000000000001" customHeight="1" x14ac:dyDescent="0.2">
      <c r="B84" s="12">
        <f t="shared" si="9"/>
        <v>75</v>
      </c>
      <c r="C84" s="11">
        <f t="shared" si="12"/>
        <v>11096.864999999932</v>
      </c>
      <c r="D84" s="11">
        <f t="shared" si="7"/>
        <v>32.365856249999801</v>
      </c>
      <c r="E84" s="11">
        <f t="shared" si="10"/>
        <v>1109.6865</v>
      </c>
      <c r="F84" s="11">
        <f t="shared" si="8"/>
        <v>1142.0523562499998</v>
      </c>
      <c r="G84" s="11">
        <f t="shared" si="13"/>
        <v>56594.011500000073</v>
      </c>
      <c r="H84" s="11">
        <f t="shared" si="11"/>
        <v>9987.178499999929</v>
      </c>
      <c r="I84" s="13">
        <v>3.5000000000000003E-2</v>
      </c>
    </row>
    <row r="85" spans="2:9" ht="20.100000000000001" customHeight="1" x14ac:dyDescent="0.2">
      <c r="B85" s="12">
        <f t="shared" si="9"/>
        <v>76</v>
      </c>
      <c r="C85" s="11">
        <f t="shared" si="12"/>
        <v>9987.178499999929</v>
      </c>
      <c r="D85" s="11">
        <f t="shared" si="7"/>
        <v>29.129270624999794</v>
      </c>
      <c r="E85" s="11">
        <f t="shared" si="10"/>
        <v>1109.6865</v>
      </c>
      <c r="F85" s="11">
        <f t="shared" si="8"/>
        <v>1138.8157706249999</v>
      </c>
      <c r="G85" s="11">
        <f t="shared" si="13"/>
        <v>57703.698000000077</v>
      </c>
      <c r="H85" s="11">
        <f t="shared" si="11"/>
        <v>8877.4919999999256</v>
      </c>
      <c r="I85" s="13">
        <v>3.5000000000000003E-2</v>
      </c>
    </row>
    <row r="86" spans="2:9" ht="20.100000000000001" customHeight="1" x14ac:dyDescent="0.2">
      <c r="B86" s="12">
        <f t="shared" si="9"/>
        <v>77</v>
      </c>
      <c r="C86" s="11">
        <f t="shared" si="12"/>
        <v>8877.4919999999256</v>
      </c>
      <c r="D86" s="11">
        <f t="shared" si="7"/>
        <v>25.892684999999783</v>
      </c>
      <c r="E86" s="11">
        <f t="shared" si="10"/>
        <v>1109.6865</v>
      </c>
      <c r="F86" s="11">
        <f t="shared" si="8"/>
        <v>1135.5791849999998</v>
      </c>
      <c r="G86" s="11">
        <f t="shared" si="13"/>
        <v>58813.38450000008</v>
      </c>
      <c r="H86" s="11">
        <f t="shared" si="11"/>
        <v>7767.8054999999222</v>
      </c>
      <c r="I86" s="13">
        <v>3.5000000000000003E-2</v>
      </c>
    </row>
    <row r="87" spans="2:9" ht="20.100000000000001" customHeight="1" x14ac:dyDescent="0.2">
      <c r="B87" s="12">
        <f t="shared" si="9"/>
        <v>78</v>
      </c>
      <c r="C87" s="11">
        <f t="shared" si="12"/>
        <v>7767.8054999999222</v>
      </c>
      <c r="D87" s="11">
        <f t="shared" si="7"/>
        <v>22.656099374999773</v>
      </c>
      <c r="E87" s="11">
        <f t="shared" si="10"/>
        <v>1109.6865</v>
      </c>
      <c r="F87" s="11">
        <f t="shared" si="8"/>
        <v>1132.3425993749997</v>
      </c>
      <c r="G87" s="11">
        <f t="shared" si="13"/>
        <v>59923.071000000084</v>
      </c>
      <c r="H87" s="11">
        <f t="shared" si="11"/>
        <v>6658.1189999999187</v>
      </c>
      <c r="I87" s="13">
        <v>3.5000000000000003E-2</v>
      </c>
    </row>
    <row r="88" spans="2:9" ht="20.100000000000001" customHeight="1" x14ac:dyDescent="0.2">
      <c r="B88" s="12">
        <f t="shared" si="9"/>
        <v>79</v>
      </c>
      <c r="C88" s="11">
        <f t="shared" si="12"/>
        <v>6658.1189999999187</v>
      </c>
      <c r="D88" s="11">
        <f t="shared" si="7"/>
        <v>19.419513749999766</v>
      </c>
      <c r="E88" s="11">
        <f t="shared" si="10"/>
        <v>1109.6865</v>
      </c>
      <c r="F88" s="11">
        <f t="shared" si="8"/>
        <v>1129.1060137499999</v>
      </c>
      <c r="G88" s="11">
        <f t="shared" si="13"/>
        <v>61032.757500000087</v>
      </c>
      <c r="H88" s="11">
        <f t="shared" si="11"/>
        <v>5548.4324999999153</v>
      </c>
      <c r="I88" s="13">
        <v>3.5000000000000003E-2</v>
      </c>
    </row>
    <row r="89" spans="2:9" ht="20.100000000000001" customHeight="1" x14ac:dyDescent="0.2">
      <c r="B89" s="12">
        <f t="shared" si="9"/>
        <v>80</v>
      </c>
      <c r="C89" s="11">
        <f t="shared" si="12"/>
        <v>5548.4324999999153</v>
      </c>
      <c r="D89" s="11">
        <f t="shared" si="7"/>
        <v>16.182928124999755</v>
      </c>
      <c r="E89" s="11">
        <f t="shared" si="10"/>
        <v>1109.6865</v>
      </c>
      <c r="F89" s="11">
        <f t="shared" si="8"/>
        <v>1125.8694281249998</v>
      </c>
      <c r="G89" s="11">
        <f t="shared" si="13"/>
        <v>62142.44400000009</v>
      </c>
      <c r="H89" s="11">
        <f t="shared" si="11"/>
        <v>4438.7459999999119</v>
      </c>
      <c r="I89" s="13">
        <v>3.5000000000000003E-2</v>
      </c>
    </row>
    <row r="90" spans="2:9" ht="20.100000000000001" customHeight="1" x14ac:dyDescent="0.2">
      <c r="B90" s="12">
        <f t="shared" si="9"/>
        <v>81</v>
      </c>
      <c r="C90" s="11">
        <f t="shared" si="12"/>
        <v>4438.7459999999119</v>
      </c>
      <c r="D90" s="11">
        <f t="shared" si="7"/>
        <v>12.946342499999744</v>
      </c>
      <c r="E90" s="11">
        <f t="shared" si="10"/>
        <v>1109.6865</v>
      </c>
      <c r="F90" s="11">
        <f t="shared" si="8"/>
        <v>1122.6328424999997</v>
      </c>
      <c r="G90" s="11">
        <f t="shared" si="13"/>
        <v>63252.130500000094</v>
      </c>
      <c r="H90" s="11">
        <f t="shared" si="11"/>
        <v>3329.0594999999084</v>
      </c>
      <c r="I90" s="13">
        <v>3.5000000000000003E-2</v>
      </c>
    </row>
    <row r="91" spans="2:9" ht="20.100000000000001" customHeight="1" x14ac:dyDescent="0.2">
      <c r="B91" s="12">
        <f t="shared" si="9"/>
        <v>82</v>
      </c>
      <c r="C91" s="11">
        <f t="shared" si="12"/>
        <v>3329.0594999999084</v>
      </c>
      <c r="D91" s="11">
        <f t="shared" si="7"/>
        <v>9.7097568749997336</v>
      </c>
      <c r="E91" s="11">
        <f t="shared" si="10"/>
        <v>1109.6865</v>
      </c>
      <c r="F91" s="11">
        <f t="shared" si="8"/>
        <v>1119.3962568749998</v>
      </c>
      <c r="G91" s="11">
        <f t="shared" si="13"/>
        <v>64361.817000000097</v>
      </c>
      <c r="H91" s="11">
        <f t="shared" si="11"/>
        <v>2219.372999999905</v>
      </c>
      <c r="I91" s="13">
        <v>3.5000000000000003E-2</v>
      </c>
    </row>
    <row r="92" spans="2:9" ht="20.100000000000001" customHeight="1" x14ac:dyDescent="0.2">
      <c r="B92" s="12">
        <f t="shared" si="9"/>
        <v>83</v>
      </c>
      <c r="C92" s="11">
        <f t="shared" si="12"/>
        <v>2219.372999999905</v>
      </c>
      <c r="D92" s="11">
        <f t="shared" si="7"/>
        <v>6.4731712499997229</v>
      </c>
      <c r="E92" s="11">
        <f t="shared" si="10"/>
        <v>1109.6865</v>
      </c>
      <c r="F92" s="11">
        <f t="shared" si="8"/>
        <v>1116.1596712499997</v>
      </c>
      <c r="G92" s="11">
        <f t="shared" si="13"/>
        <v>65471.503500000101</v>
      </c>
      <c r="H92" s="11">
        <f t="shared" si="11"/>
        <v>1109.6864999999016</v>
      </c>
      <c r="I92" s="13">
        <v>3.5000000000000003E-2</v>
      </c>
    </row>
    <row r="93" spans="2:9" ht="20.100000000000001" customHeight="1" thickBot="1" x14ac:dyDescent="0.25">
      <c r="B93" s="14">
        <f t="shared" si="9"/>
        <v>84</v>
      </c>
      <c r="C93" s="15">
        <f t="shared" si="12"/>
        <v>1109.6864999999016</v>
      </c>
      <c r="D93" s="15">
        <f t="shared" si="7"/>
        <v>3.2365856249997131</v>
      </c>
      <c r="E93" s="15">
        <f t="shared" si="10"/>
        <v>1109.6865</v>
      </c>
      <c r="F93" s="15">
        <f t="shared" si="8"/>
        <v>1112.9230856249997</v>
      </c>
      <c r="G93" s="15">
        <f t="shared" si="13"/>
        <v>66581.190000000104</v>
      </c>
      <c r="H93" s="15">
        <f t="shared" si="11"/>
        <v>0</v>
      </c>
      <c r="I93" s="16">
        <v>3.5000000000000003E-2</v>
      </c>
    </row>
  </sheetData>
  <mergeCells count="2">
    <mergeCell ref="C4:I5"/>
    <mergeCell ref="D7:G7"/>
  </mergeCell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97"/>
  <sheetViews>
    <sheetView showGridLines="0" topLeftCell="A76" zoomScaleNormal="100" workbookViewId="0">
      <selection activeCell="F4" sqref="F4"/>
    </sheetView>
  </sheetViews>
  <sheetFormatPr defaultRowHeight="11.25" x14ac:dyDescent="0.2"/>
  <cols>
    <col min="1" max="1" width="2.28515625" style="6" customWidth="1"/>
    <col min="2" max="2" width="5.7109375" style="6" customWidth="1"/>
    <col min="3" max="3" width="4.5703125" style="6" customWidth="1"/>
    <col min="4" max="4" width="6.140625" style="6" customWidth="1"/>
    <col min="5" max="11" width="11" style="6" customWidth="1"/>
    <col min="12" max="16384" width="9.140625" style="6"/>
  </cols>
  <sheetData>
    <row r="1" spans="1:12" x14ac:dyDescent="0.2">
      <c r="G1" s="20"/>
      <c r="H1" s="20"/>
      <c r="J1" s="20"/>
    </row>
    <row r="2" spans="1:12" ht="22.5" customHeight="1" thickBot="1" x14ac:dyDescent="0.25">
      <c r="E2" s="47" t="s">
        <v>20</v>
      </c>
      <c r="F2" s="48" t="s">
        <v>48</v>
      </c>
      <c r="G2" s="47" t="s">
        <v>21</v>
      </c>
      <c r="H2" s="47" t="s">
        <v>22</v>
      </c>
      <c r="I2" s="47" t="s">
        <v>26</v>
      </c>
      <c r="J2" s="47" t="s">
        <v>27</v>
      </c>
      <c r="K2" s="47" t="s">
        <v>28</v>
      </c>
      <c r="L2" s="20"/>
    </row>
    <row r="3" spans="1:12" ht="15" customHeight="1" x14ac:dyDescent="0.2">
      <c r="B3" s="20"/>
      <c r="E3" s="46" t="s">
        <v>23</v>
      </c>
      <c r="F3" s="7">
        <v>0</v>
      </c>
      <c r="G3" s="7">
        <v>0</v>
      </c>
      <c r="H3" s="7">
        <f>SUM(F3:G3)</f>
        <v>0</v>
      </c>
      <c r="I3" s="7">
        <v>0</v>
      </c>
      <c r="J3" s="7">
        <v>0</v>
      </c>
      <c r="K3" s="45">
        <v>0</v>
      </c>
      <c r="L3" s="20"/>
    </row>
    <row r="4" spans="1:12" ht="15" customHeight="1" x14ac:dyDescent="0.2">
      <c r="E4" s="44" t="s">
        <v>24</v>
      </c>
      <c r="F4" s="7">
        <v>1.362E-2</v>
      </c>
      <c r="G4" s="7">
        <v>2.5000000000000001E-3</v>
      </c>
      <c r="H4" s="7">
        <f>SUM(F4:G4)</f>
        <v>1.6119999999999999E-2</v>
      </c>
      <c r="I4" s="7">
        <v>1.4999999999999999E-2</v>
      </c>
      <c r="J4" s="7">
        <v>3.5000000000000003E-2</v>
      </c>
      <c r="K4" s="45">
        <v>1.6119999999999999E-2</v>
      </c>
      <c r="L4" s="20"/>
    </row>
    <row r="5" spans="1:12" ht="15" customHeight="1" x14ac:dyDescent="0.2">
      <c r="E5" s="44" t="s">
        <v>25</v>
      </c>
      <c r="F5" s="7">
        <v>1.362E-2</v>
      </c>
      <c r="G5" s="7">
        <v>2.5000000000000001E-2</v>
      </c>
      <c r="H5" s="7">
        <f>SUM(F5:G5)</f>
        <v>3.8620000000000002E-2</v>
      </c>
      <c r="I5" s="7">
        <v>1.4999999999999999E-2</v>
      </c>
      <c r="J5" s="7">
        <v>3.5000000000000003E-2</v>
      </c>
      <c r="K5" s="45">
        <v>3.5000000000000003E-2</v>
      </c>
      <c r="L5" s="20"/>
    </row>
    <row r="6" spans="1:12" ht="12" thickBot="1" x14ac:dyDescent="0.25"/>
    <row r="7" spans="1:12" ht="12" thickBot="1" x14ac:dyDescent="0.25">
      <c r="B7" s="57" t="s">
        <v>0</v>
      </c>
      <c r="C7" s="58"/>
      <c r="D7" s="58"/>
      <c r="E7" s="58"/>
      <c r="F7" s="58"/>
      <c r="G7" s="58"/>
      <c r="H7" s="58"/>
      <c r="I7" s="58"/>
      <c r="J7" s="58"/>
      <c r="K7" s="59"/>
    </row>
    <row r="8" spans="1:12" ht="15" customHeight="1" thickBot="1" x14ac:dyDescent="0.25">
      <c r="B8" s="79" t="s">
        <v>43</v>
      </c>
      <c r="C8" s="66" t="s">
        <v>1</v>
      </c>
      <c r="D8" s="68" t="s">
        <v>29</v>
      </c>
      <c r="E8" s="70" t="s">
        <v>41</v>
      </c>
      <c r="F8" s="72" t="s">
        <v>2</v>
      </c>
      <c r="G8" s="73"/>
      <c r="H8" s="74"/>
      <c r="I8" s="75" t="s">
        <v>18</v>
      </c>
      <c r="J8" s="68" t="s">
        <v>42</v>
      </c>
      <c r="K8" s="77" t="s">
        <v>5</v>
      </c>
      <c r="L8" s="65"/>
    </row>
    <row r="9" spans="1:12" ht="31.5" customHeight="1" thickBot="1" x14ac:dyDescent="0.25">
      <c r="B9" s="80"/>
      <c r="C9" s="67"/>
      <c r="D9" s="69"/>
      <c r="E9" s="71"/>
      <c r="F9" s="31" t="s">
        <v>19</v>
      </c>
      <c r="G9" s="33" t="s">
        <v>3</v>
      </c>
      <c r="H9" s="32" t="s">
        <v>4</v>
      </c>
      <c r="I9" s="76"/>
      <c r="J9" s="69"/>
      <c r="K9" s="78"/>
      <c r="L9" s="65"/>
    </row>
    <row r="10" spans="1:12" ht="15" customHeight="1" x14ac:dyDescent="0.2">
      <c r="A10" s="20"/>
      <c r="B10" s="49" t="s">
        <v>9</v>
      </c>
      <c r="C10" s="63">
        <v>2011</v>
      </c>
      <c r="D10" s="21">
        <f>Quadro1!B10</f>
        <v>1</v>
      </c>
      <c r="E10" s="22">
        <f>Quadro1!C10</f>
        <v>66581.19</v>
      </c>
      <c r="F10" s="8">
        <f>Quadro1!D10</f>
        <v>0</v>
      </c>
      <c r="G10" s="8">
        <f>Quadro1!E10</f>
        <v>0</v>
      </c>
      <c r="H10" s="8">
        <f>Quadro1!F10</f>
        <v>0</v>
      </c>
      <c r="I10" s="8">
        <f>Quadro1!G10</f>
        <v>0</v>
      </c>
      <c r="J10" s="8">
        <f>Quadro1!H10</f>
        <v>66581.19</v>
      </c>
      <c r="K10" s="7">
        <f>Quadro1!I10</f>
        <v>0</v>
      </c>
      <c r="L10" s="20"/>
    </row>
    <row r="11" spans="1:12" ht="15" customHeight="1" x14ac:dyDescent="0.2">
      <c r="A11" s="20"/>
      <c r="B11" s="49" t="s">
        <v>10</v>
      </c>
      <c r="C11" s="64"/>
      <c r="D11" s="21">
        <f>Quadro1!B11</f>
        <v>2</v>
      </c>
      <c r="E11" s="22">
        <f>Quadro1!C11</f>
        <v>66581.19</v>
      </c>
      <c r="F11" s="8">
        <f>Quadro1!D11</f>
        <v>0</v>
      </c>
      <c r="G11" s="8">
        <f>Quadro1!E11</f>
        <v>0</v>
      </c>
      <c r="H11" s="8">
        <f>Quadro1!F11</f>
        <v>0</v>
      </c>
      <c r="I11" s="8">
        <f>Quadro1!G11</f>
        <v>0</v>
      </c>
      <c r="J11" s="8">
        <f>Quadro1!H11</f>
        <v>66581.19</v>
      </c>
      <c r="K11" s="7">
        <f>Quadro1!I11</f>
        <v>0</v>
      </c>
      <c r="L11" s="20"/>
    </row>
    <row r="12" spans="1:12" ht="15" customHeight="1" x14ac:dyDescent="0.2">
      <c r="A12" s="20"/>
      <c r="B12" s="49" t="s">
        <v>11</v>
      </c>
      <c r="C12" s="64"/>
      <c r="D12" s="21">
        <f>Quadro1!B12</f>
        <v>3</v>
      </c>
      <c r="E12" s="22">
        <f>Quadro1!C12</f>
        <v>66581.19</v>
      </c>
      <c r="F12" s="8">
        <f>Quadro1!D12</f>
        <v>0</v>
      </c>
      <c r="G12" s="8">
        <f>Quadro1!E12</f>
        <v>0</v>
      </c>
      <c r="H12" s="8">
        <f>Quadro1!F12</f>
        <v>0</v>
      </c>
      <c r="I12" s="8">
        <f>Quadro1!G12</f>
        <v>0</v>
      </c>
      <c r="J12" s="8">
        <f>Quadro1!H12</f>
        <v>66581.19</v>
      </c>
      <c r="K12" s="7">
        <f>Quadro1!I12</f>
        <v>0</v>
      </c>
      <c r="L12" s="20"/>
    </row>
    <row r="13" spans="1:12" ht="15" customHeight="1" x14ac:dyDescent="0.2">
      <c r="A13" s="20"/>
      <c r="B13" s="49" t="s">
        <v>12</v>
      </c>
      <c r="C13" s="64"/>
      <c r="D13" s="21">
        <f>Quadro1!B13</f>
        <v>4</v>
      </c>
      <c r="E13" s="22">
        <f>Quadro1!C13</f>
        <v>66581.19</v>
      </c>
      <c r="F13" s="8">
        <f>Quadro1!D13</f>
        <v>0</v>
      </c>
      <c r="G13" s="8">
        <f>Quadro1!E13</f>
        <v>0</v>
      </c>
      <c r="H13" s="8">
        <f>Quadro1!F13</f>
        <v>0</v>
      </c>
      <c r="I13" s="8">
        <f>Quadro1!G13</f>
        <v>0</v>
      </c>
      <c r="J13" s="8">
        <f>Quadro1!H13</f>
        <v>66581.19</v>
      </c>
      <c r="K13" s="7">
        <f>Quadro1!I13</f>
        <v>0</v>
      </c>
      <c r="L13" s="20"/>
    </row>
    <row r="14" spans="1:12" ht="15" customHeight="1" x14ac:dyDescent="0.2">
      <c r="A14" s="20"/>
      <c r="B14" s="50" t="s">
        <v>13</v>
      </c>
      <c r="C14" s="62">
        <v>2012</v>
      </c>
      <c r="D14" s="26">
        <f>Quadro1!B14</f>
        <v>5</v>
      </c>
      <c r="E14" s="27">
        <f>Quadro1!C14</f>
        <v>66581.19</v>
      </c>
      <c r="F14" s="28">
        <f>Quadro1!D14</f>
        <v>0</v>
      </c>
      <c r="G14" s="28">
        <f>Quadro1!E14</f>
        <v>0</v>
      </c>
      <c r="H14" s="28">
        <f>Quadro1!F14</f>
        <v>0</v>
      </c>
      <c r="I14" s="28">
        <f>Quadro1!G14</f>
        <v>0</v>
      </c>
      <c r="J14" s="28">
        <f>Quadro1!H14</f>
        <v>66581.19</v>
      </c>
      <c r="K14" s="29">
        <f>Quadro1!I14</f>
        <v>0</v>
      </c>
      <c r="L14" s="20"/>
    </row>
    <row r="15" spans="1:12" ht="15" customHeight="1" x14ac:dyDescent="0.2">
      <c r="A15" s="20"/>
      <c r="B15" s="50" t="s">
        <v>14</v>
      </c>
      <c r="C15" s="62"/>
      <c r="D15" s="26">
        <f>Quadro1!B15</f>
        <v>6</v>
      </c>
      <c r="E15" s="27">
        <f>Quadro1!C15</f>
        <v>66581.19</v>
      </c>
      <c r="F15" s="28">
        <f>Quadro1!D15</f>
        <v>0</v>
      </c>
      <c r="G15" s="28">
        <f>Quadro1!E15</f>
        <v>0</v>
      </c>
      <c r="H15" s="28">
        <f>Quadro1!F15</f>
        <v>0</v>
      </c>
      <c r="I15" s="28">
        <f>Quadro1!G15</f>
        <v>0</v>
      </c>
      <c r="J15" s="28">
        <f>Quadro1!H15</f>
        <v>66581.19</v>
      </c>
      <c r="K15" s="29">
        <f>Quadro1!I15</f>
        <v>0</v>
      </c>
      <c r="L15" s="20"/>
    </row>
    <row r="16" spans="1:12" ht="15" customHeight="1" x14ac:dyDescent="0.2">
      <c r="A16" s="20"/>
      <c r="B16" s="50" t="s">
        <v>15</v>
      </c>
      <c r="C16" s="62"/>
      <c r="D16" s="26">
        <f>Quadro1!B16</f>
        <v>7</v>
      </c>
      <c r="E16" s="27">
        <f>Quadro1!C16</f>
        <v>66581.19</v>
      </c>
      <c r="F16" s="28">
        <f>Quadro1!D16</f>
        <v>0</v>
      </c>
      <c r="G16" s="28">
        <f>Quadro1!E16</f>
        <v>0</v>
      </c>
      <c r="H16" s="28">
        <f>Quadro1!F16</f>
        <v>0</v>
      </c>
      <c r="I16" s="28">
        <f>Quadro1!G16</f>
        <v>0</v>
      </c>
      <c r="J16" s="28">
        <f>Quadro1!H16</f>
        <v>66581.19</v>
      </c>
      <c r="K16" s="29">
        <f>Quadro1!I16</f>
        <v>0</v>
      </c>
      <c r="L16" s="20"/>
    </row>
    <row r="17" spans="1:12" ht="15" customHeight="1" x14ac:dyDescent="0.2">
      <c r="A17" s="20"/>
      <c r="B17" s="50" t="s">
        <v>16</v>
      </c>
      <c r="C17" s="62"/>
      <c r="D17" s="26">
        <f>Quadro1!B17</f>
        <v>8</v>
      </c>
      <c r="E17" s="27">
        <f>Quadro1!C17</f>
        <v>66581.19</v>
      </c>
      <c r="F17" s="28">
        <f>Quadro1!D17</f>
        <v>0</v>
      </c>
      <c r="G17" s="28">
        <f>Quadro1!E17</f>
        <v>0</v>
      </c>
      <c r="H17" s="28">
        <f>Quadro1!F17</f>
        <v>0</v>
      </c>
      <c r="I17" s="28">
        <f>Quadro1!G17</f>
        <v>0</v>
      </c>
      <c r="J17" s="28">
        <f>Quadro1!H17</f>
        <v>66581.19</v>
      </c>
      <c r="K17" s="29">
        <f>Quadro1!I17</f>
        <v>0</v>
      </c>
      <c r="L17" s="20"/>
    </row>
    <row r="18" spans="1:12" ht="15" customHeight="1" x14ac:dyDescent="0.2">
      <c r="A18" s="20"/>
      <c r="B18" s="50" t="s">
        <v>17</v>
      </c>
      <c r="C18" s="62"/>
      <c r="D18" s="26">
        <f>Quadro1!B18</f>
        <v>9</v>
      </c>
      <c r="E18" s="27">
        <f>Quadro1!C18</f>
        <v>66581.19</v>
      </c>
      <c r="F18" s="28">
        <f>Quadro1!D18</f>
        <v>0</v>
      </c>
      <c r="G18" s="28">
        <f>Quadro1!E18</f>
        <v>0</v>
      </c>
      <c r="H18" s="28">
        <f>Quadro1!F18</f>
        <v>0</v>
      </c>
      <c r="I18" s="28">
        <f>Quadro1!G18</f>
        <v>0</v>
      </c>
      <c r="J18" s="28">
        <f>Quadro1!H18</f>
        <v>66581.19</v>
      </c>
      <c r="K18" s="29">
        <f>Quadro1!I18</f>
        <v>0</v>
      </c>
      <c r="L18" s="20"/>
    </row>
    <row r="19" spans="1:12" ht="15" customHeight="1" x14ac:dyDescent="0.2">
      <c r="A19" s="20"/>
      <c r="B19" s="50" t="s">
        <v>6</v>
      </c>
      <c r="C19" s="62"/>
      <c r="D19" s="26">
        <f>Quadro1!B19</f>
        <v>10</v>
      </c>
      <c r="E19" s="27">
        <f>Quadro1!C19</f>
        <v>66581.19</v>
      </c>
      <c r="F19" s="28">
        <f>Quadro1!D19</f>
        <v>0</v>
      </c>
      <c r="G19" s="28">
        <f>Quadro1!E19</f>
        <v>0</v>
      </c>
      <c r="H19" s="28">
        <f>Quadro1!F19</f>
        <v>0</v>
      </c>
      <c r="I19" s="28">
        <f>Quadro1!G19</f>
        <v>0</v>
      </c>
      <c r="J19" s="28">
        <f>Quadro1!H19</f>
        <v>66581.19</v>
      </c>
      <c r="K19" s="29">
        <f>Quadro1!I19</f>
        <v>0</v>
      </c>
      <c r="L19" s="20"/>
    </row>
    <row r="20" spans="1:12" ht="15" customHeight="1" x14ac:dyDescent="0.2">
      <c r="A20" s="20"/>
      <c r="B20" s="50" t="s">
        <v>7</v>
      </c>
      <c r="C20" s="62"/>
      <c r="D20" s="26">
        <f>Quadro1!B20</f>
        <v>11</v>
      </c>
      <c r="E20" s="27">
        <f>Quadro1!C20</f>
        <v>66581.19</v>
      </c>
      <c r="F20" s="28">
        <f>Quadro1!D20</f>
        <v>0</v>
      </c>
      <c r="G20" s="28">
        <f>Quadro1!E20</f>
        <v>0</v>
      </c>
      <c r="H20" s="28">
        <f>Quadro1!F20</f>
        <v>0</v>
      </c>
      <c r="I20" s="28">
        <f>Quadro1!G20</f>
        <v>0</v>
      </c>
      <c r="J20" s="28">
        <f>Quadro1!H20</f>
        <v>66581.19</v>
      </c>
      <c r="K20" s="29">
        <f>Quadro1!I20</f>
        <v>0</v>
      </c>
      <c r="L20" s="20"/>
    </row>
    <row r="21" spans="1:12" ht="15" customHeight="1" x14ac:dyDescent="0.2">
      <c r="A21" s="20"/>
      <c r="B21" s="50" t="s">
        <v>8</v>
      </c>
      <c r="C21" s="62"/>
      <c r="D21" s="26">
        <f>Quadro1!B21</f>
        <v>12</v>
      </c>
      <c r="E21" s="27">
        <f>Quadro1!C21</f>
        <v>66581.19</v>
      </c>
      <c r="F21" s="28">
        <f>Quadro1!D21</f>
        <v>0</v>
      </c>
      <c r="G21" s="28">
        <f>Quadro1!E21</f>
        <v>0</v>
      </c>
      <c r="H21" s="28">
        <f>Quadro1!F21</f>
        <v>0</v>
      </c>
      <c r="I21" s="28">
        <f>Quadro1!G21</f>
        <v>0</v>
      </c>
      <c r="J21" s="28">
        <f>Quadro1!H21</f>
        <v>66581.19</v>
      </c>
      <c r="K21" s="29">
        <f>Quadro1!I21</f>
        <v>0</v>
      </c>
      <c r="L21" s="20"/>
    </row>
    <row r="22" spans="1:12" ht="15" customHeight="1" x14ac:dyDescent="0.2">
      <c r="A22" s="20"/>
      <c r="B22" s="50" t="s">
        <v>9</v>
      </c>
      <c r="C22" s="62"/>
      <c r="D22" s="26">
        <f>Quadro1!B22</f>
        <v>13</v>
      </c>
      <c r="E22" s="27">
        <f>Quadro1!C22</f>
        <v>66581.19</v>
      </c>
      <c r="F22" s="28">
        <f>Quadro1!D22</f>
        <v>89.440731900000003</v>
      </c>
      <c r="G22" s="28">
        <f>Quadro1!E22</f>
        <v>0</v>
      </c>
      <c r="H22" s="28">
        <f>Quadro1!F22</f>
        <v>89.440731900000003</v>
      </c>
      <c r="I22" s="28">
        <f>Quadro1!G22</f>
        <v>0</v>
      </c>
      <c r="J22" s="28">
        <f>Quadro1!H22</f>
        <v>66581.19</v>
      </c>
      <c r="K22" s="29">
        <f>Quadro1!I22</f>
        <v>1.6119999999999999E-2</v>
      </c>
      <c r="L22" s="20"/>
    </row>
    <row r="23" spans="1:12" ht="15" customHeight="1" x14ac:dyDescent="0.2">
      <c r="A23" s="20"/>
      <c r="B23" s="50" t="s">
        <v>10</v>
      </c>
      <c r="C23" s="62"/>
      <c r="D23" s="26">
        <f>Quadro1!B23</f>
        <v>14</v>
      </c>
      <c r="E23" s="27">
        <f>Quadro1!C23</f>
        <v>66581.19</v>
      </c>
      <c r="F23" s="28">
        <f>Quadro1!D23</f>
        <v>89.440731900000003</v>
      </c>
      <c r="G23" s="28">
        <f>Quadro1!E23</f>
        <v>0</v>
      </c>
      <c r="H23" s="28">
        <f>Quadro1!F23</f>
        <v>89.440731900000003</v>
      </c>
      <c r="I23" s="28">
        <f>Quadro1!G23</f>
        <v>0</v>
      </c>
      <c r="J23" s="28">
        <f>Quadro1!H23</f>
        <v>66581.19</v>
      </c>
      <c r="K23" s="29">
        <f>Quadro1!I23</f>
        <v>1.6119999999999999E-2</v>
      </c>
      <c r="L23" s="20"/>
    </row>
    <row r="24" spans="1:12" ht="15" customHeight="1" x14ac:dyDescent="0.2">
      <c r="A24" s="20"/>
      <c r="B24" s="50" t="s">
        <v>11</v>
      </c>
      <c r="C24" s="62"/>
      <c r="D24" s="26">
        <f>Quadro1!B24</f>
        <v>15</v>
      </c>
      <c r="E24" s="27">
        <f>Quadro1!C24</f>
        <v>66581.19</v>
      </c>
      <c r="F24" s="28">
        <f>Quadro1!D24</f>
        <v>89.440731900000003</v>
      </c>
      <c r="G24" s="28">
        <f>Quadro1!E24</f>
        <v>0</v>
      </c>
      <c r="H24" s="28">
        <f>Quadro1!F24</f>
        <v>89.440731900000003</v>
      </c>
      <c r="I24" s="28">
        <f>Quadro1!G24</f>
        <v>0</v>
      </c>
      <c r="J24" s="28">
        <f>Quadro1!H24</f>
        <v>66581.19</v>
      </c>
      <c r="K24" s="29">
        <f>Quadro1!I24</f>
        <v>1.6119999999999999E-2</v>
      </c>
      <c r="L24" s="20"/>
    </row>
    <row r="25" spans="1:12" ht="15" customHeight="1" x14ac:dyDescent="0.2">
      <c r="A25" s="20"/>
      <c r="B25" s="50" t="s">
        <v>12</v>
      </c>
      <c r="C25" s="62"/>
      <c r="D25" s="26">
        <f>Quadro1!B25</f>
        <v>16</v>
      </c>
      <c r="E25" s="27">
        <f>Quadro1!C25</f>
        <v>66581.19</v>
      </c>
      <c r="F25" s="28">
        <f>Quadro1!D25</f>
        <v>89.440731900000003</v>
      </c>
      <c r="G25" s="28">
        <f>Quadro1!E25</f>
        <v>0</v>
      </c>
      <c r="H25" s="28">
        <f>Quadro1!F25</f>
        <v>89.440731900000003</v>
      </c>
      <c r="I25" s="28">
        <f>Quadro1!G25</f>
        <v>0</v>
      </c>
      <c r="J25" s="28">
        <f>Quadro1!H25</f>
        <v>66581.19</v>
      </c>
      <c r="K25" s="29">
        <f>Quadro1!I25</f>
        <v>1.6119999999999999E-2</v>
      </c>
      <c r="L25" s="20"/>
    </row>
    <row r="26" spans="1:12" ht="15" customHeight="1" x14ac:dyDescent="0.2">
      <c r="A26" s="20"/>
      <c r="B26" s="51" t="s">
        <v>13</v>
      </c>
      <c r="C26" s="61">
        <v>2013</v>
      </c>
      <c r="D26" s="21">
        <f>Quadro1!B26</f>
        <v>17</v>
      </c>
      <c r="E26" s="22">
        <f>Quadro1!C26</f>
        <v>66581.19</v>
      </c>
      <c r="F26" s="8">
        <f>Quadro1!D26</f>
        <v>89.440731900000003</v>
      </c>
      <c r="G26" s="8">
        <f>Quadro1!E26</f>
        <v>0</v>
      </c>
      <c r="H26" s="8">
        <f>Quadro1!F26</f>
        <v>89.440731900000003</v>
      </c>
      <c r="I26" s="8">
        <f>Quadro1!G26</f>
        <v>0</v>
      </c>
      <c r="J26" s="8">
        <f>Quadro1!H26</f>
        <v>66581.19</v>
      </c>
      <c r="K26" s="30">
        <f>Quadro1!I26</f>
        <v>1.6119999999999999E-2</v>
      </c>
      <c r="L26" s="20"/>
    </row>
    <row r="27" spans="1:12" ht="15" customHeight="1" x14ac:dyDescent="0.2">
      <c r="A27" s="20"/>
      <c r="B27" s="49" t="s">
        <v>14</v>
      </c>
      <c r="C27" s="61"/>
      <c r="D27" s="21">
        <f>Quadro1!B27</f>
        <v>18</v>
      </c>
      <c r="E27" s="22">
        <f>Quadro1!C27</f>
        <v>66581.19</v>
      </c>
      <c r="F27" s="8">
        <f>Quadro1!D27</f>
        <v>89.440731900000003</v>
      </c>
      <c r="G27" s="8">
        <f>Quadro1!E27</f>
        <v>0</v>
      </c>
      <c r="H27" s="8">
        <f>Quadro1!F27</f>
        <v>89.440731900000003</v>
      </c>
      <c r="I27" s="8">
        <f>Quadro1!G27</f>
        <v>0</v>
      </c>
      <c r="J27" s="8">
        <f>Quadro1!H27</f>
        <v>66581.19</v>
      </c>
      <c r="K27" s="30">
        <f>Quadro1!I27</f>
        <v>1.6119999999999999E-2</v>
      </c>
      <c r="L27" s="20"/>
    </row>
    <row r="28" spans="1:12" ht="15" customHeight="1" x14ac:dyDescent="0.2">
      <c r="A28" s="20"/>
      <c r="B28" s="49" t="s">
        <v>15</v>
      </c>
      <c r="C28" s="61"/>
      <c r="D28" s="21">
        <f>Quadro1!B28</f>
        <v>19</v>
      </c>
      <c r="E28" s="22">
        <f>Quadro1!C28</f>
        <v>66581.19</v>
      </c>
      <c r="F28" s="8">
        <f>Quadro1!D28</f>
        <v>89.440731900000003</v>
      </c>
      <c r="G28" s="8">
        <f>Quadro1!E28</f>
        <v>0</v>
      </c>
      <c r="H28" s="8">
        <f>Quadro1!F28</f>
        <v>89.440731900000003</v>
      </c>
      <c r="I28" s="8">
        <f>Quadro1!G28</f>
        <v>0</v>
      </c>
      <c r="J28" s="8">
        <f>Quadro1!H28</f>
        <v>66581.19</v>
      </c>
      <c r="K28" s="30">
        <f>Quadro1!I28</f>
        <v>1.6119999999999999E-2</v>
      </c>
      <c r="L28" s="20"/>
    </row>
    <row r="29" spans="1:12" ht="15" customHeight="1" x14ac:dyDescent="0.2">
      <c r="A29" s="20"/>
      <c r="B29" s="49" t="s">
        <v>16</v>
      </c>
      <c r="C29" s="61"/>
      <c r="D29" s="21">
        <f>Quadro1!B29</f>
        <v>20</v>
      </c>
      <c r="E29" s="22">
        <f>Quadro1!C29</f>
        <v>66581.19</v>
      </c>
      <c r="F29" s="8">
        <f>Quadro1!D29</f>
        <v>89.440731900000003</v>
      </c>
      <c r="G29" s="8">
        <f>Quadro1!E29</f>
        <v>0</v>
      </c>
      <c r="H29" s="8">
        <f>Quadro1!F29</f>
        <v>89.440731900000003</v>
      </c>
      <c r="I29" s="8">
        <f>Quadro1!G29</f>
        <v>0</v>
      </c>
      <c r="J29" s="8">
        <f>Quadro1!H29</f>
        <v>66581.19</v>
      </c>
      <c r="K29" s="30">
        <f>Quadro1!I29</f>
        <v>1.6119999999999999E-2</v>
      </c>
      <c r="L29" s="20"/>
    </row>
    <row r="30" spans="1:12" ht="15" customHeight="1" x14ac:dyDescent="0.2">
      <c r="A30" s="20"/>
      <c r="B30" s="49" t="s">
        <v>17</v>
      </c>
      <c r="C30" s="61"/>
      <c r="D30" s="21">
        <f>Quadro1!B30</f>
        <v>21</v>
      </c>
      <c r="E30" s="22">
        <f>Quadro1!C30</f>
        <v>66581.19</v>
      </c>
      <c r="F30" s="8">
        <f>Quadro1!D30</f>
        <v>89.440731900000003</v>
      </c>
      <c r="G30" s="8">
        <f>Quadro1!E30</f>
        <v>0</v>
      </c>
      <c r="H30" s="8">
        <f>Quadro1!F30</f>
        <v>89.440731900000003</v>
      </c>
      <c r="I30" s="8">
        <f>Quadro1!G30</f>
        <v>0</v>
      </c>
      <c r="J30" s="8">
        <f>Quadro1!H30</f>
        <v>66581.19</v>
      </c>
      <c r="K30" s="30">
        <f>Quadro1!I30</f>
        <v>1.6119999999999999E-2</v>
      </c>
      <c r="L30" s="20"/>
    </row>
    <row r="31" spans="1:12" ht="15" customHeight="1" x14ac:dyDescent="0.2">
      <c r="A31" s="20"/>
      <c r="B31" s="49" t="s">
        <v>6</v>
      </c>
      <c r="C31" s="61"/>
      <c r="D31" s="21">
        <f>Quadro1!B31</f>
        <v>22</v>
      </c>
      <c r="E31" s="22">
        <f>Quadro1!C31</f>
        <v>66581.19</v>
      </c>
      <c r="F31" s="8">
        <f>Quadro1!D31</f>
        <v>89.440731900000003</v>
      </c>
      <c r="G31" s="8">
        <f>Quadro1!E31</f>
        <v>0</v>
      </c>
      <c r="H31" s="8">
        <f>Quadro1!F31</f>
        <v>89.440731900000003</v>
      </c>
      <c r="I31" s="8">
        <f>Quadro1!G31</f>
        <v>0</v>
      </c>
      <c r="J31" s="8">
        <f>Quadro1!H31</f>
        <v>66581.19</v>
      </c>
      <c r="K31" s="30">
        <f>Quadro1!I31</f>
        <v>1.6119999999999999E-2</v>
      </c>
      <c r="L31" s="20"/>
    </row>
    <row r="32" spans="1:12" ht="15" customHeight="1" x14ac:dyDescent="0.2">
      <c r="A32" s="20"/>
      <c r="B32" s="49" t="s">
        <v>7</v>
      </c>
      <c r="C32" s="61"/>
      <c r="D32" s="21">
        <f>Quadro1!B32</f>
        <v>23</v>
      </c>
      <c r="E32" s="22">
        <f>Quadro1!C32</f>
        <v>66581.19</v>
      </c>
      <c r="F32" s="8">
        <f>Quadro1!D32</f>
        <v>89.440731900000003</v>
      </c>
      <c r="G32" s="8">
        <f>Quadro1!E32</f>
        <v>0</v>
      </c>
      <c r="H32" s="8">
        <f>Quadro1!F32</f>
        <v>89.440731900000003</v>
      </c>
      <c r="I32" s="8">
        <f>Quadro1!G32</f>
        <v>0</v>
      </c>
      <c r="J32" s="8">
        <f>Quadro1!H32</f>
        <v>66581.19</v>
      </c>
      <c r="K32" s="30">
        <f>Quadro1!I32</f>
        <v>1.6119999999999999E-2</v>
      </c>
      <c r="L32" s="20"/>
    </row>
    <row r="33" spans="1:12" ht="15" customHeight="1" x14ac:dyDescent="0.2">
      <c r="A33" s="20"/>
      <c r="B33" s="49" t="s">
        <v>8</v>
      </c>
      <c r="C33" s="61"/>
      <c r="D33" s="21">
        <f>Quadro1!B33</f>
        <v>24</v>
      </c>
      <c r="E33" s="22">
        <f>Quadro1!C33</f>
        <v>66581.19</v>
      </c>
      <c r="F33" s="8">
        <f>Quadro1!D33</f>
        <v>89.440731900000003</v>
      </c>
      <c r="G33" s="8">
        <f>Quadro1!E33</f>
        <v>0</v>
      </c>
      <c r="H33" s="8">
        <f>Quadro1!F33</f>
        <v>89.440731900000003</v>
      </c>
      <c r="I33" s="8">
        <f>Quadro1!G33</f>
        <v>0</v>
      </c>
      <c r="J33" s="8">
        <f>Quadro1!H33</f>
        <v>66581.19</v>
      </c>
      <c r="K33" s="30">
        <f>Quadro1!I33</f>
        <v>1.6119999999999999E-2</v>
      </c>
      <c r="L33" s="20"/>
    </row>
    <row r="34" spans="1:12" ht="15" customHeight="1" x14ac:dyDescent="0.2">
      <c r="A34" s="20"/>
      <c r="B34" s="49" t="s">
        <v>9</v>
      </c>
      <c r="C34" s="61"/>
      <c r="D34" s="21">
        <f>Quadro1!B34</f>
        <v>25</v>
      </c>
      <c r="E34" s="22">
        <f>Quadro1!C34</f>
        <v>66581.19</v>
      </c>
      <c r="F34" s="8">
        <f>Quadro1!D34</f>
        <v>89.440731900000003</v>
      </c>
      <c r="G34" s="8">
        <f>Quadro1!E34</f>
        <v>1109.6865</v>
      </c>
      <c r="H34" s="8">
        <f>Quadro1!F34</f>
        <v>1199.1272319</v>
      </c>
      <c r="I34" s="8">
        <f>Quadro1!G34</f>
        <v>1109.6865</v>
      </c>
      <c r="J34" s="8">
        <f>Quadro1!H34</f>
        <v>65471.503499999999</v>
      </c>
      <c r="K34" s="30">
        <f>Quadro1!I34</f>
        <v>1.6119999999999999E-2</v>
      </c>
      <c r="L34" s="20"/>
    </row>
    <row r="35" spans="1:12" ht="15" customHeight="1" x14ac:dyDescent="0.2">
      <c r="A35" s="20"/>
      <c r="B35" s="49" t="s">
        <v>10</v>
      </c>
      <c r="C35" s="61"/>
      <c r="D35" s="21">
        <f>Quadro1!B35</f>
        <v>26</v>
      </c>
      <c r="E35" s="22">
        <f>Quadro1!C35</f>
        <v>65471.503499999999</v>
      </c>
      <c r="F35" s="8">
        <f>Quadro1!D35</f>
        <v>87.950053034999996</v>
      </c>
      <c r="G35" s="8">
        <f>Quadro1!E35</f>
        <v>1109.6865</v>
      </c>
      <c r="H35" s="8">
        <f>Quadro1!F35</f>
        <v>1197.6365530349999</v>
      </c>
      <c r="I35" s="8">
        <f>Quadro1!G35</f>
        <v>2219.373</v>
      </c>
      <c r="J35" s="8">
        <f>Quadro1!H35</f>
        <v>64361.817000000003</v>
      </c>
      <c r="K35" s="30">
        <f>Quadro1!I35</f>
        <v>1.6119999999999999E-2</v>
      </c>
      <c r="L35" s="20"/>
    </row>
    <row r="36" spans="1:12" ht="15" customHeight="1" x14ac:dyDescent="0.2">
      <c r="A36" s="20"/>
      <c r="B36" s="49" t="s">
        <v>11</v>
      </c>
      <c r="C36" s="61"/>
      <c r="D36" s="21">
        <f>Quadro1!B36</f>
        <v>27</v>
      </c>
      <c r="E36" s="22">
        <f>Quadro1!C36</f>
        <v>64361.817000000003</v>
      </c>
      <c r="F36" s="8">
        <f>Quadro1!D36</f>
        <v>86.459374170000004</v>
      </c>
      <c r="G36" s="8">
        <f>Quadro1!E36</f>
        <v>1109.6865</v>
      </c>
      <c r="H36" s="8">
        <f>Quadro1!F36</f>
        <v>1196.1458741700001</v>
      </c>
      <c r="I36" s="8">
        <f>Quadro1!G36</f>
        <v>3329.0595000000003</v>
      </c>
      <c r="J36" s="8">
        <f>Quadro1!H36</f>
        <v>63252.130499999999</v>
      </c>
      <c r="K36" s="30">
        <f>Quadro1!I36</f>
        <v>1.6119999999999999E-2</v>
      </c>
      <c r="L36" s="20"/>
    </row>
    <row r="37" spans="1:12" ht="15" customHeight="1" x14ac:dyDescent="0.2">
      <c r="A37" s="20"/>
      <c r="B37" s="49" t="s">
        <v>12</v>
      </c>
      <c r="C37" s="61"/>
      <c r="D37" s="21">
        <f>Quadro1!B37</f>
        <v>28</v>
      </c>
      <c r="E37" s="22">
        <f>Quadro1!C37</f>
        <v>63252.130499999999</v>
      </c>
      <c r="F37" s="8">
        <f>Quadro1!D37</f>
        <v>84.968695304999997</v>
      </c>
      <c r="G37" s="8">
        <f>Quadro1!E37</f>
        <v>1109.6865</v>
      </c>
      <c r="H37" s="8">
        <f>Quadro1!F37</f>
        <v>1194.655195305</v>
      </c>
      <c r="I37" s="8">
        <f>Quadro1!G37</f>
        <v>4438.7460000000001</v>
      </c>
      <c r="J37" s="8">
        <f>Quadro1!H37</f>
        <v>62142.444000000003</v>
      </c>
      <c r="K37" s="30">
        <f>Quadro1!I37</f>
        <v>1.6119999999999999E-2</v>
      </c>
      <c r="L37" s="20"/>
    </row>
    <row r="38" spans="1:12" ht="15" customHeight="1" x14ac:dyDescent="0.2">
      <c r="A38" s="20"/>
      <c r="B38" s="52" t="s">
        <v>13</v>
      </c>
      <c r="C38" s="60">
        <v>2014</v>
      </c>
      <c r="D38" s="23">
        <f>Quadro1!B38</f>
        <v>29</v>
      </c>
      <c r="E38" s="24">
        <f>Quadro1!C38</f>
        <v>62142.444000000003</v>
      </c>
      <c r="F38" s="9">
        <f>Quadro1!D38</f>
        <v>83.478016440000005</v>
      </c>
      <c r="G38" s="9">
        <f>Quadro1!E38</f>
        <v>1109.6865</v>
      </c>
      <c r="H38" s="9">
        <f>Quadro1!F38</f>
        <v>1193.1645164399999</v>
      </c>
      <c r="I38" s="9">
        <f>Quadro1!G38</f>
        <v>5548.4324999999999</v>
      </c>
      <c r="J38" s="9">
        <f>Quadro1!H38</f>
        <v>61032.7575</v>
      </c>
      <c r="K38" s="25">
        <f>Quadro1!I38</f>
        <v>1.6119999999999999E-2</v>
      </c>
      <c r="L38" s="20"/>
    </row>
    <row r="39" spans="1:12" ht="15" customHeight="1" x14ac:dyDescent="0.2">
      <c r="A39" s="20"/>
      <c r="B39" s="52" t="s">
        <v>14</v>
      </c>
      <c r="C39" s="60"/>
      <c r="D39" s="23">
        <f>Quadro1!B39</f>
        <v>30</v>
      </c>
      <c r="E39" s="24">
        <f>Quadro1!C39</f>
        <v>61032.7575</v>
      </c>
      <c r="F39" s="9">
        <f>Quadro1!D39</f>
        <v>81.987337574999998</v>
      </c>
      <c r="G39" s="9">
        <f>Quadro1!E39</f>
        <v>1109.6865</v>
      </c>
      <c r="H39" s="9">
        <f>Quadro1!F39</f>
        <v>1191.6738375750001</v>
      </c>
      <c r="I39" s="9">
        <f>Quadro1!G39</f>
        <v>6658.1189999999997</v>
      </c>
      <c r="J39" s="9">
        <f>Quadro1!H39</f>
        <v>59923.071000000004</v>
      </c>
      <c r="K39" s="25">
        <f>Quadro1!I39</f>
        <v>1.6119999999999999E-2</v>
      </c>
      <c r="L39" s="20"/>
    </row>
    <row r="40" spans="1:12" ht="15" customHeight="1" x14ac:dyDescent="0.2">
      <c r="A40" s="20"/>
      <c r="B40" s="52" t="s">
        <v>15</v>
      </c>
      <c r="C40" s="60"/>
      <c r="D40" s="23">
        <f>Quadro1!B40</f>
        <v>31</v>
      </c>
      <c r="E40" s="24">
        <f>Quadro1!C40</f>
        <v>59923.071000000004</v>
      </c>
      <c r="F40" s="9">
        <f>Quadro1!D40</f>
        <v>80.496658710000005</v>
      </c>
      <c r="G40" s="9">
        <f>Quadro1!E40</f>
        <v>1109.6865</v>
      </c>
      <c r="H40" s="9">
        <f>Quadro1!F40</f>
        <v>1190.18315871</v>
      </c>
      <c r="I40" s="9">
        <f>Quadro1!G40</f>
        <v>7767.8054999999995</v>
      </c>
      <c r="J40" s="9">
        <f>Quadro1!H40</f>
        <v>58813.3845</v>
      </c>
      <c r="K40" s="25">
        <f>Quadro1!I40</f>
        <v>1.6119999999999999E-2</v>
      </c>
      <c r="L40" s="20"/>
    </row>
    <row r="41" spans="1:12" ht="15" customHeight="1" x14ac:dyDescent="0.2">
      <c r="A41" s="20"/>
      <c r="B41" s="52" t="s">
        <v>16</v>
      </c>
      <c r="C41" s="60"/>
      <c r="D41" s="23">
        <f>Quadro1!B41</f>
        <v>32</v>
      </c>
      <c r="E41" s="24">
        <f>Quadro1!C41</f>
        <v>58813.3845</v>
      </c>
      <c r="F41" s="9">
        <f>Quadro1!D41</f>
        <v>79.005979844999999</v>
      </c>
      <c r="G41" s="9">
        <f>Quadro1!E41</f>
        <v>1109.6865</v>
      </c>
      <c r="H41" s="9">
        <f>Quadro1!F41</f>
        <v>1188.692479845</v>
      </c>
      <c r="I41" s="9">
        <f>Quadro1!G41</f>
        <v>8877.4920000000002</v>
      </c>
      <c r="J41" s="9">
        <f>Quadro1!H41</f>
        <v>57703.698000000004</v>
      </c>
      <c r="K41" s="25">
        <f>Quadro1!I41</f>
        <v>1.6119999999999999E-2</v>
      </c>
      <c r="L41" s="20"/>
    </row>
    <row r="42" spans="1:12" ht="15" customHeight="1" x14ac:dyDescent="0.2">
      <c r="A42" s="20"/>
      <c r="B42" s="52" t="s">
        <v>17</v>
      </c>
      <c r="C42" s="60"/>
      <c r="D42" s="23">
        <f>Quadro1!B42</f>
        <v>33</v>
      </c>
      <c r="E42" s="24">
        <f>Quadro1!C42</f>
        <v>57703.698000000004</v>
      </c>
      <c r="F42" s="9">
        <f>Quadro1!D42</f>
        <v>77.515300980000006</v>
      </c>
      <c r="G42" s="9">
        <f>Quadro1!E42</f>
        <v>1109.6865</v>
      </c>
      <c r="H42" s="9">
        <f>Quadro1!F42</f>
        <v>1187.2018009799999</v>
      </c>
      <c r="I42" s="9">
        <f>Quadro1!G42</f>
        <v>9987.1785</v>
      </c>
      <c r="J42" s="9">
        <f>Quadro1!H42</f>
        <v>56594.011500000001</v>
      </c>
      <c r="K42" s="25">
        <f>Quadro1!I42</f>
        <v>1.6119999999999999E-2</v>
      </c>
      <c r="L42" s="20"/>
    </row>
    <row r="43" spans="1:12" ht="15" customHeight="1" x14ac:dyDescent="0.2">
      <c r="A43" s="20"/>
      <c r="B43" s="52" t="s">
        <v>6</v>
      </c>
      <c r="C43" s="60"/>
      <c r="D43" s="23">
        <f>Quadro1!B43</f>
        <v>34</v>
      </c>
      <c r="E43" s="24">
        <f>Quadro1!C43</f>
        <v>56594.011500000001</v>
      </c>
      <c r="F43" s="9">
        <f>Quadro1!D43</f>
        <v>76.024622115</v>
      </c>
      <c r="G43" s="9">
        <f>Quadro1!E43</f>
        <v>1109.6865</v>
      </c>
      <c r="H43" s="9">
        <f>Quadro1!F43</f>
        <v>1185.7111221150001</v>
      </c>
      <c r="I43" s="9">
        <f>Quadro1!G43</f>
        <v>11096.865</v>
      </c>
      <c r="J43" s="9">
        <f>Quadro1!H43</f>
        <v>55484.325000000004</v>
      </c>
      <c r="K43" s="25">
        <f>Quadro1!I43</f>
        <v>1.6119999999999999E-2</v>
      </c>
      <c r="L43" s="20"/>
    </row>
    <row r="44" spans="1:12" ht="15" customHeight="1" x14ac:dyDescent="0.2">
      <c r="A44" s="20"/>
      <c r="B44" s="52" t="s">
        <v>7</v>
      </c>
      <c r="C44" s="60"/>
      <c r="D44" s="23">
        <f>Quadro1!B44</f>
        <v>35</v>
      </c>
      <c r="E44" s="24">
        <f>Quadro1!C44</f>
        <v>55484.325000000004</v>
      </c>
      <c r="F44" s="9">
        <f>Quadro1!D44</f>
        <v>74.533943250000007</v>
      </c>
      <c r="G44" s="9">
        <f>Quadro1!E44</f>
        <v>1109.6865</v>
      </c>
      <c r="H44" s="9">
        <f>Quadro1!F44</f>
        <v>1184.22044325</v>
      </c>
      <c r="I44" s="9">
        <f>Quadro1!G44</f>
        <v>12206.5515</v>
      </c>
      <c r="J44" s="9">
        <f>Quadro1!H44</f>
        <v>54374.638500000001</v>
      </c>
      <c r="K44" s="25">
        <f>Quadro1!I44</f>
        <v>1.6119999999999999E-2</v>
      </c>
      <c r="L44" s="20"/>
    </row>
    <row r="45" spans="1:12" ht="15" customHeight="1" x14ac:dyDescent="0.2">
      <c r="A45" s="20"/>
      <c r="B45" s="52" t="s">
        <v>8</v>
      </c>
      <c r="C45" s="60"/>
      <c r="D45" s="23">
        <f>Quadro1!B45</f>
        <v>36</v>
      </c>
      <c r="E45" s="24">
        <f>Quadro1!C45</f>
        <v>54374.638500000001</v>
      </c>
      <c r="F45" s="9">
        <f>Quadro1!D45</f>
        <v>73.043264385000001</v>
      </c>
      <c r="G45" s="9">
        <f>Quadro1!E45</f>
        <v>1109.6865</v>
      </c>
      <c r="H45" s="9">
        <f>Quadro1!F45</f>
        <v>1182.729764385</v>
      </c>
      <c r="I45" s="9">
        <f>Quadro1!G45</f>
        <v>13316.237999999999</v>
      </c>
      <c r="J45" s="9">
        <f>Quadro1!H45</f>
        <v>53264.952000000005</v>
      </c>
      <c r="K45" s="25">
        <f>Quadro1!I45</f>
        <v>1.6119999999999999E-2</v>
      </c>
      <c r="L45" s="20"/>
    </row>
    <row r="46" spans="1:12" ht="15" customHeight="1" x14ac:dyDescent="0.2">
      <c r="A46" s="20"/>
      <c r="B46" s="52" t="s">
        <v>9</v>
      </c>
      <c r="C46" s="60"/>
      <c r="D46" s="23">
        <f>Quadro1!B46</f>
        <v>37</v>
      </c>
      <c r="E46" s="24">
        <f>Quadro1!C46</f>
        <v>53264.952000000005</v>
      </c>
      <c r="F46" s="9">
        <f>Quadro1!D46</f>
        <v>155.35611000000003</v>
      </c>
      <c r="G46" s="9">
        <f>Quadro1!E46</f>
        <v>1109.6865</v>
      </c>
      <c r="H46" s="9">
        <f>Quadro1!F46</f>
        <v>1265.04261</v>
      </c>
      <c r="I46" s="9">
        <f>Quadro1!G46</f>
        <v>14425.924499999999</v>
      </c>
      <c r="J46" s="9">
        <f>Quadro1!H46</f>
        <v>52155.265500000001</v>
      </c>
      <c r="K46" s="25">
        <f>Quadro1!I46</f>
        <v>3.5000000000000003E-2</v>
      </c>
      <c r="L46" s="20"/>
    </row>
    <row r="47" spans="1:12" ht="15" customHeight="1" x14ac:dyDescent="0.2">
      <c r="A47" s="20"/>
      <c r="B47" s="52" t="s">
        <v>10</v>
      </c>
      <c r="C47" s="60"/>
      <c r="D47" s="23">
        <f>Quadro1!B47</f>
        <v>38</v>
      </c>
      <c r="E47" s="24">
        <f>Quadro1!C47</f>
        <v>52155.265500000001</v>
      </c>
      <c r="F47" s="9">
        <f>Quadro1!D47</f>
        <v>152.119524375</v>
      </c>
      <c r="G47" s="9">
        <f>Quadro1!E47</f>
        <v>1109.6865</v>
      </c>
      <c r="H47" s="9">
        <f>Quadro1!F47</f>
        <v>1261.8060243750001</v>
      </c>
      <c r="I47" s="9">
        <f>Quadro1!G47</f>
        <v>15535.610999999999</v>
      </c>
      <c r="J47" s="9">
        <f>Quadro1!H47</f>
        <v>51045.579000000005</v>
      </c>
      <c r="K47" s="25">
        <f>Quadro1!I47</f>
        <v>3.5000000000000003E-2</v>
      </c>
      <c r="L47" s="20"/>
    </row>
    <row r="48" spans="1:12" ht="15" customHeight="1" x14ac:dyDescent="0.2">
      <c r="A48" s="20"/>
      <c r="B48" s="52" t="s">
        <v>11</v>
      </c>
      <c r="C48" s="60"/>
      <c r="D48" s="23">
        <f>Quadro1!B48</f>
        <v>39</v>
      </c>
      <c r="E48" s="24">
        <f>Quadro1!C48</f>
        <v>51045.579000000005</v>
      </c>
      <c r="F48" s="9">
        <f>Quadro1!D48</f>
        <v>148.88293875000002</v>
      </c>
      <c r="G48" s="9">
        <f>Quadro1!E48</f>
        <v>1109.6865</v>
      </c>
      <c r="H48" s="9">
        <f>Quadro1!F48</f>
        <v>1258.56943875</v>
      </c>
      <c r="I48" s="9">
        <f>Quadro1!G48</f>
        <v>16645.297500000001</v>
      </c>
      <c r="J48" s="9">
        <f>Quadro1!H48</f>
        <v>49935.892500000002</v>
      </c>
      <c r="K48" s="25">
        <f>Quadro1!I48</f>
        <v>3.5000000000000003E-2</v>
      </c>
      <c r="L48" s="20"/>
    </row>
    <row r="49" spans="1:12" ht="15" customHeight="1" x14ac:dyDescent="0.2">
      <c r="A49" s="20"/>
      <c r="B49" s="52" t="s">
        <v>12</v>
      </c>
      <c r="C49" s="60"/>
      <c r="D49" s="23">
        <f>Quadro1!B49</f>
        <v>40</v>
      </c>
      <c r="E49" s="24">
        <f>Quadro1!C49</f>
        <v>49935.892500000002</v>
      </c>
      <c r="F49" s="9">
        <f>Quadro1!D49</f>
        <v>145.64635312500002</v>
      </c>
      <c r="G49" s="9">
        <f>Quadro1!E49</f>
        <v>1109.6865</v>
      </c>
      <c r="H49" s="9">
        <f>Quadro1!F49</f>
        <v>1255.3328531249999</v>
      </c>
      <c r="I49" s="9">
        <f>Quadro1!G49</f>
        <v>17754.984</v>
      </c>
      <c r="J49" s="9">
        <f>Quadro1!H49</f>
        <v>48826.206000000006</v>
      </c>
      <c r="K49" s="25">
        <f>Quadro1!I49</f>
        <v>3.5000000000000003E-2</v>
      </c>
      <c r="L49" s="20"/>
    </row>
    <row r="50" spans="1:12" ht="15" customHeight="1" x14ac:dyDescent="0.2">
      <c r="A50" s="20"/>
      <c r="B50" s="49" t="s">
        <v>13</v>
      </c>
      <c r="C50" s="61">
        <v>2015</v>
      </c>
      <c r="D50" s="21">
        <f>Quadro1!B50</f>
        <v>41</v>
      </c>
      <c r="E50" s="22">
        <f>Quadro1!C50</f>
        <v>48826.206000000006</v>
      </c>
      <c r="F50" s="8">
        <f>Quadro1!D50</f>
        <v>142.40976750000002</v>
      </c>
      <c r="G50" s="8">
        <f>Quadro1!E50</f>
        <v>1109.6865</v>
      </c>
      <c r="H50" s="8">
        <f>Quadro1!F50</f>
        <v>1252.0962675000001</v>
      </c>
      <c r="I50" s="8">
        <f>Quadro1!G50</f>
        <v>18864.6705</v>
      </c>
      <c r="J50" s="8">
        <f>Quadro1!H50</f>
        <v>47716.519500000002</v>
      </c>
      <c r="K50" s="30">
        <f>Quadro1!I50</f>
        <v>3.5000000000000003E-2</v>
      </c>
      <c r="L50" s="20"/>
    </row>
    <row r="51" spans="1:12" ht="15" customHeight="1" x14ac:dyDescent="0.2">
      <c r="A51" s="20"/>
      <c r="B51" s="49" t="s">
        <v>14</v>
      </c>
      <c r="C51" s="61"/>
      <c r="D51" s="21">
        <f>Quadro1!B51</f>
        <v>42</v>
      </c>
      <c r="E51" s="22">
        <f>Quadro1!C51</f>
        <v>47716.519500000002</v>
      </c>
      <c r="F51" s="8">
        <f>Quadro1!D51</f>
        <v>139.17318187500001</v>
      </c>
      <c r="G51" s="8">
        <f>Quadro1!E51</f>
        <v>1109.6865</v>
      </c>
      <c r="H51" s="8">
        <f>Quadro1!F51</f>
        <v>1248.859681875</v>
      </c>
      <c r="I51" s="8">
        <f>Quadro1!G51</f>
        <v>19974.357</v>
      </c>
      <c r="J51" s="8">
        <f>Quadro1!H51</f>
        <v>46606.832999999999</v>
      </c>
      <c r="K51" s="30">
        <f>Quadro1!I51</f>
        <v>3.5000000000000003E-2</v>
      </c>
      <c r="L51" s="20"/>
    </row>
    <row r="52" spans="1:12" ht="15" customHeight="1" x14ac:dyDescent="0.2">
      <c r="A52" s="20"/>
      <c r="B52" s="49" t="s">
        <v>15</v>
      </c>
      <c r="C52" s="61"/>
      <c r="D52" s="21">
        <f>Quadro1!B52</f>
        <v>43</v>
      </c>
      <c r="E52" s="22">
        <f>Quadro1!C52</f>
        <v>46606.832999999999</v>
      </c>
      <c r="F52" s="8">
        <f>Quadro1!D52</f>
        <v>135.93659625000001</v>
      </c>
      <c r="G52" s="8">
        <f>Quadro1!E52</f>
        <v>1109.6865</v>
      </c>
      <c r="H52" s="8">
        <f>Quadro1!F52</f>
        <v>1245.6230962500001</v>
      </c>
      <c r="I52" s="8">
        <f>Quadro1!G52</f>
        <v>21084.0435</v>
      </c>
      <c r="J52" s="8">
        <f>Quadro1!H52</f>
        <v>45497.146500000003</v>
      </c>
      <c r="K52" s="30">
        <f>Quadro1!I52</f>
        <v>3.5000000000000003E-2</v>
      </c>
      <c r="L52" s="20"/>
    </row>
    <row r="53" spans="1:12" ht="15" customHeight="1" x14ac:dyDescent="0.2">
      <c r="A53" s="20"/>
      <c r="B53" s="49" t="s">
        <v>16</v>
      </c>
      <c r="C53" s="61"/>
      <c r="D53" s="21">
        <f>Quadro1!B53</f>
        <v>44</v>
      </c>
      <c r="E53" s="22">
        <f>Quadro1!C53</f>
        <v>45497.146500000003</v>
      </c>
      <c r="F53" s="8">
        <f>Quadro1!D53</f>
        <v>132.700010625</v>
      </c>
      <c r="G53" s="8">
        <f>Quadro1!E53</f>
        <v>1109.6865</v>
      </c>
      <c r="H53" s="8">
        <f>Quadro1!F53</f>
        <v>1242.386510625</v>
      </c>
      <c r="I53" s="8">
        <f>Quadro1!G53</f>
        <v>22193.73</v>
      </c>
      <c r="J53" s="8">
        <f>Quadro1!H53</f>
        <v>44387.460000000006</v>
      </c>
      <c r="K53" s="30">
        <f>Quadro1!I53</f>
        <v>3.5000000000000003E-2</v>
      </c>
      <c r="L53" s="20"/>
    </row>
    <row r="54" spans="1:12" ht="15" customHeight="1" x14ac:dyDescent="0.2">
      <c r="A54" s="20"/>
      <c r="B54" s="49" t="s">
        <v>17</v>
      </c>
      <c r="C54" s="61"/>
      <c r="D54" s="21">
        <f>Quadro1!B54</f>
        <v>45</v>
      </c>
      <c r="E54" s="22">
        <f>Quadro1!C54</f>
        <v>44387.460000000006</v>
      </c>
      <c r="F54" s="8">
        <f>Quadro1!D54</f>
        <v>129.46342500000003</v>
      </c>
      <c r="G54" s="8">
        <f>Quadro1!E54</f>
        <v>1109.6865</v>
      </c>
      <c r="H54" s="8">
        <f>Quadro1!F54</f>
        <v>1239.1499250000002</v>
      </c>
      <c r="I54" s="8">
        <f>Quadro1!G54</f>
        <v>23303.416499999999</v>
      </c>
      <c r="J54" s="8">
        <f>Quadro1!H54</f>
        <v>43277.773500000003</v>
      </c>
      <c r="K54" s="30">
        <f>Quadro1!I54</f>
        <v>3.5000000000000003E-2</v>
      </c>
      <c r="L54" s="20"/>
    </row>
    <row r="55" spans="1:12" ht="15" customHeight="1" x14ac:dyDescent="0.2">
      <c r="A55" s="20"/>
      <c r="B55" s="49" t="s">
        <v>6</v>
      </c>
      <c r="C55" s="61"/>
      <c r="D55" s="21">
        <f>Quadro1!B55</f>
        <v>46</v>
      </c>
      <c r="E55" s="22">
        <f>Quadro1!C55</f>
        <v>43277.773500000003</v>
      </c>
      <c r="F55" s="8">
        <f>Quadro1!D55</f>
        <v>126.22683937500001</v>
      </c>
      <c r="G55" s="8">
        <f>Quadro1!E55</f>
        <v>1109.6865</v>
      </c>
      <c r="H55" s="8">
        <f>Quadro1!F55</f>
        <v>1235.9133393750001</v>
      </c>
      <c r="I55" s="8">
        <f>Quadro1!G55</f>
        <v>24413.102999999999</v>
      </c>
      <c r="J55" s="8">
        <f>Quadro1!H55</f>
        <v>42168.087</v>
      </c>
      <c r="K55" s="30">
        <f>Quadro1!I55</f>
        <v>3.5000000000000003E-2</v>
      </c>
      <c r="L55" s="20"/>
    </row>
    <row r="56" spans="1:12" ht="15" customHeight="1" x14ac:dyDescent="0.2">
      <c r="A56" s="20"/>
      <c r="B56" s="49" t="s">
        <v>7</v>
      </c>
      <c r="C56" s="61"/>
      <c r="D56" s="21">
        <f>Quadro1!B56</f>
        <v>47</v>
      </c>
      <c r="E56" s="22">
        <f>Quadro1!C56</f>
        <v>42168.087</v>
      </c>
      <c r="F56" s="8">
        <f>Quadro1!D56</f>
        <v>122.99025375000001</v>
      </c>
      <c r="G56" s="8">
        <f>Quadro1!E56</f>
        <v>1109.6865</v>
      </c>
      <c r="H56" s="8">
        <f>Quadro1!F56</f>
        <v>1232.67675375</v>
      </c>
      <c r="I56" s="8">
        <f>Quadro1!G56</f>
        <v>25522.789499999999</v>
      </c>
      <c r="J56" s="8">
        <f>Quadro1!H56</f>
        <v>41058.400500000003</v>
      </c>
      <c r="K56" s="30">
        <f>Quadro1!I56</f>
        <v>3.5000000000000003E-2</v>
      </c>
      <c r="L56" s="20"/>
    </row>
    <row r="57" spans="1:12" ht="15" customHeight="1" x14ac:dyDescent="0.2">
      <c r="A57" s="20"/>
      <c r="B57" s="49" t="s">
        <v>8</v>
      </c>
      <c r="C57" s="61"/>
      <c r="D57" s="21">
        <f>Quadro1!B57</f>
        <v>48</v>
      </c>
      <c r="E57" s="22">
        <f>Quadro1!C57</f>
        <v>41058.400500000003</v>
      </c>
      <c r="F57" s="8">
        <f>Quadro1!D57</f>
        <v>119.75366812500002</v>
      </c>
      <c r="G57" s="8">
        <f>Quadro1!E57</f>
        <v>1109.6865</v>
      </c>
      <c r="H57" s="8">
        <f>Quadro1!F57</f>
        <v>1229.4401681250001</v>
      </c>
      <c r="I57" s="8">
        <f>Quadro1!G57</f>
        <v>26632.475999999999</v>
      </c>
      <c r="J57" s="8">
        <f>Quadro1!H57</f>
        <v>39948.714000000007</v>
      </c>
      <c r="K57" s="30">
        <f>Quadro1!I57</f>
        <v>3.5000000000000003E-2</v>
      </c>
      <c r="L57" s="20"/>
    </row>
    <row r="58" spans="1:12" ht="15" customHeight="1" x14ac:dyDescent="0.2">
      <c r="A58" s="20"/>
      <c r="B58" s="49" t="s">
        <v>9</v>
      </c>
      <c r="C58" s="61"/>
      <c r="D58" s="21">
        <f>Quadro1!B58</f>
        <v>49</v>
      </c>
      <c r="E58" s="22">
        <f>Quadro1!C58</f>
        <v>39948.714000000007</v>
      </c>
      <c r="F58" s="8">
        <f>Quadro1!D58</f>
        <v>116.51708250000003</v>
      </c>
      <c r="G58" s="8">
        <f>Quadro1!E58</f>
        <v>1109.6865</v>
      </c>
      <c r="H58" s="8">
        <f>Quadro1!F58</f>
        <v>1226.2035825</v>
      </c>
      <c r="I58" s="8">
        <f>Quadro1!G58</f>
        <v>27742.162499999999</v>
      </c>
      <c r="J58" s="8">
        <f>Quadro1!H58</f>
        <v>38839.027500000004</v>
      </c>
      <c r="K58" s="30">
        <f>Quadro1!I58</f>
        <v>3.5000000000000003E-2</v>
      </c>
      <c r="L58" s="20"/>
    </row>
    <row r="59" spans="1:12" ht="15" customHeight="1" x14ac:dyDescent="0.2">
      <c r="A59" s="20"/>
      <c r="B59" s="49" t="s">
        <v>10</v>
      </c>
      <c r="C59" s="61"/>
      <c r="D59" s="21">
        <f>Quadro1!B59</f>
        <v>50</v>
      </c>
      <c r="E59" s="22">
        <f>Quadro1!C59</f>
        <v>38839.027500000004</v>
      </c>
      <c r="F59" s="8">
        <f>Quadro1!D59</f>
        <v>113.28049687500001</v>
      </c>
      <c r="G59" s="8">
        <f>Quadro1!E59</f>
        <v>1109.6865</v>
      </c>
      <c r="H59" s="8">
        <f>Quadro1!F59</f>
        <v>1222.9669968749999</v>
      </c>
      <c r="I59" s="8">
        <f>Quadro1!G59</f>
        <v>28851.848999999998</v>
      </c>
      <c r="J59" s="8">
        <f>Quadro1!H59</f>
        <v>37729.341</v>
      </c>
      <c r="K59" s="30">
        <f>Quadro1!I59</f>
        <v>3.5000000000000003E-2</v>
      </c>
      <c r="L59" s="20"/>
    </row>
    <row r="60" spans="1:12" ht="15" customHeight="1" x14ac:dyDescent="0.2">
      <c r="A60" s="20"/>
      <c r="B60" s="49" t="s">
        <v>11</v>
      </c>
      <c r="C60" s="61"/>
      <c r="D60" s="21">
        <f>Quadro1!B60</f>
        <v>51</v>
      </c>
      <c r="E60" s="22">
        <f>Quadro1!C60</f>
        <v>37729.341</v>
      </c>
      <c r="F60" s="8">
        <f>Quadro1!D60</f>
        <v>110.04391125000001</v>
      </c>
      <c r="G60" s="8">
        <f>Quadro1!E60</f>
        <v>1109.6865</v>
      </c>
      <c r="H60" s="8">
        <f>Quadro1!F60</f>
        <v>1219.7304112500001</v>
      </c>
      <c r="I60" s="8">
        <f>Quadro1!G60</f>
        <v>29961.535499999998</v>
      </c>
      <c r="J60" s="8">
        <f>Quadro1!H60</f>
        <v>36619.654500000004</v>
      </c>
      <c r="K60" s="30">
        <f>Quadro1!I60</f>
        <v>3.5000000000000003E-2</v>
      </c>
      <c r="L60" s="20"/>
    </row>
    <row r="61" spans="1:12" ht="15" customHeight="1" x14ac:dyDescent="0.2">
      <c r="A61" s="20"/>
      <c r="B61" s="49" t="s">
        <v>12</v>
      </c>
      <c r="C61" s="61"/>
      <c r="D61" s="21">
        <f>Quadro1!B61</f>
        <v>52</v>
      </c>
      <c r="E61" s="22">
        <f>Quadro1!C61</f>
        <v>36619.654500000004</v>
      </c>
      <c r="F61" s="8">
        <f>Quadro1!D61</f>
        <v>106.80732562500002</v>
      </c>
      <c r="G61" s="8">
        <f>Quadro1!E61</f>
        <v>1109.6865</v>
      </c>
      <c r="H61" s="8">
        <f>Quadro1!F61</f>
        <v>1216.493825625</v>
      </c>
      <c r="I61" s="8">
        <f>Quadro1!G61</f>
        <v>31071.221999999998</v>
      </c>
      <c r="J61" s="8">
        <f>Quadro1!H61</f>
        <v>35509.968000000008</v>
      </c>
      <c r="K61" s="30">
        <f>Quadro1!I61</f>
        <v>3.5000000000000003E-2</v>
      </c>
      <c r="L61" s="20"/>
    </row>
    <row r="62" spans="1:12" ht="15" customHeight="1" x14ac:dyDescent="0.2">
      <c r="A62" s="20"/>
      <c r="B62" s="52" t="s">
        <v>13</v>
      </c>
      <c r="C62" s="60">
        <v>2016</v>
      </c>
      <c r="D62" s="23">
        <f>Quadro1!B62</f>
        <v>53</v>
      </c>
      <c r="E62" s="24">
        <f>Quadro1!C62</f>
        <v>35509.968000000008</v>
      </c>
      <c r="F62" s="9">
        <f>Quadro1!D62</f>
        <v>103.57074000000003</v>
      </c>
      <c r="G62" s="9">
        <f>Quadro1!E62</f>
        <v>1109.6865</v>
      </c>
      <c r="H62" s="9">
        <f>Quadro1!F62</f>
        <v>1213.2572400000001</v>
      </c>
      <c r="I62" s="9">
        <f>Quadro1!G62</f>
        <v>32180.908499999998</v>
      </c>
      <c r="J62" s="9">
        <f>Quadro1!H62</f>
        <v>34400.281500000005</v>
      </c>
      <c r="K62" s="25">
        <f>Quadro1!I62</f>
        <v>3.5000000000000003E-2</v>
      </c>
      <c r="L62" s="20"/>
    </row>
    <row r="63" spans="1:12" ht="15" customHeight="1" x14ac:dyDescent="0.2">
      <c r="A63" s="20"/>
      <c r="B63" s="52" t="s">
        <v>14</v>
      </c>
      <c r="C63" s="60"/>
      <c r="D63" s="23">
        <f>Quadro1!B63</f>
        <v>54</v>
      </c>
      <c r="E63" s="24">
        <f>Quadro1!C63</f>
        <v>34400.281500000005</v>
      </c>
      <c r="F63" s="9">
        <f>Quadro1!D63</f>
        <v>100.33415437500001</v>
      </c>
      <c r="G63" s="9">
        <f>Quadro1!E63</f>
        <v>1109.6865</v>
      </c>
      <c r="H63" s="9">
        <f>Quadro1!F63</f>
        <v>1210.020654375</v>
      </c>
      <c r="I63" s="9">
        <f>Quadro1!G63</f>
        <v>33290.595000000001</v>
      </c>
      <c r="J63" s="9">
        <f>Quadro1!H63</f>
        <v>33290.595000000001</v>
      </c>
      <c r="K63" s="25">
        <f>Quadro1!I63</f>
        <v>3.5000000000000003E-2</v>
      </c>
      <c r="L63" s="20"/>
    </row>
    <row r="64" spans="1:12" ht="15" customHeight="1" x14ac:dyDescent="0.2">
      <c r="A64" s="20"/>
      <c r="B64" s="52" t="s">
        <v>15</v>
      </c>
      <c r="C64" s="60"/>
      <c r="D64" s="23">
        <f>Quadro1!B64</f>
        <v>55</v>
      </c>
      <c r="E64" s="24">
        <f>Quadro1!C64</f>
        <v>33290.595000000001</v>
      </c>
      <c r="F64" s="9">
        <f>Quadro1!D64</f>
        <v>97.097568750000008</v>
      </c>
      <c r="G64" s="9">
        <f>Quadro1!E64</f>
        <v>1109.6865</v>
      </c>
      <c r="H64" s="9">
        <f>Quadro1!F64</f>
        <v>1206.78406875</v>
      </c>
      <c r="I64" s="9">
        <f>Quadro1!G64</f>
        <v>34400.281500000005</v>
      </c>
      <c r="J64" s="9">
        <f>Quadro1!H64</f>
        <v>32180.908499999998</v>
      </c>
      <c r="K64" s="25">
        <f>Quadro1!I64</f>
        <v>3.5000000000000003E-2</v>
      </c>
      <c r="L64" s="20"/>
    </row>
    <row r="65" spans="1:12" ht="15" customHeight="1" x14ac:dyDescent="0.2">
      <c r="A65" s="20"/>
      <c r="B65" s="52" t="s">
        <v>16</v>
      </c>
      <c r="C65" s="60"/>
      <c r="D65" s="23">
        <f>Quadro1!B65</f>
        <v>56</v>
      </c>
      <c r="E65" s="24">
        <f>Quadro1!C65</f>
        <v>32180.908499999998</v>
      </c>
      <c r="F65" s="9">
        <f>Quadro1!D65</f>
        <v>93.860983125000004</v>
      </c>
      <c r="G65" s="9">
        <f>Quadro1!E65</f>
        <v>1109.6865</v>
      </c>
      <c r="H65" s="9">
        <f>Quadro1!F65</f>
        <v>1203.5474831250001</v>
      </c>
      <c r="I65" s="9">
        <f>Quadro1!G65</f>
        <v>35509.968000000008</v>
      </c>
      <c r="J65" s="9">
        <f>Quadro1!H65</f>
        <v>31071.221999999994</v>
      </c>
      <c r="K65" s="25">
        <f>Quadro1!I65</f>
        <v>3.5000000000000003E-2</v>
      </c>
      <c r="L65" s="20"/>
    </row>
    <row r="66" spans="1:12" ht="15" customHeight="1" x14ac:dyDescent="0.2">
      <c r="A66" s="20"/>
      <c r="B66" s="52" t="s">
        <v>17</v>
      </c>
      <c r="C66" s="60"/>
      <c r="D66" s="23">
        <f>Quadro1!B66</f>
        <v>57</v>
      </c>
      <c r="E66" s="24">
        <f>Quadro1!C66</f>
        <v>31071.221999999994</v>
      </c>
      <c r="F66" s="9">
        <f>Quadro1!D66</f>
        <v>90.624397499999986</v>
      </c>
      <c r="G66" s="9">
        <f>Quadro1!E66</f>
        <v>1109.6865</v>
      </c>
      <c r="H66" s="9">
        <f>Quadro1!F66</f>
        <v>1200.3108975</v>
      </c>
      <c r="I66" s="9">
        <f>Quadro1!G66</f>
        <v>36619.654500000011</v>
      </c>
      <c r="J66" s="9">
        <f>Quadro1!H66</f>
        <v>29961.535499999991</v>
      </c>
      <c r="K66" s="25">
        <f>Quadro1!I66</f>
        <v>3.5000000000000003E-2</v>
      </c>
      <c r="L66" s="20"/>
    </row>
    <row r="67" spans="1:12" ht="15" customHeight="1" x14ac:dyDescent="0.2">
      <c r="A67" s="20"/>
      <c r="B67" s="52" t="s">
        <v>6</v>
      </c>
      <c r="C67" s="60"/>
      <c r="D67" s="23">
        <f>Quadro1!B67</f>
        <v>58</v>
      </c>
      <c r="E67" s="24">
        <f>Quadro1!C67</f>
        <v>29961.535499999991</v>
      </c>
      <c r="F67" s="9">
        <f>Quadro1!D67</f>
        <v>87.387811874999983</v>
      </c>
      <c r="G67" s="9">
        <f>Quadro1!E67</f>
        <v>1109.6865</v>
      </c>
      <c r="H67" s="9">
        <f>Quadro1!F67</f>
        <v>1197.0743118749999</v>
      </c>
      <c r="I67" s="9">
        <f>Quadro1!G67</f>
        <v>37729.341000000015</v>
      </c>
      <c r="J67" s="9">
        <f>Quadro1!H67</f>
        <v>28851.848999999987</v>
      </c>
      <c r="K67" s="25">
        <f>Quadro1!I67</f>
        <v>3.5000000000000003E-2</v>
      </c>
      <c r="L67" s="20"/>
    </row>
    <row r="68" spans="1:12" ht="15" customHeight="1" x14ac:dyDescent="0.2">
      <c r="A68" s="20"/>
      <c r="B68" s="52" t="s">
        <v>7</v>
      </c>
      <c r="C68" s="60"/>
      <c r="D68" s="23">
        <f>Quadro1!B68</f>
        <v>59</v>
      </c>
      <c r="E68" s="24">
        <f>Quadro1!C68</f>
        <v>28851.848999999987</v>
      </c>
      <c r="F68" s="9">
        <f>Quadro1!D68</f>
        <v>84.151226249999965</v>
      </c>
      <c r="G68" s="9">
        <f>Quadro1!E68</f>
        <v>1109.6865</v>
      </c>
      <c r="H68" s="9">
        <f>Quadro1!F68</f>
        <v>1193.8377262500001</v>
      </c>
      <c r="I68" s="9">
        <f>Quadro1!G68</f>
        <v>38839.027500000018</v>
      </c>
      <c r="J68" s="9">
        <f>Quadro1!H68</f>
        <v>27742.162499999984</v>
      </c>
      <c r="K68" s="25">
        <f>Quadro1!I68</f>
        <v>3.5000000000000003E-2</v>
      </c>
      <c r="L68" s="20"/>
    </row>
    <row r="69" spans="1:12" ht="15" customHeight="1" x14ac:dyDescent="0.2">
      <c r="A69" s="20"/>
      <c r="B69" s="52" t="s">
        <v>8</v>
      </c>
      <c r="C69" s="60"/>
      <c r="D69" s="23">
        <f>Quadro1!B69</f>
        <v>60</v>
      </c>
      <c r="E69" s="24">
        <f>Quadro1!C69</f>
        <v>27742.162499999984</v>
      </c>
      <c r="F69" s="9">
        <f>Quadro1!D69</f>
        <v>80.914640624999961</v>
      </c>
      <c r="G69" s="9">
        <f>Quadro1!E69</f>
        <v>1109.6865</v>
      </c>
      <c r="H69" s="9">
        <f>Quadro1!F69</f>
        <v>1190.601140625</v>
      </c>
      <c r="I69" s="9">
        <f>Quadro1!G69</f>
        <v>39948.714000000022</v>
      </c>
      <c r="J69" s="9">
        <f>Quadro1!H69</f>
        <v>26632.475999999981</v>
      </c>
      <c r="K69" s="25">
        <f>Quadro1!I69</f>
        <v>3.5000000000000003E-2</v>
      </c>
      <c r="L69" s="20"/>
    </row>
    <row r="70" spans="1:12" ht="15" customHeight="1" x14ac:dyDescent="0.2">
      <c r="A70" s="20"/>
      <c r="B70" s="52" t="s">
        <v>9</v>
      </c>
      <c r="C70" s="60"/>
      <c r="D70" s="23">
        <f>Quadro1!B70</f>
        <v>61</v>
      </c>
      <c r="E70" s="24">
        <f>Quadro1!C70</f>
        <v>26632.475999999981</v>
      </c>
      <c r="F70" s="9">
        <f>Quadro1!D70</f>
        <v>77.678054999999944</v>
      </c>
      <c r="G70" s="9">
        <f>Quadro1!E70</f>
        <v>1109.6865</v>
      </c>
      <c r="H70" s="9">
        <f>Quadro1!F70</f>
        <v>1187.3645549999999</v>
      </c>
      <c r="I70" s="9">
        <f>Quadro1!G70</f>
        <v>41058.400500000025</v>
      </c>
      <c r="J70" s="9">
        <f>Quadro1!H70</f>
        <v>25522.789499999977</v>
      </c>
      <c r="K70" s="25">
        <f>Quadro1!I70</f>
        <v>3.5000000000000003E-2</v>
      </c>
      <c r="L70" s="20"/>
    </row>
    <row r="71" spans="1:12" ht="15" customHeight="1" x14ac:dyDescent="0.2">
      <c r="A71" s="20"/>
      <c r="B71" s="52" t="s">
        <v>10</v>
      </c>
      <c r="C71" s="60"/>
      <c r="D71" s="23">
        <f>Quadro1!B71</f>
        <v>62</v>
      </c>
      <c r="E71" s="24">
        <f>Quadro1!C71</f>
        <v>25522.789499999977</v>
      </c>
      <c r="F71" s="9">
        <f>Quadro1!D71</f>
        <v>74.44146937499994</v>
      </c>
      <c r="G71" s="9">
        <f>Quadro1!E71</f>
        <v>1109.6865</v>
      </c>
      <c r="H71" s="9">
        <f>Quadro1!F71</f>
        <v>1184.127969375</v>
      </c>
      <c r="I71" s="9">
        <f>Quadro1!G71</f>
        <v>42168.087000000029</v>
      </c>
      <c r="J71" s="9">
        <f>Quadro1!H71</f>
        <v>24413.102999999974</v>
      </c>
      <c r="K71" s="25">
        <f>Quadro1!I71</f>
        <v>3.5000000000000003E-2</v>
      </c>
      <c r="L71" s="20"/>
    </row>
    <row r="72" spans="1:12" ht="15" customHeight="1" x14ac:dyDescent="0.2">
      <c r="A72" s="20"/>
      <c r="B72" s="52" t="s">
        <v>11</v>
      </c>
      <c r="C72" s="60"/>
      <c r="D72" s="23">
        <f>Quadro1!B72</f>
        <v>63</v>
      </c>
      <c r="E72" s="24">
        <f>Quadro1!C72</f>
        <v>24413.102999999974</v>
      </c>
      <c r="F72" s="9">
        <f>Quadro1!D72</f>
        <v>71.204883749999922</v>
      </c>
      <c r="G72" s="9">
        <f>Quadro1!E72</f>
        <v>1109.6865</v>
      </c>
      <c r="H72" s="9">
        <f>Quadro1!F72</f>
        <v>1180.8913837499999</v>
      </c>
      <c r="I72" s="9">
        <f>Quadro1!G72</f>
        <v>43277.773500000032</v>
      </c>
      <c r="J72" s="9">
        <f>Quadro1!H72</f>
        <v>23303.41649999997</v>
      </c>
      <c r="K72" s="25">
        <f>Quadro1!I72</f>
        <v>3.5000000000000003E-2</v>
      </c>
      <c r="L72" s="20"/>
    </row>
    <row r="73" spans="1:12" ht="15" customHeight="1" x14ac:dyDescent="0.2">
      <c r="A73" s="20"/>
      <c r="B73" s="52" t="s">
        <v>12</v>
      </c>
      <c r="C73" s="60"/>
      <c r="D73" s="23">
        <f>Quadro1!B73</f>
        <v>64</v>
      </c>
      <c r="E73" s="24">
        <f>Quadro1!C73</f>
        <v>23303.41649999997</v>
      </c>
      <c r="F73" s="9">
        <f>Quadro1!D73</f>
        <v>67.968298124999919</v>
      </c>
      <c r="G73" s="9">
        <f>Quadro1!E73</f>
        <v>1109.6865</v>
      </c>
      <c r="H73" s="9">
        <f>Quadro1!F73</f>
        <v>1177.6547981249998</v>
      </c>
      <c r="I73" s="9">
        <f>Quadro1!G73</f>
        <v>44387.460000000036</v>
      </c>
      <c r="J73" s="9">
        <f>Quadro1!H73</f>
        <v>22193.729999999967</v>
      </c>
      <c r="K73" s="25">
        <f>Quadro1!I73</f>
        <v>3.5000000000000003E-2</v>
      </c>
      <c r="L73" s="20"/>
    </row>
    <row r="74" spans="1:12" ht="15" customHeight="1" x14ac:dyDescent="0.2">
      <c r="A74" s="20"/>
      <c r="B74" s="49" t="s">
        <v>13</v>
      </c>
      <c r="C74" s="61">
        <v>2017</v>
      </c>
      <c r="D74" s="21">
        <f>Quadro1!B74</f>
        <v>65</v>
      </c>
      <c r="E74" s="22">
        <f>Quadro1!C74</f>
        <v>22193.729999999967</v>
      </c>
      <c r="F74" s="8">
        <f>Quadro1!D74</f>
        <v>64.731712499999901</v>
      </c>
      <c r="G74" s="8">
        <f>Quadro1!E74</f>
        <v>1109.6865</v>
      </c>
      <c r="H74" s="8">
        <f>Quadro1!F74</f>
        <v>1174.4182125</v>
      </c>
      <c r="I74" s="8">
        <f>Quadro1!G74</f>
        <v>45497.146500000039</v>
      </c>
      <c r="J74" s="8">
        <f>Quadro1!H74</f>
        <v>21084.043499999963</v>
      </c>
      <c r="K74" s="30">
        <f>Quadro1!I74</f>
        <v>3.5000000000000003E-2</v>
      </c>
      <c r="L74" s="20"/>
    </row>
    <row r="75" spans="1:12" ht="15" customHeight="1" x14ac:dyDescent="0.2">
      <c r="A75" s="20"/>
      <c r="B75" s="49" t="s">
        <v>14</v>
      </c>
      <c r="C75" s="61"/>
      <c r="D75" s="21">
        <f>Quadro1!B75</f>
        <v>66</v>
      </c>
      <c r="E75" s="22">
        <f>Quadro1!C75</f>
        <v>21084.043499999963</v>
      </c>
      <c r="F75" s="8">
        <f>Quadro1!D75</f>
        <v>61.495126874999897</v>
      </c>
      <c r="G75" s="8">
        <f>Quadro1!E75</f>
        <v>1109.6865</v>
      </c>
      <c r="H75" s="8">
        <f>Quadro1!F75</f>
        <v>1171.1816268749999</v>
      </c>
      <c r="I75" s="8">
        <f>Quadro1!G75</f>
        <v>46606.833000000042</v>
      </c>
      <c r="J75" s="8">
        <f>Quadro1!H75</f>
        <v>19974.35699999996</v>
      </c>
      <c r="K75" s="30">
        <f>Quadro1!I75</f>
        <v>3.5000000000000003E-2</v>
      </c>
      <c r="L75" s="20"/>
    </row>
    <row r="76" spans="1:12" ht="15" customHeight="1" x14ac:dyDescent="0.2">
      <c r="A76" s="20"/>
      <c r="B76" s="49" t="s">
        <v>15</v>
      </c>
      <c r="C76" s="61"/>
      <c r="D76" s="21">
        <f>Quadro1!B76</f>
        <v>67</v>
      </c>
      <c r="E76" s="22">
        <f>Quadro1!C76</f>
        <v>19974.35699999996</v>
      </c>
      <c r="F76" s="8">
        <f>Quadro1!D76</f>
        <v>58.258541249999887</v>
      </c>
      <c r="G76" s="8">
        <f>Quadro1!E76</f>
        <v>1109.6865</v>
      </c>
      <c r="H76" s="8">
        <f>Quadro1!F76</f>
        <v>1167.9450412499998</v>
      </c>
      <c r="I76" s="8">
        <f>Quadro1!G76</f>
        <v>47716.519500000046</v>
      </c>
      <c r="J76" s="8">
        <f>Quadro1!H76</f>
        <v>18864.670499999957</v>
      </c>
      <c r="K76" s="30">
        <f>Quadro1!I76</f>
        <v>3.5000000000000003E-2</v>
      </c>
      <c r="L76" s="20"/>
    </row>
    <row r="77" spans="1:12" ht="15" customHeight="1" x14ac:dyDescent="0.2">
      <c r="A77" s="20"/>
      <c r="B77" s="49" t="s">
        <v>16</v>
      </c>
      <c r="C77" s="61"/>
      <c r="D77" s="21">
        <f>Quadro1!B77</f>
        <v>68</v>
      </c>
      <c r="E77" s="22">
        <f>Quadro1!C77</f>
        <v>18864.670499999957</v>
      </c>
      <c r="F77" s="8">
        <f>Quadro1!D77</f>
        <v>55.021955624999876</v>
      </c>
      <c r="G77" s="8">
        <f>Quadro1!E77</f>
        <v>1109.6865</v>
      </c>
      <c r="H77" s="8">
        <f>Quadro1!F77</f>
        <v>1164.7084556249999</v>
      </c>
      <c r="I77" s="8">
        <f>Quadro1!G77</f>
        <v>48826.206000000049</v>
      </c>
      <c r="J77" s="8">
        <f>Quadro1!H77</f>
        <v>17754.983999999953</v>
      </c>
      <c r="K77" s="30">
        <f>Quadro1!I77</f>
        <v>3.5000000000000003E-2</v>
      </c>
      <c r="L77" s="20"/>
    </row>
    <row r="78" spans="1:12" ht="15" customHeight="1" x14ac:dyDescent="0.2">
      <c r="A78" s="20"/>
      <c r="B78" s="49" t="s">
        <v>17</v>
      </c>
      <c r="C78" s="61"/>
      <c r="D78" s="21">
        <f>Quadro1!B78</f>
        <v>69</v>
      </c>
      <c r="E78" s="22">
        <f>Quadro1!C78</f>
        <v>17754.983999999953</v>
      </c>
      <c r="F78" s="8">
        <f>Quadro1!D78</f>
        <v>51.785369999999865</v>
      </c>
      <c r="G78" s="8">
        <f>Quadro1!E78</f>
        <v>1109.6865</v>
      </c>
      <c r="H78" s="8">
        <f>Quadro1!F78</f>
        <v>1161.4718699999999</v>
      </c>
      <c r="I78" s="8">
        <f>Quadro1!G78</f>
        <v>49935.892500000053</v>
      </c>
      <c r="J78" s="8">
        <f>Quadro1!H78</f>
        <v>16645.29749999995</v>
      </c>
      <c r="K78" s="30">
        <f>Quadro1!I78</f>
        <v>3.5000000000000003E-2</v>
      </c>
      <c r="L78" s="20"/>
    </row>
    <row r="79" spans="1:12" ht="15" customHeight="1" x14ac:dyDescent="0.2">
      <c r="A79" s="20"/>
      <c r="B79" s="49" t="s">
        <v>6</v>
      </c>
      <c r="C79" s="61"/>
      <c r="D79" s="21">
        <f>Quadro1!B79</f>
        <v>70</v>
      </c>
      <c r="E79" s="22">
        <f>Quadro1!C79</f>
        <v>16645.29749999995</v>
      </c>
      <c r="F79" s="8">
        <f>Quadro1!D79</f>
        <v>48.548784374999855</v>
      </c>
      <c r="G79" s="8">
        <f>Quadro1!E79</f>
        <v>1109.6865</v>
      </c>
      <c r="H79" s="8">
        <f>Quadro1!F79</f>
        <v>1158.235284375</v>
      </c>
      <c r="I79" s="8">
        <f>Quadro1!G79</f>
        <v>51045.579000000056</v>
      </c>
      <c r="J79" s="8">
        <f>Quadro1!H79</f>
        <v>15535.610999999946</v>
      </c>
      <c r="K79" s="30">
        <f>Quadro1!I79</f>
        <v>3.5000000000000003E-2</v>
      </c>
      <c r="L79" s="20"/>
    </row>
    <row r="80" spans="1:12" ht="15" customHeight="1" x14ac:dyDescent="0.2">
      <c r="A80" s="20"/>
      <c r="B80" s="49" t="s">
        <v>7</v>
      </c>
      <c r="C80" s="61"/>
      <c r="D80" s="21">
        <f>Quadro1!B80</f>
        <v>71</v>
      </c>
      <c r="E80" s="22">
        <f>Quadro1!C80</f>
        <v>15535.610999999946</v>
      </c>
      <c r="F80" s="8">
        <f>Quadro1!D80</f>
        <v>45.312198749999844</v>
      </c>
      <c r="G80" s="8">
        <f>Quadro1!E80</f>
        <v>1109.6865</v>
      </c>
      <c r="H80" s="8">
        <f>Quadro1!F80</f>
        <v>1154.9986987499999</v>
      </c>
      <c r="I80" s="8">
        <f>Quadro1!G80</f>
        <v>52155.26550000006</v>
      </c>
      <c r="J80" s="8">
        <f>Quadro1!H80</f>
        <v>14425.924499999943</v>
      </c>
      <c r="K80" s="30">
        <f>Quadro1!I80</f>
        <v>3.5000000000000003E-2</v>
      </c>
      <c r="L80" s="20"/>
    </row>
    <row r="81" spans="1:12" ht="15" customHeight="1" x14ac:dyDescent="0.2">
      <c r="A81" s="20"/>
      <c r="B81" s="49" t="s">
        <v>8</v>
      </c>
      <c r="C81" s="61"/>
      <c r="D81" s="21">
        <f>Quadro1!B81</f>
        <v>72</v>
      </c>
      <c r="E81" s="22">
        <f>Quadro1!C81</f>
        <v>14425.924499999943</v>
      </c>
      <c r="F81" s="8">
        <f>Quadro1!D81</f>
        <v>42.075613124999833</v>
      </c>
      <c r="G81" s="8">
        <f>Quadro1!E81</f>
        <v>1109.6865</v>
      </c>
      <c r="H81" s="8">
        <f>Quadro1!F81</f>
        <v>1151.7621131249998</v>
      </c>
      <c r="I81" s="8">
        <f>Quadro1!G81</f>
        <v>53264.952000000063</v>
      </c>
      <c r="J81" s="8">
        <f>Quadro1!H81</f>
        <v>13316.237999999939</v>
      </c>
      <c r="K81" s="30">
        <f>Quadro1!I81</f>
        <v>3.5000000000000003E-2</v>
      </c>
      <c r="L81" s="20"/>
    </row>
    <row r="82" spans="1:12" ht="15" customHeight="1" x14ac:dyDescent="0.2">
      <c r="A82" s="20"/>
      <c r="B82" s="49" t="s">
        <v>9</v>
      </c>
      <c r="C82" s="61"/>
      <c r="D82" s="21">
        <f>Quadro1!B82</f>
        <v>73</v>
      </c>
      <c r="E82" s="22">
        <f>Quadro1!C82</f>
        <v>13316.237999999939</v>
      </c>
      <c r="F82" s="8">
        <f>Quadro1!D82</f>
        <v>38.839027499999823</v>
      </c>
      <c r="G82" s="8">
        <f>Quadro1!E82</f>
        <v>1109.6865</v>
      </c>
      <c r="H82" s="8">
        <f>Quadro1!F82</f>
        <v>1148.5255275</v>
      </c>
      <c r="I82" s="8">
        <f>Quadro1!G82</f>
        <v>54374.638500000066</v>
      </c>
      <c r="J82" s="8">
        <f>Quadro1!H82</f>
        <v>12206.551499999936</v>
      </c>
      <c r="K82" s="30">
        <f>Quadro1!I82</f>
        <v>3.5000000000000003E-2</v>
      </c>
      <c r="L82" s="20"/>
    </row>
    <row r="83" spans="1:12" ht="15" customHeight="1" x14ac:dyDescent="0.2">
      <c r="A83" s="20"/>
      <c r="B83" s="49" t="s">
        <v>10</v>
      </c>
      <c r="C83" s="61"/>
      <c r="D83" s="21">
        <f>Quadro1!B83</f>
        <v>74</v>
      </c>
      <c r="E83" s="22">
        <f>Quadro1!C83</f>
        <v>12206.551499999936</v>
      </c>
      <c r="F83" s="8">
        <f>Quadro1!D83</f>
        <v>35.602441874999812</v>
      </c>
      <c r="G83" s="8">
        <f>Quadro1!E83</f>
        <v>1109.6865</v>
      </c>
      <c r="H83" s="8">
        <f>Quadro1!F83</f>
        <v>1145.2889418749999</v>
      </c>
      <c r="I83" s="8">
        <f>Quadro1!G83</f>
        <v>55484.32500000007</v>
      </c>
      <c r="J83" s="8">
        <f>Quadro1!H83</f>
        <v>11096.864999999932</v>
      </c>
      <c r="K83" s="30">
        <f>Quadro1!I83</f>
        <v>3.5000000000000003E-2</v>
      </c>
      <c r="L83" s="20"/>
    </row>
    <row r="84" spans="1:12" ht="15" customHeight="1" x14ac:dyDescent="0.2">
      <c r="A84" s="20"/>
      <c r="B84" s="49" t="s">
        <v>11</v>
      </c>
      <c r="C84" s="61"/>
      <c r="D84" s="21">
        <f>Quadro1!B84</f>
        <v>75</v>
      </c>
      <c r="E84" s="22">
        <f>Quadro1!C84</f>
        <v>11096.864999999932</v>
      </c>
      <c r="F84" s="8">
        <f>Quadro1!D84</f>
        <v>32.365856249999801</v>
      </c>
      <c r="G84" s="8">
        <f>Quadro1!E84</f>
        <v>1109.6865</v>
      </c>
      <c r="H84" s="8">
        <f>Quadro1!F84</f>
        <v>1142.0523562499998</v>
      </c>
      <c r="I84" s="8">
        <f>Quadro1!G84</f>
        <v>56594.011500000073</v>
      </c>
      <c r="J84" s="8">
        <f>Quadro1!H84</f>
        <v>9987.178499999929</v>
      </c>
      <c r="K84" s="30">
        <f>Quadro1!I84</f>
        <v>3.5000000000000003E-2</v>
      </c>
      <c r="L84" s="20"/>
    </row>
    <row r="85" spans="1:12" ht="15" customHeight="1" x14ac:dyDescent="0.2">
      <c r="A85" s="20"/>
      <c r="B85" s="49" t="s">
        <v>12</v>
      </c>
      <c r="C85" s="61"/>
      <c r="D85" s="21">
        <f>Quadro1!B85</f>
        <v>76</v>
      </c>
      <c r="E85" s="22">
        <f>Quadro1!C85</f>
        <v>9987.178499999929</v>
      </c>
      <c r="F85" s="8">
        <f>Quadro1!D85</f>
        <v>29.129270624999794</v>
      </c>
      <c r="G85" s="8">
        <f>Quadro1!E85</f>
        <v>1109.6865</v>
      </c>
      <c r="H85" s="8">
        <f>Quadro1!F85</f>
        <v>1138.8157706249999</v>
      </c>
      <c r="I85" s="8">
        <f>Quadro1!G85</f>
        <v>57703.698000000077</v>
      </c>
      <c r="J85" s="8">
        <f>Quadro1!H85</f>
        <v>8877.4919999999256</v>
      </c>
      <c r="K85" s="30">
        <f>Quadro1!I85</f>
        <v>3.5000000000000003E-2</v>
      </c>
      <c r="L85" s="20"/>
    </row>
    <row r="86" spans="1:12" ht="15" customHeight="1" x14ac:dyDescent="0.2">
      <c r="A86" s="20"/>
      <c r="B86" s="50" t="s">
        <v>13</v>
      </c>
      <c r="C86" s="62">
        <v>2018</v>
      </c>
      <c r="D86" s="26">
        <f>Quadro1!B86</f>
        <v>77</v>
      </c>
      <c r="E86" s="27">
        <f>Quadro1!C86</f>
        <v>8877.4919999999256</v>
      </c>
      <c r="F86" s="28">
        <f>Quadro1!D86</f>
        <v>25.892684999999783</v>
      </c>
      <c r="G86" s="28">
        <f>Quadro1!E86</f>
        <v>1109.6865</v>
      </c>
      <c r="H86" s="28">
        <f>Quadro1!F86</f>
        <v>1135.5791849999998</v>
      </c>
      <c r="I86" s="28">
        <f>Quadro1!G86</f>
        <v>58813.38450000008</v>
      </c>
      <c r="J86" s="28">
        <f>Quadro1!H86</f>
        <v>7767.8054999999222</v>
      </c>
      <c r="K86" s="29">
        <f>Quadro1!I86</f>
        <v>3.5000000000000003E-2</v>
      </c>
      <c r="L86" s="20"/>
    </row>
    <row r="87" spans="1:12" ht="15" customHeight="1" x14ac:dyDescent="0.2">
      <c r="A87" s="20"/>
      <c r="B87" s="50" t="s">
        <v>14</v>
      </c>
      <c r="C87" s="62"/>
      <c r="D87" s="26">
        <f>Quadro1!B87</f>
        <v>78</v>
      </c>
      <c r="E87" s="27">
        <f>Quadro1!C87</f>
        <v>7767.8054999999222</v>
      </c>
      <c r="F87" s="28">
        <f>Quadro1!D87</f>
        <v>22.656099374999773</v>
      </c>
      <c r="G87" s="28">
        <f>Quadro1!E87</f>
        <v>1109.6865</v>
      </c>
      <c r="H87" s="28">
        <f>Quadro1!F87</f>
        <v>1132.3425993749997</v>
      </c>
      <c r="I87" s="28">
        <f>Quadro1!G87</f>
        <v>59923.071000000084</v>
      </c>
      <c r="J87" s="28">
        <f>Quadro1!H87</f>
        <v>6658.1189999999187</v>
      </c>
      <c r="K87" s="29">
        <f>Quadro1!I87</f>
        <v>3.5000000000000003E-2</v>
      </c>
      <c r="L87" s="20"/>
    </row>
    <row r="88" spans="1:12" ht="15" customHeight="1" x14ac:dyDescent="0.2">
      <c r="A88" s="20"/>
      <c r="B88" s="50" t="s">
        <v>15</v>
      </c>
      <c r="C88" s="62"/>
      <c r="D88" s="26">
        <f>Quadro1!B88</f>
        <v>79</v>
      </c>
      <c r="E88" s="27">
        <f>Quadro1!C88</f>
        <v>6658.1189999999187</v>
      </c>
      <c r="F88" s="28">
        <f>Quadro1!D88</f>
        <v>19.419513749999766</v>
      </c>
      <c r="G88" s="28">
        <f>Quadro1!E88</f>
        <v>1109.6865</v>
      </c>
      <c r="H88" s="28">
        <f>Quadro1!F88</f>
        <v>1129.1060137499999</v>
      </c>
      <c r="I88" s="28">
        <f>Quadro1!G88</f>
        <v>61032.757500000087</v>
      </c>
      <c r="J88" s="28">
        <f>Quadro1!H88</f>
        <v>5548.4324999999153</v>
      </c>
      <c r="K88" s="29">
        <f>Quadro1!I88</f>
        <v>3.5000000000000003E-2</v>
      </c>
      <c r="L88" s="20"/>
    </row>
    <row r="89" spans="1:12" ht="15" customHeight="1" x14ac:dyDescent="0.2">
      <c r="A89" s="20"/>
      <c r="B89" s="50" t="s">
        <v>16</v>
      </c>
      <c r="C89" s="62"/>
      <c r="D89" s="26">
        <f>Quadro1!B89</f>
        <v>80</v>
      </c>
      <c r="E89" s="27">
        <f>Quadro1!C89</f>
        <v>5548.4324999999153</v>
      </c>
      <c r="F89" s="28">
        <f>Quadro1!D89</f>
        <v>16.182928124999755</v>
      </c>
      <c r="G89" s="28">
        <f>Quadro1!E89</f>
        <v>1109.6865</v>
      </c>
      <c r="H89" s="28">
        <f>Quadro1!F89</f>
        <v>1125.8694281249998</v>
      </c>
      <c r="I89" s="28">
        <f>Quadro1!G89</f>
        <v>62142.44400000009</v>
      </c>
      <c r="J89" s="28">
        <f>Quadro1!H89</f>
        <v>4438.7459999999119</v>
      </c>
      <c r="K89" s="29">
        <f>Quadro1!I89</f>
        <v>3.5000000000000003E-2</v>
      </c>
      <c r="L89" s="20"/>
    </row>
    <row r="90" spans="1:12" ht="15" customHeight="1" x14ac:dyDescent="0.2">
      <c r="A90" s="20"/>
      <c r="B90" s="50" t="s">
        <v>17</v>
      </c>
      <c r="C90" s="62"/>
      <c r="D90" s="26">
        <f>Quadro1!B90</f>
        <v>81</v>
      </c>
      <c r="E90" s="27">
        <f>Quadro1!C90</f>
        <v>4438.7459999999119</v>
      </c>
      <c r="F90" s="28">
        <f>Quadro1!D90</f>
        <v>12.946342499999744</v>
      </c>
      <c r="G90" s="28">
        <f>Quadro1!E90</f>
        <v>1109.6865</v>
      </c>
      <c r="H90" s="28">
        <f>Quadro1!F90</f>
        <v>1122.6328424999997</v>
      </c>
      <c r="I90" s="28">
        <f>Quadro1!G90</f>
        <v>63252.130500000094</v>
      </c>
      <c r="J90" s="28">
        <f>Quadro1!H90</f>
        <v>3329.0594999999084</v>
      </c>
      <c r="K90" s="29">
        <f>Quadro1!I90</f>
        <v>3.5000000000000003E-2</v>
      </c>
      <c r="L90" s="20"/>
    </row>
    <row r="91" spans="1:12" ht="15" customHeight="1" x14ac:dyDescent="0.2">
      <c r="A91" s="20"/>
      <c r="B91" s="50" t="s">
        <v>6</v>
      </c>
      <c r="C91" s="62"/>
      <c r="D91" s="26">
        <f>Quadro1!B91</f>
        <v>82</v>
      </c>
      <c r="E91" s="27">
        <f>Quadro1!C91</f>
        <v>3329.0594999999084</v>
      </c>
      <c r="F91" s="28">
        <f>Quadro1!D91</f>
        <v>9.7097568749997336</v>
      </c>
      <c r="G91" s="28">
        <f>Quadro1!E91</f>
        <v>1109.6865</v>
      </c>
      <c r="H91" s="28">
        <f>Quadro1!F91</f>
        <v>1119.3962568749998</v>
      </c>
      <c r="I91" s="28">
        <f>Quadro1!G91</f>
        <v>64361.817000000097</v>
      </c>
      <c r="J91" s="28">
        <f>Quadro1!H91</f>
        <v>2219.372999999905</v>
      </c>
      <c r="K91" s="29">
        <f>Quadro1!I91</f>
        <v>3.5000000000000003E-2</v>
      </c>
      <c r="L91" s="20"/>
    </row>
    <row r="92" spans="1:12" ht="15" customHeight="1" x14ac:dyDescent="0.2">
      <c r="A92" s="20"/>
      <c r="B92" s="50" t="s">
        <v>7</v>
      </c>
      <c r="C92" s="62"/>
      <c r="D92" s="26">
        <f>Quadro1!B92</f>
        <v>83</v>
      </c>
      <c r="E92" s="27">
        <f>Quadro1!C92</f>
        <v>2219.372999999905</v>
      </c>
      <c r="F92" s="28">
        <f>Quadro1!D92</f>
        <v>6.4731712499997229</v>
      </c>
      <c r="G92" s="28">
        <f>Quadro1!E92</f>
        <v>1109.6865</v>
      </c>
      <c r="H92" s="28">
        <f>Quadro1!F92</f>
        <v>1116.1596712499997</v>
      </c>
      <c r="I92" s="28">
        <f>Quadro1!G92</f>
        <v>65471.503500000101</v>
      </c>
      <c r="J92" s="28">
        <f>Quadro1!H92</f>
        <v>1109.6864999999016</v>
      </c>
      <c r="K92" s="29">
        <f>Quadro1!I92</f>
        <v>3.5000000000000003E-2</v>
      </c>
      <c r="L92" s="20"/>
    </row>
    <row r="93" spans="1:12" ht="15" customHeight="1" x14ac:dyDescent="0.2">
      <c r="A93" s="20"/>
      <c r="B93" s="50" t="s">
        <v>8</v>
      </c>
      <c r="C93" s="62"/>
      <c r="D93" s="26">
        <f>Quadro1!B93</f>
        <v>84</v>
      </c>
      <c r="E93" s="27">
        <f>Quadro1!C93</f>
        <v>1109.6864999999016</v>
      </c>
      <c r="F93" s="28">
        <f>Quadro1!D93</f>
        <v>3.2365856249997131</v>
      </c>
      <c r="G93" s="28">
        <f>Quadro1!E93</f>
        <v>1109.6865</v>
      </c>
      <c r="H93" s="28">
        <f>Quadro1!F93</f>
        <v>1112.9230856249997</v>
      </c>
      <c r="I93" s="28">
        <f>Quadro1!G93</f>
        <v>66581.190000000104</v>
      </c>
      <c r="J93" s="28">
        <f>Quadro1!H93</f>
        <v>0</v>
      </c>
      <c r="K93" s="29">
        <f>Quadro1!I93</f>
        <v>3.5000000000000003E-2</v>
      </c>
      <c r="L93" s="20"/>
    </row>
    <row r="94" spans="1:12" x14ac:dyDescent="0.2">
      <c r="A94" s="20"/>
      <c r="B94" s="10"/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2">
      <c r="B95" s="10"/>
    </row>
    <row r="96" spans="1:12" x14ac:dyDescent="0.2">
      <c r="B96" s="10"/>
    </row>
    <row r="97" spans="2:2" x14ac:dyDescent="0.2">
      <c r="B97" s="10"/>
    </row>
  </sheetData>
  <mergeCells count="18">
    <mergeCell ref="L8:L9"/>
    <mergeCell ref="C8:C9"/>
    <mergeCell ref="D8:D9"/>
    <mergeCell ref="E8:E9"/>
    <mergeCell ref="F8:H8"/>
    <mergeCell ref="I8:I9"/>
    <mergeCell ref="J8:J9"/>
    <mergeCell ref="K8:K9"/>
    <mergeCell ref="B7:K7"/>
    <mergeCell ref="C62:C73"/>
    <mergeCell ref="C74:C85"/>
    <mergeCell ref="C86:C93"/>
    <mergeCell ref="C10:C13"/>
    <mergeCell ref="C14:C25"/>
    <mergeCell ref="C26:C37"/>
    <mergeCell ref="C38:C49"/>
    <mergeCell ref="C50:C61"/>
    <mergeCell ref="B8:B9"/>
  </mergeCells>
  <pageMargins left="0.25" right="0.25" top="0.75" bottom="0.75" header="0.3" footer="0.3"/>
  <pageSetup paperSize="9" scale="95" fitToWidth="0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Quadro1</vt:lpstr>
      <vt:lpstr>Quadro2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</dc:creator>
  <cp:lastModifiedBy>MAXE</cp:lastModifiedBy>
  <cp:lastPrinted>2011-08-12T14:45:59Z</cp:lastPrinted>
  <dcterms:created xsi:type="dcterms:W3CDTF">2011-07-20T11:29:03Z</dcterms:created>
  <dcterms:modified xsi:type="dcterms:W3CDTF">2011-08-26T21:05:35Z</dcterms:modified>
</cp:coreProperties>
</file>