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Folha1" sheetId="1" r:id="rId1"/>
  </sheets>
  <calcPr calcId="145621"/>
</workbook>
</file>

<file path=xl/calcChain.xml><?xml version="1.0" encoding="utf-8"?>
<calcChain xmlns="http://schemas.openxmlformats.org/spreadsheetml/2006/main">
  <c r="F15" i="1" l="1"/>
  <c r="C25" i="1"/>
  <c r="C28" i="1" s="1"/>
  <c r="C29" i="1" s="1"/>
  <c r="C30" i="1" s="1"/>
  <c r="D22" i="1"/>
  <c r="E22" i="1"/>
  <c r="F22" i="1"/>
  <c r="G22" i="1"/>
  <c r="C20" i="1"/>
  <c r="C22" i="1" s="1"/>
  <c r="D37" i="1"/>
  <c r="D39" i="1" s="1"/>
  <c r="E37" i="1"/>
  <c r="E14" i="1" s="1"/>
  <c r="F37" i="1"/>
  <c r="F14" i="1" s="1"/>
  <c r="G37" i="1"/>
  <c r="G14" i="1" s="1"/>
  <c r="D14" i="1"/>
  <c r="E11" i="1"/>
  <c r="E15" i="1" s="1"/>
  <c r="F11" i="1"/>
  <c r="G11" i="1"/>
  <c r="G15" i="1" s="1"/>
  <c r="D11" i="1"/>
  <c r="D15" i="1" s="1"/>
  <c r="G41" i="1"/>
  <c r="G27" i="1" s="1"/>
  <c r="D16" i="1" l="1"/>
  <c r="D17" i="1" s="1"/>
  <c r="D25" i="1" s="1"/>
  <c r="D28" i="1" s="1"/>
  <c r="D29" i="1" s="1"/>
  <c r="D30" i="1" s="1"/>
  <c r="C31" i="1"/>
  <c r="G16" i="1"/>
  <c r="G17" i="1" s="1"/>
  <c r="G25" i="1" s="1"/>
  <c r="G28" i="1" s="1"/>
  <c r="G29" i="1" s="1"/>
  <c r="G30" i="1" s="1"/>
  <c r="F16" i="1"/>
  <c r="F17" i="1" s="1"/>
  <c r="F25" i="1" s="1"/>
  <c r="F28" i="1" s="1"/>
  <c r="F29" i="1" s="1"/>
  <c r="F30" i="1" s="1"/>
  <c r="E16" i="1"/>
  <c r="E17" i="1" s="1"/>
  <c r="E25" i="1" s="1"/>
  <c r="E28" i="1" s="1"/>
  <c r="E29" i="1" s="1"/>
  <c r="E30" i="1" s="1"/>
  <c r="E39" i="1"/>
  <c r="F39" i="1" s="1"/>
  <c r="G39" i="1" s="1"/>
  <c r="C34" i="1" l="1"/>
  <c r="D31" i="1"/>
  <c r="E31" i="1" s="1"/>
  <c r="F31" i="1" s="1"/>
  <c r="K28" i="1" s="1"/>
  <c r="L29" i="1" s="1"/>
</calcChain>
</file>

<file path=xl/sharedStrings.xml><?xml version="1.0" encoding="utf-8"?>
<sst xmlns="http://schemas.openxmlformats.org/spreadsheetml/2006/main" count="27" uniqueCount="23">
  <si>
    <t>Amort</t>
  </si>
  <si>
    <t>VA</t>
  </si>
  <si>
    <t>VC</t>
  </si>
  <si>
    <t>Vendas</t>
  </si>
  <si>
    <t>GO</t>
  </si>
  <si>
    <t>CP</t>
  </si>
  <si>
    <t>FSE</t>
  </si>
  <si>
    <t>Total Investimento</t>
  </si>
  <si>
    <t>ICF</t>
  </si>
  <si>
    <t>ICC</t>
  </si>
  <si>
    <t>MLL</t>
  </si>
  <si>
    <t>RL</t>
  </si>
  <si>
    <t>VR</t>
  </si>
  <si>
    <t>Total MLL</t>
  </si>
  <si>
    <t>RO</t>
  </si>
  <si>
    <t>IRC</t>
  </si>
  <si>
    <t>Total ML</t>
  </si>
  <si>
    <t>VAL</t>
  </si>
  <si>
    <t>CF Acum</t>
  </si>
  <si>
    <t>Anos</t>
  </si>
  <si>
    <t>Investimento Inicial</t>
  </si>
  <si>
    <t>MLL Actualizados</t>
  </si>
  <si>
    <t>2 Anos de recuperação + os meses para recuperar os 76.640,00 €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</si>
</sst>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0" fontId="0" fillId="0" borderId="0" xfId="0" applyNumberFormat="1"/>
    <xf numFmtId="4" fontId="0" fillId="0" borderId="0" xfId="0" applyNumberFormat="1"/>
    <xf numFmtId="2" fontId="0" fillId="2" borderId="0" xfId="0" applyNumberForma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4" fontId="0" fillId="0" borderId="7" xfId="0" applyNumberFormat="1" applyBorder="1"/>
    <xf numFmtId="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455543</xdr:colOff>
      <xdr:row>29</xdr:row>
      <xdr:rowOff>82827</xdr:rowOff>
    </xdr:from>
    <xdr:to>
      <xdr:col>10</xdr:col>
      <xdr:colOff>571500</xdr:colOff>
      <xdr:row>30</xdr:row>
      <xdr:rowOff>182217</xdr:rowOff>
    </xdr:to>
    <xdr:cxnSp macro="">
      <xdr:nvCxnSpPr>
        <xdr:cNvPr id="3" name="Conexão recta unidireccional 2"/>
        <xdr:cNvCxnSpPr/>
      </xdr:nvCxnSpPr>
      <xdr:spPr>
        <a:xfrm flipV="1">
          <a:off x="6833152" y="5648740"/>
          <a:ext cx="1341783" cy="28989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41"/>
  <sheetViews>
    <sheetView tabSelected="1" zoomScaleNormal="100" workbookViewId="0">
      <selection activeCell="F8" sqref="F8"/>
    </sheetView>
  </sheetViews>
  <sheetFormatPr defaultRowHeight="15" x14ac:dyDescent="0.25"/>
  <cols>
    <col min="2" max="2" width="18.85546875" bestFit="1" customWidth="1"/>
    <col min="3" max="7" width="11.7109375" bestFit="1" customWidth="1"/>
    <col min="11" max="11" width="11.140625" bestFit="1" customWidth="1"/>
    <col min="12" max="12" width="9.5703125" bestFit="1" customWidth="1"/>
  </cols>
  <sheetData>
    <row r="6" spans="2:7" x14ac:dyDescent="0.25">
      <c r="B6" t="s">
        <v>19</v>
      </c>
      <c r="C6">
        <v>0</v>
      </c>
      <c r="D6">
        <v>1</v>
      </c>
      <c r="E6">
        <v>2</v>
      </c>
      <c r="F6">
        <v>3</v>
      </c>
      <c r="G6">
        <v>4</v>
      </c>
    </row>
    <row r="7" spans="2:7" x14ac:dyDescent="0.25">
      <c r="B7" t="s">
        <v>20</v>
      </c>
      <c r="C7" s="2">
        <v>500000</v>
      </c>
      <c r="D7" s="2"/>
      <c r="E7" s="2"/>
      <c r="F7" s="2"/>
      <c r="G7" s="2"/>
    </row>
    <row r="8" spans="2:7" x14ac:dyDescent="0.25">
      <c r="C8" s="2"/>
      <c r="D8" s="2"/>
      <c r="E8" s="2"/>
      <c r="F8" s="2"/>
      <c r="G8" s="2"/>
    </row>
    <row r="9" spans="2:7" x14ac:dyDescent="0.25">
      <c r="B9" t="s">
        <v>3</v>
      </c>
      <c r="C9" s="2">
        <v>0</v>
      </c>
      <c r="D9" s="2">
        <v>1100000</v>
      </c>
      <c r="E9" s="2">
        <v>2000000</v>
      </c>
      <c r="F9" s="2">
        <v>2000000</v>
      </c>
      <c r="G9" s="2">
        <v>2000000</v>
      </c>
    </row>
    <row r="10" spans="2:7" x14ac:dyDescent="0.25">
      <c r="C10" s="2"/>
      <c r="D10" s="2"/>
      <c r="E10" s="2"/>
      <c r="F10" s="2"/>
      <c r="G10" s="2"/>
    </row>
    <row r="11" spans="2:7" x14ac:dyDescent="0.25">
      <c r="B11" t="s">
        <v>4</v>
      </c>
      <c r="C11" s="2"/>
      <c r="D11" s="2">
        <f>+D9*0.5</f>
        <v>550000</v>
      </c>
      <c r="E11" s="2">
        <f t="shared" ref="E11:G11" si="0">+E9*0.5</f>
        <v>1000000</v>
      </c>
      <c r="F11" s="2">
        <f t="shared" si="0"/>
        <v>1000000</v>
      </c>
      <c r="G11" s="2">
        <f t="shared" si="0"/>
        <v>1000000</v>
      </c>
    </row>
    <row r="12" spans="2:7" x14ac:dyDescent="0.25">
      <c r="B12" t="s">
        <v>5</v>
      </c>
      <c r="C12" s="2"/>
      <c r="D12" s="2">
        <v>300000</v>
      </c>
      <c r="E12" s="2">
        <v>300000</v>
      </c>
      <c r="F12" s="2">
        <v>300000</v>
      </c>
      <c r="G12" s="2">
        <v>300000</v>
      </c>
    </row>
    <row r="13" spans="2:7" x14ac:dyDescent="0.25">
      <c r="B13" t="s">
        <v>6</v>
      </c>
      <c r="C13" s="2"/>
      <c r="D13" s="2">
        <v>187500</v>
      </c>
      <c r="E13" s="2">
        <v>187500</v>
      </c>
      <c r="F13" s="2">
        <v>187500</v>
      </c>
      <c r="G13" s="2">
        <v>187500</v>
      </c>
    </row>
    <row r="14" spans="2:7" x14ac:dyDescent="0.25">
      <c r="B14" t="s">
        <v>0</v>
      </c>
      <c r="C14" s="2"/>
      <c r="D14" s="2">
        <f>+D37</f>
        <v>62500</v>
      </c>
      <c r="E14" s="2">
        <f t="shared" ref="E14:G14" si="1">+E37</f>
        <v>62500</v>
      </c>
      <c r="F14" s="2">
        <f t="shared" si="1"/>
        <v>62500</v>
      </c>
      <c r="G14" s="2">
        <f t="shared" si="1"/>
        <v>62500</v>
      </c>
    </row>
    <row r="15" spans="2:7" x14ac:dyDescent="0.25">
      <c r="B15" t="s">
        <v>14</v>
      </c>
      <c r="C15" s="2"/>
      <c r="D15" s="2">
        <f>D9-D11-D12-D13-D14</f>
        <v>0</v>
      </c>
      <c r="E15" s="2">
        <f t="shared" ref="E15:G15" si="2">E9-E11-E12-E13-E14</f>
        <v>450000</v>
      </c>
      <c r="F15" s="2">
        <f t="shared" si="2"/>
        <v>450000</v>
      </c>
      <c r="G15" s="2">
        <f t="shared" si="2"/>
        <v>450000</v>
      </c>
    </row>
    <row r="16" spans="2:7" x14ac:dyDescent="0.25">
      <c r="B16" t="s">
        <v>15</v>
      </c>
      <c r="C16" s="2"/>
      <c r="D16" s="2">
        <f>+D15*0.25</f>
        <v>0</v>
      </c>
      <c r="E16" s="2">
        <f t="shared" ref="E16:G16" si="3">+E15*0.25</f>
        <v>112500</v>
      </c>
      <c r="F16" s="2">
        <f t="shared" si="3"/>
        <v>112500</v>
      </c>
      <c r="G16" s="2">
        <f t="shared" si="3"/>
        <v>112500</v>
      </c>
    </row>
    <row r="17" spans="2:13" x14ac:dyDescent="0.25">
      <c r="B17" t="s">
        <v>11</v>
      </c>
      <c r="C17" s="2"/>
      <c r="D17" s="2">
        <f>+D15-D16</f>
        <v>0</v>
      </c>
      <c r="E17" s="2">
        <f t="shared" ref="E17:G17" si="4">+E15-E16</f>
        <v>337500</v>
      </c>
      <c r="F17" s="2">
        <f t="shared" si="4"/>
        <v>337500</v>
      </c>
      <c r="G17" s="2">
        <f t="shared" si="4"/>
        <v>337500</v>
      </c>
    </row>
    <row r="19" spans="2:13" x14ac:dyDescent="0.25">
      <c r="B19" s="4" t="s">
        <v>7</v>
      </c>
      <c r="C19" s="5">
        <v>0</v>
      </c>
      <c r="D19" s="5">
        <v>1</v>
      </c>
      <c r="E19" s="5">
        <v>2</v>
      </c>
      <c r="F19" s="5">
        <v>3</v>
      </c>
      <c r="G19" s="6">
        <v>4</v>
      </c>
    </row>
    <row r="20" spans="2:13" ht="18" customHeight="1" x14ac:dyDescent="0.25">
      <c r="B20" s="7" t="s">
        <v>8</v>
      </c>
      <c r="C20" s="8">
        <f>+C7</f>
        <v>500000</v>
      </c>
      <c r="D20" s="8"/>
      <c r="E20" s="8"/>
      <c r="F20" s="8"/>
      <c r="G20" s="9"/>
    </row>
    <row r="21" spans="2:13" x14ac:dyDescent="0.25">
      <c r="B21" s="7" t="s">
        <v>9</v>
      </c>
      <c r="C21" s="8"/>
      <c r="D21" s="8"/>
      <c r="E21" s="8"/>
      <c r="F21" s="8"/>
      <c r="G21" s="9"/>
    </row>
    <row r="22" spans="2:13" x14ac:dyDescent="0.25">
      <c r="B22" s="13" t="s">
        <v>7</v>
      </c>
      <c r="C22" s="14">
        <f>+SUM(C20:C21)</f>
        <v>500000</v>
      </c>
      <c r="D22" s="14">
        <f t="shared" ref="D22:G22" si="5">+SUM(D20:D21)</f>
        <v>0</v>
      </c>
      <c r="E22" s="14">
        <f t="shared" si="5"/>
        <v>0</v>
      </c>
      <c r="F22" s="14">
        <f t="shared" si="5"/>
        <v>0</v>
      </c>
      <c r="G22" s="15">
        <f t="shared" si="5"/>
        <v>0</v>
      </c>
    </row>
    <row r="24" spans="2:13" x14ac:dyDescent="0.25">
      <c r="B24" s="4" t="s">
        <v>10</v>
      </c>
      <c r="C24" s="5"/>
      <c r="D24" s="5"/>
      <c r="E24" s="5"/>
      <c r="F24" s="5"/>
      <c r="G24" s="6"/>
    </row>
    <row r="25" spans="2:13" x14ac:dyDescent="0.25">
      <c r="B25" s="7" t="s">
        <v>11</v>
      </c>
      <c r="C25" s="8">
        <f>+C17</f>
        <v>0</v>
      </c>
      <c r="D25" s="8">
        <f t="shared" ref="D25:G25" si="6">+D17</f>
        <v>0</v>
      </c>
      <c r="E25" s="8">
        <f t="shared" si="6"/>
        <v>337500</v>
      </c>
      <c r="F25" s="8">
        <f t="shared" si="6"/>
        <v>337500</v>
      </c>
      <c r="G25" s="9">
        <f t="shared" si="6"/>
        <v>337500</v>
      </c>
    </row>
    <row r="26" spans="2:13" x14ac:dyDescent="0.25">
      <c r="B26" s="7" t="s">
        <v>0</v>
      </c>
      <c r="C26" s="8"/>
      <c r="D26" s="8"/>
      <c r="E26" s="8"/>
      <c r="F26" s="8"/>
      <c r="G26" s="9"/>
    </row>
    <row r="27" spans="2:13" x14ac:dyDescent="0.25">
      <c r="B27" s="7" t="s">
        <v>12</v>
      </c>
      <c r="C27" s="8"/>
      <c r="D27" s="8"/>
      <c r="E27" s="8"/>
      <c r="F27" s="8"/>
      <c r="G27" s="9">
        <f>G41</f>
        <v>250000</v>
      </c>
    </row>
    <row r="28" spans="2:13" x14ac:dyDescent="0.25">
      <c r="B28" s="7" t="s">
        <v>16</v>
      </c>
      <c r="C28" s="8">
        <f>+SUM(C25:C27)</f>
        <v>0</v>
      </c>
      <c r="D28" s="8">
        <f t="shared" ref="D28:G28" si="7">+SUM(D25:D27)</f>
        <v>0</v>
      </c>
      <c r="E28" s="8">
        <f t="shared" si="7"/>
        <v>337500</v>
      </c>
      <c r="F28" s="8">
        <f t="shared" si="7"/>
        <v>337500</v>
      </c>
      <c r="G28" s="9">
        <f t="shared" si="7"/>
        <v>587500</v>
      </c>
      <c r="K28" s="2">
        <f>(F31-E31)</f>
        <v>474163.20000000013</v>
      </c>
      <c r="L28">
        <v>12</v>
      </c>
    </row>
    <row r="29" spans="2:13" x14ac:dyDescent="0.25">
      <c r="B29" s="13" t="s">
        <v>13</v>
      </c>
      <c r="C29" s="14">
        <f>+C28-C20</f>
        <v>-500000</v>
      </c>
      <c r="D29" s="14">
        <f t="shared" ref="D29:G29" si="8">+D28-D20</f>
        <v>0</v>
      </c>
      <c r="E29" s="14">
        <f t="shared" si="8"/>
        <v>337500</v>
      </c>
      <c r="F29" s="14">
        <f t="shared" si="8"/>
        <v>337500</v>
      </c>
      <c r="G29" s="15">
        <f t="shared" si="8"/>
        <v>587500</v>
      </c>
      <c r="K29" s="2">
        <v>76640</v>
      </c>
      <c r="L29" s="3">
        <f>(K29*L28)/K28</f>
        <v>1.9395853579527043</v>
      </c>
    </row>
    <row r="30" spans="2:13" x14ac:dyDescent="0.25">
      <c r="B30" s="10" t="s">
        <v>21</v>
      </c>
      <c r="C30" s="11">
        <f>+C29</f>
        <v>-500000</v>
      </c>
      <c r="D30" s="11">
        <f>+D29</f>
        <v>0</v>
      </c>
      <c r="E30" s="11">
        <f>+E29/(1+0.12)^-2</f>
        <v>423360.00000000006</v>
      </c>
      <c r="F30" s="11">
        <f>+F29/(1+0.12)^-3</f>
        <v>474163.20000000013</v>
      </c>
      <c r="G30" s="12">
        <f>+G29/(1+0.12)^-4</f>
        <v>924442.62400000019</v>
      </c>
    </row>
    <row r="31" spans="2:13" x14ac:dyDescent="0.25">
      <c r="B31" t="s">
        <v>18</v>
      </c>
      <c r="C31" s="2">
        <f>+C30</f>
        <v>-500000</v>
      </c>
      <c r="D31" s="2">
        <f>+C31+D30</f>
        <v>-500000</v>
      </c>
      <c r="E31" s="2">
        <f>+D31+E30</f>
        <v>-76639.999999999942</v>
      </c>
      <c r="F31" s="2">
        <f>+E31+F30</f>
        <v>397523.20000000019</v>
      </c>
    </row>
    <row r="32" spans="2:13" x14ac:dyDescent="0.25">
      <c r="C32" s="2"/>
      <c r="D32" s="2"/>
      <c r="E32" s="16" t="s">
        <v>22</v>
      </c>
      <c r="F32" s="16"/>
      <c r="G32" s="16"/>
      <c r="H32" s="16"/>
      <c r="I32" s="16"/>
      <c r="J32" s="16"/>
      <c r="K32" s="16"/>
      <c r="L32" s="16"/>
      <c r="M32" s="16"/>
    </row>
    <row r="33" spans="2:7" x14ac:dyDescent="0.25">
      <c r="C33" s="2"/>
      <c r="D33" s="2"/>
      <c r="E33" s="2"/>
      <c r="F33" s="2"/>
    </row>
    <row r="34" spans="2:7" x14ac:dyDescent="0.25">
      <c r="B34" t="s">
        <v>17</v>
      </c>
      <c r="C34" s="2">
        <f>+C30+D30+E30+F30+G30</f>
        <v>1321965.8240000005</v>
      </c>
    </row>
    <row r="36" spans="2:7" x14ac:dyDescent="0.25">
      <c r="B36" t="s">
        <v>0</v>
      </c>
      <c r="D36" s="1">
        <v>0.125</v>
      </c>
      <c r="E36" s="1">
        <v>0.125</v>
      </c>
      <c r="F36" s="1">
        <v>0.125</v>
      </c>
      <c r="G36" s="1">
        <v>0.125</v>
      </c>
    </row>
    <row r="37" spans="2:7" x14ac:dyDescent="0.25">
      <c r="D37">
        <f>+$C$7*D36</f>
        <v>62500</v>
      </c>
      <c r="E37">
        <f t="shared" ref="E37:G37" si="9">+$C$7*E36</f>
        <v>62500</v>
      </c>
      <c r="F37">
        <f t="shared" si="9"/>
        <v>62500</v>
      </c>
      <c r="G37">
        <f t="shared" si="9"/>
        <v>62500</v>
      </c>
    </row>
    <row r="39" spans="2:7" x14ac:dyDescent="0.25">
      <c r="B39" t="s">
        <v>1</v>
      </c>
      <c r="D39">
        <f>+C7-D37</f>
        <v>437500</v>
      </c>
      <c r="E39">
        <f>+D39-E37</f>
        <v>375000</v>
      </c>
      <c r="F39">
        <f>+E39-F37</f>
        <v>312500</v>
      </c>
      <c r="G39">
        <f>+F39-G37</f>
        <v>250000</v>
      </c>
    </row>
    <row r="41" spans="2:7" x14ac:dyDescent="0.25">
      <c r="F41" t="s">
        <v>2</v>
      </c>
      <c r="G41">
        <f>+C7*0.5</f>
        <v>250000</v>
      </c>
    </row>
  </sheetData>
  <mergeCells count="1">
    <mergeCell ref="E32:M3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2012-01-23T20:51:46Z</dcterms:created>
  <dcterms:modified xsi:type="dcterms:W3CDTF">2012-01-23T21:10:37Z</dcterms:modified>
</cp:coreProperties>
</file>