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17580" windowHeight="9825"/>
  </bookViews>
  <sheets>
    <sheet name="Salários" sheetId="1" r:id="rId1"/>
  </sheets>
  <definedNames>
    <definedName name="_xlnm.Print_Area" localSheetId="0">Salários!$A$1:$F$39</definedName>
  </definedNames>
  <calcPr calcId="144525"/>
</workbook>
</file>

<file path=xl/calcChain.xml><?xml version="1.0" encoding="utf-8"?>
<calcChain xmlns="http://schemas.openxmlformats.org/spreadsheetml/2006/main">
  <c r="C31" i="1" l="1"/>
  <c r="C32" i="1"/>
  <c r="C33" i="1"/>
  <c r="C34" i="1"/>
  <c r="C35" i="1"/>
  <c r="B8" i="1"/>
  <c r="B19" i="1"/>
  <c r="D53" i="1" s="1"/>
  <c r="F13" i="1"/>
  <c r="E11" i="1"/>
  <c r="C36" i="1" l="1"/>
  <c r="C38" i="1" s="1"/>
  <c r="E12" i="1"/>
  <c r="B10" i="1" s="1"/>
  <c r="B17" i="1" s="1"/>
  <c r="B12" i="1"/>
  <c r="D48" i="1" s="1"/>
  <c r="B11" i="1"/>
  <c r="C37" i="1" l="1"/>
  <c r="D55" i="1" s="1"/>
  <c r="B25" i="1"/>
  <c r="B18" i="1"/>
  <c r="C39" i="1" l="1"/>
  <c r="D63" i="1" s="1"/>
  <c r="B26" i="1"/>
  <c r="D52" i="1" s="1"/>
  <c r="D50" i="1"/>
  <c r="B21" i="1"/>
  <c r="B22" i="1" s="1"/>
  <c r="D51" i="1"/>
  <c r="D54" i="1" l="1"/>
  <c r="D59" i="1" s="1"/>
</calcChain>
</file>

<file path=xl/sharedStrings.xml><?xml version="1.0" encoding="utf-8"?>
<sst xmlns="http://schemas.openxmlformats.org/spreadsheetml/2006/main" count="74" uniqueCount="70">
  <si>
    <t>Total</t>
  </si>
  <si>
    <t>Vencimento base</t>
  </si>
  <si>
    <t>Isenção de horario</t>
  </si>
  <si>
    <t>Subsidio de refeição</t>
  </si>
  <si>
    <t>Premio de produção</t>
  </si>
  <si>
    <t>Total de remuneraçoes sujeitas a imposto</t>
  </si>
  <si>
    <t>Total da remuneração</t>
  </si>
  <si>
    <t xml:space="preserve">TSU  conta do trabalhador </t>
  </si>
  <si>
    <t xml:space="preserve">Retenção de IRS </t>
  </si>
  <si>
    <t>Sindicato</t>
  </si>
  <si>
    <t>Subsidio Ferias</t>
  </si>
  <si>
    <t>Subsidio Natal</t>
  </si>
  <si>
    <t>Faltas</t>
  </si>
  <si>
    <t>Trabalho suplementar</t>
  </si>
  <si>
    <t>Descontos</t>
  </si>
  <si>
    <t>Adiantamentos</t>
  </si>
  <si>
    <t>Total de descontos</t>
  </si>
  <si>
    <t>Remunerações a pagar</t>
  </si>
  <si>
    <t>Encargos Patronais</t>
  </si>
  <si>
    <t>TSU  conta Empresa</t>
  </si>
  <si>
    <t>Taxa TSU  conta Empresa</t>
  </si>
  <si>
    <t xml:space="preserve">Taxa TSU  conta do trabalhador </t>
  </si>
  <si>
    <t xml:space="preserve">Taxa Retenção de IRS </t>
  </si>
  <si>
    <t>Taxa Sindicato</t>
  </si>
  <si>
    <t>Total da TSU</t>
  </si>
  <si>
    <t>Nº Dias:</t>
  </si>
  <si>
    <t>Limite isenção</t>
  </si>
  <si>
    <t>Sujeito a retenção:</t>
  </si>
  <si>
    <t>Subsídio Refeição</t>
  </si>
  <si>
    <t>Valor Subsídio Refeição / Dia</t>
  </si>
  <si>
    <t>--------------------------</t>
  </si>
  <si>
    <t>Folha Salários</t>
  </si>
  <si>
    <t>Nº Horas falta :</t>
  </si>
  <si>
    <t>Nº Horas normal</t>
  </si>
  <si>
    <t>Nº Horas normal a 25%</t>
  </si>
  <si>
    <t>Nº Horas normal a 50%</t>
  </si>
  <si>
    <t>Nº Horas normal a 150%</t>
  </si>
  <si>
    <t>Nº Horas normal a 100%</t>
  </si>
  <si>
    <t>Totais</t>
  </si>
  <si>
    <t>Horas Extras</t>
  </si>
  <si>
    <t>Retenção na fonte</t>
  </si>
  <si>
    <t>Total a receber</t>
  </si>
  <si>
    <t>Lançamento contabilistico</t>
  </si>
  <si>
    <t>Valor</t>
  </si>
  <si>
    <t>Débito</t>
  </si>
  <si>
    <t>Crédito</t>
  </si>
  <si>
    <t>Descrição</t>
  </si>
  <si>
    <t>Pagamento da Segurança Social e IRS:</t>
  </si>
  <si>
    <t>- Seg. Social até ao dia 15 do mês seguinte (Guia de Pagamento)</t>
  </si>
  <si>
    <t>- IRS até ao dia 20 do mês seguinte (Mod. 41)</t>
  </si>
  <si>
    <t>Remunerações Pessoal</t>
  </si>
  <si>
    <t>Remunerações Gerência</t>
  </si>
  <si>
    <t>Retenção IRS</t>
  </si>
  <si>
    <t>Segurança social(11% + 23.75%)</t>
  </si>
  <si>
    <t>Sindicato(opcional)</t>
  </si>
  <si>
    <t>Remunerações lìquidas</t>
  </si>
  <si>
    <t>Fase pagamento</t>
  </si>
  <si>
    <t>Pagamento Bancos</t>
  </si>
  <si>
    <t>Encargos sobre Remunerações(tsu)</t>
  </si>
  <si>
    <t>Honorários</t>
  </si>
  <si>
    <t>Iva</t>
  </si>
  <si>
    <t>IRS - Honorários</t>
  </si>
  <si>
    <t>Regime - Iva</t>
  </si>
  <si>
    <t>Retenção IRS + irs honorários</t>
  </si>
  <si>
    <t>2421/2422</t>
  </si>
  <si>
    <t>Montante total :</t>
  </si>
  <si>
    <t xml:space="preserve"> Processamento de salarios de Novembro</t>
  </si>
  <si>
    <t>Made by Shrek</t>
  </si>
  <si>
    <t>Funcionário Nº: 20</t>
  </si>
  <si>
    <t xml:space="preserve">Shrek - the humble Ogre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</si>
</sst>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8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i/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20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i/>
      <sz val="10"/>
      <color rgb="FF006699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16" borderId="4" applyNumberFormat="0" applyAlignment="0" applyProtection="0"/>
    <xf numFmtId="0" fontId="8" fillId="0" borderId="5" applyNumberFormat="0" applyFill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7" borderId="4" applyNumberFormat="0" applyAlignment="0" applyProtection="0"/>
    <xf numFmtId="0" fontId="11" fillId="3" borderId="0" applyNumberFormat="0" applyBorder="0" applyAlignment="0" applyProtection="0"/>
    <xf numFmtId="0" fontId="12" fillId="21" borderId="0" applyNumberFormat="0" applyBorder="0" applyAlignment="0" applyProtection="0"/>
    <xf numFmtId="0" fontId="2" fillId="0" borderId="0"/>
    <xf numFmtId="0" fontId="2" fillId="22" borderId="6" applyNumberFormat="0" applyFont="0" applyAlignment="0" applyProtection="0"/>
    <xf numFmtId="9" fontId="1" fillId="0" borderId="0" applyFont="0" applyFill="0" applyBorder="0" applyAlignment="0" applyProtection="0"/>
    <xf numFmtId="0" fontId="13" fillId="16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93">
    <xf numFmtId="0" fontId="0" fillId="0" borderId="0" xfId="0"/>
    <xf numFmtId="0" fontId="0" fillId="0" borderId="0" xfId="0" applyBorder="1"/>
    <xf numFmtId="0" fontId="20" fillId="0" borderId="10" xfId="0" applyFont="1" applyBorder="1"/>
    <xf numFmtId="0" fontId="0" fillId="0" borderId="10" xfId="0" applyBorder="1"/>
    <xf numFmtId="164" fontId="0" fillId="0" borderId="0" xfId="0" applyNumberFormat="1"/>
    <xf numFmtId="0" fontId="20" fillId="0" borderId="10" xfId="0" applyFont="1" applyFill="1" applyBorder="1"/>
    <xf numFmtId="0" fontId="2" fillId="26" borderId="14" xfId="35" applyFill="1" applyBorder="1" applyAlignment="1">
      <alignment vertical="center"/>
    </xf>
    <xf numFmtId="164" fontId="2" fillId="26" borderId="10" xfId="35" applyNumberFormat="1" applyFill="1" applyBorder="1" applyAlignment="1">
      <alignment vertical="center"/>
    </xf>
    <xf numFmtId="164" fontId="2" fillId="26" borderId="0" xfId="35" applyNumberFormat="1" applyFill="1" applyBorder="1" applyAlignment="1">
      <alignment vertical="center"/>
    </xf>
    <xf numFmtId="0" fontId="0" fillId="26" borderId="0" xfId="0" applyFill="1" applyBorder="1"/>
    <xf numFmtId="0" fontId="0" fillId="26" borderId="15" xfId="0" applyFill="1" applyBorder="1"/>
    <xf numFmtId="0" fontId="17" fillId="26" borderId="14" xfId="35" applyFont="1" applyFill="1" applyBorder="1" applyAlignment="1">
      <alignment vertical="center"/>
    </xf>
    <xf numFmtId="164" fontId="17" fillId="26" borderId="10" xfId="35" applyNumberFormat="1" applyFont="1" applyFill="1" applyBorder="1" applyAlignment="1">
      <alignment vertical="center"/>
    </xf>
    <xf numFmtId="0" fontId="20" fillId="26" borderId="10" xfId="0" applyFont="1" applyFill="1" applyBorder="1"/>
    <xf numFmtId="0" fontId="20" fillId="26" borderId="16" xfId="0" applyFont="1" applyFill="1" applyBorder="1"/>
    <xf numFmtId="0" fontId="0" fillId="26" borderId="16" xfId="0" applyFill="1" applyBorder="1"/>
    <xf numFmtId="164" fontId="20" fillId="26" borderId="10" xfId="0" applyNumberFormat="1" applyFont="1" applyFill="1" applyBorder="1"/>
    <xf numFmtId="0" fontId="19" fillId="26" borderId="14" xfId="35" applyFont="1" applyFill="1" applyBorder="1" applyAlignment="1">
      <alignment vertical="center"/>
    </xf>
    <xf numFmtId="164" fontId="17" fillId="26" borderId="16" xfId="35" applyNumberFormat="1" applyFont="1" applyFill="1" applyBorder="1" applyAlignment="1">
      <alignment vertical="center"/>
    </xf>
    <xf numFmtId="10" fontId="2" fillId="26" borderId="0" xfId="35" applyNumberFormat="1" applyFill="1" applyBorder="1" applyAlignment="1">
      <alignment horizontal="center" vertical="center"/>
    </xf>
    <xf numFmtId="10" fontId="2" fillId="26" borderId="0" xfId="35" applyNumberFormat="1" applyFill="1" applyBorder="1" applyAlignment="1">
      <alignment vertical="center"/>
    </xf>
    <xf numFmtId="0" fontId="2" fillId="26" borderId="0" xfId="35" applyFill="1" applyBorder="1" applyAlignment="1">
      <alignment vertical="center"/>
    </xf>
    <xf numFmtId="164" fontId="17" fillId="26" borderId="0" xfId="35" applyNumberFormat="1" applyFont="1" applyFill="1" applyBorder="1" applyAlignment="1">
      <alignment vertical="center"/>
    </xf>
    <xf numFmtId="11" fontId="17" fillId="26" borderId="14" xfId="35" applyNumberFormat="1" applyFont="1" applyFill="1" applyBorder="1" applyAlignment="1">
      <alignment vertical="center"/>
    </xf>
    <xf numFmtId="11" fontId="2" fillId="26" borderId="0" xfId="35" applyNumberFormat="1" applyFill="1" applyBorder="1" applyAlignment="1">
      <alignment vertical="center"/>
    </xf>
    <xf numFmtId="164" fontId="2" fillId="26" borderId="0" xfId="35" quotePrefix="1" applyNumberFormat="1" applyFill="1" applyBorder="1" applyAlignment="1">
      <alignment horizontal="center" vertical="center"/>
    </xf>
    <xf numFmtId="0" fontId="0" fillId="26" borderId="17" xfId="0" applyFill="1" applyBorder="1"/>
    <xf numFmtId="0" fontId="0" fillId="26" borderId="18" xfId="0" applyFill="1" applyBorder="1"/>
    <xf numFmtId="0" fontId="0" fillId="26" borderId="19" xfId="0" applyFill="1" applyBorder="1"/>
    <xf numFmtId="0" fontId="0" fillId="26" borderId="20" xfId="0" applyFill="1" applyBorder="1"/>
    <xf numFmtId="0" fontId="2" fillId="26" borderId="10" xfId="35" quotePrefix="1" applyFill="1" applyBorder="1" applyAlignment="1">
      <alignment vertical="center"/>
    </xf>
    <xf numFmtId="164" fontId="2" fillId="27" borderId="10" xfId="35" applyNumberFormat="1" applyFill="1" applyBorder="1" applyAlignment="1" applyProtection="1">
      <alignment vertical="center"/>
      <protection locked="0"/>
    </xf>
    <xf numFmtId="10" fontId="2" fillId="27" borderId="10" xfId="35" applyNumberFormat="1" applyFill="1" applyBorder="1" applyAlignment="1" applyProtection="1">
      <alignment horizontal="center" vertical="center"/>
      <protection locked="0"/>
    </xf>
    <xf numFmtId="10" fontId="2" fillId="27" borderId="10" xfId="35" quotePrefix="1" applyNumberFormat="1" applyFill="1" applyBorder="1" applyAlignment="1" applyProtection="1">
      <alignment horizontal="center" vertical="center"/>
      <protection locked="0"/>
    </xf>
    <xf numFmtId="2" fontId="2" fillId="27" borderId="10" xfId="35" applyNumberFormat="1" applyFont="1" applyFill="1" applyBorder="1" applyAlignment="1" applyProtection="1">
      <alignment vertical="center"/>
      <protection locked="0"/>
    </xf>
    <xf numFmtId="164" fontId="2" fillId="27" borderId="10" xfId="35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164" fontId="17" fillId="25" borderId="10" xfId="35" applyNumberFormat="1" applyFont="1" applyFill="1" applyBorder="1" applyAlignment="1" applyProtection="1">
      <alignment vertical="center"/>
    </xf>
    <xf numFmtId="164" fontId="17" fillId="26" borderId="10" xfId="35" applyNumberFormat="1" applyFont="1" applyFill="1" applyBorder="1" applyAlignment="1">
      <alignment horizontal="center" vertical="center"/>
    </xf>
    <xf numFmtId="0" fontId="0" fillId="26" borderId="10" xfId="0" applyFill="1" applyBorder="1"/>
    <xf numFmtId="2" fontId="2" fillId="27" borderId="10" xfId="35" applyNumberFormat="1" applyFill="1" applyBorder="1" applyAlignment="1" applyProtection="1">
      <alignment vertical="center"/>
      <protection locked="0"/>
    </xf>
    <xf numFmtId="0" fontId="20" fillId="0" borderId="10" xfId="0" applyFont="1" applyBorder="1" applyAlignment="1">
      <alignment horizontal="center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/>
    <xf numFmtId="0" fontId="0" fillId="24" borderId="10" xfId="0" applyFill="1" applyBorder="1"/>
    <xf numFmtId="0" fontId="0" fillId="27" borderId="10" xfId="0" applyFill="1" applyBorder="1" applyProtection="1">
      <protection locked="0"/>
    </xf>
    <xf numFmtId="0" fontId="24" fillId="24" borderId="10" xfId="0" applyFont="1" applyFill="1" applyBorder="1"/>
    <xf numFmtId="9" fontId="0" fillId="28" borderId="10" xfId="37" applyFont="1" applyFill="1" applyBorder="1" applyProtection="1">
      <protection locked="0"/>
    </xf>
    <xf numFmtId="0" fontId="21" fillId="0" borderId="10" xfId="0" applyFont="1" applyBorder="1"/>
    <xf numFmtId="0" fontId="21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10" xfId="0" applyNumberFormat="1" applyBorder="1"/>
    <xf numFmtId="0" fontId="25" fillId="0" borderId="0" xfId="0" applyFont="1" applyAlignment="1">
      <alignment horizontal="justify" wrapText="1"/>
    </xf>
    <xf numFmtId="0" fontId="26" fillId="0" borderId="0" xfId="0" applyFont="1" applyAlignment="1">
      <alignment horizontal="justify" wrapText="1"/>
    </xf>
    <xf numFmtId="0" fontId="0" fillId="0" borderId="0" xfId="0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0" borderId="11" xfId="0" applyFont="1" applyBorder="1"/>
    <xf numFmtId="0" fontId="20" fillId="0" borderId="0" xfId="0" applyFont="1" applyFill="1" applyBorder="1"/>
    <xf numFmtId="0" fontId="27" fillId="0" borderId="0" xfId="0" applyFont="1" applyFill="1"/>
    <xf numFmtId="0" fontId="21" fillId="30" borderId="10" xfId="0" applyFont="1" applyFill="1" applyBorder="1"/>
    <xf numFmtId="0" fontId="0" fillId="30" borderId="10" xfId="0" applyFill="1" applyBorder="1" applyAlignment="1">
      <alignment horizontal="center"/>
    </xf>
    <xf numFmtId="0" fontId="1" fillId="0" borderId="10" xfId="0" applyFont="1" applyBorder="1"/>
    <xf numFmtId="2" fontId="0" fillId="30" borderId="10" xfId="0" applyNumberFormat="1" applyFill="1" applyBorder="1"/>
    <xf numFmtId="0" fontId="21" fillId="0" borderId="0" xfId="0" applyFont="1" applyBorder="1"/>
    <xf numFmtId="0" fontId="1" fillId="0" borderId="0" xfId="0" applyFont="1" applyFill="1" applyBorder="1"/>
    <xf numFmtId="0" fontId="1" fillId="0" borderId="10" xfId="0" applyFont="1" applyFill="1" applyBorder="1"/>
    <xf numFmtId="0" fontId="1" fillId="30" borderId="10" xfId="0" applyFont="1" applyFill="1" applyBorder="1"/>
    <xf numFmtId="9" fontId="0" fillId="28" borderId="0" xfId="37" applyFont="1" applyFill="1" applyBorder="1" applyProtection="1">
      <protection locked="0"/>
    </xf>
    <xf numFmtId="0" fontId="0" fillId="24" borderId="11" xfId="0" applyFill="1" applyBorder="1"/>
    <xf numFmtId="0" fontId="20" fillId="29" borderId="10" xfId="0" applyFont="1" applyFill="1" applyBorder="1"/>
    <xf numFmtId="0" fontId="1" fillId="0" borderId="11" xfId="0" applyFont="1" applyBorder="1"/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0" fillId="0" borderId="0" xfId="0" applyFont="1" applyBorder="1" applyAlignment="1">
      <alignment vertical="center"/>
    </xf>
    <xf numFmtId="164" fontId="0" fillId="0" borderId="0" xfId="0" applyNumberFormat="1" applyBorder="1" applyAlignment="1">
      <alignment vertical="center"/>
    </xf>
    <xf numFmtId="0" fontId="20" fillId="31" borderId="10" xfId="0" applyFont="1" applyFill="1" applyBorder="1"/>
    <xf numFmtId="0" fontId="17" fillId="26" borderId="13" xfId="35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17" fillId="26" borderId="11" xfId="35" applyNumberFormat="1" applyFont="1" applyFill="1" applyBorder="1" applyAlignment="1">
      <alignment horizontal="center" vertical="center"/>
    </xf>
    <xf numFmtId="164" fontId="17" fillId="26" borderId="12" xfId="35" applyNumberFormat="1" applyFont="1" applyFill="1" applyBorder="1" applyAlignment="1">
      <alignment horizontal="center" vertical="center"/>
    </xf>
    <xf numFmtId="10" fontId="17" fillId="26" borderId="10" xfId="35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23" fillId="0" borderId="10" xfId="0" applyFont="1" applyFill="1" applyBorder="1" applyAlignment="1">
      <alignment horizontal="center"/>
    </xf>
    <xf numFmtId="0" fontId="20" fillId="0" borderId="22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2" fillId="27" borderId="11" xfId="35" applyNumberFormat="1" applyFill="1" applyBorder="1" applyAlignment="1" applyProtection="1">
      <alignment horizontal="center" vertical="center"/>
      <protection locked="0"/>
    </xf>
    <xf numFmtId="164" fontId="2" fillId="27" borderId="24" xfId="35" applyNumberFormat="1" applyFill="1" applyBorder="1" applyAlignment="1" applyProtection="1">
      <alignment horizontal="center" vertical="center"/>
      <protection locked="0"/>
    </xf>
    <xf numFmtId="164" fontId="2" fillId="27" borderId="12" xfId="35" applyNumberFormat="1" applyFill="1" applyBorder="1" applyAlignment="1" applyProtection="1">
      <alignment horizontal="center" vertical="center"/>
      <protection locked="0"/>
    </xf>
  </cellXfs>
  <cellStyles count="44">
    <cellStyle name="20% - Cor1" xfId="1" builtinId="30" customBuiltin="1"/>
    <cellStyle name="20% - Cor2" xfId="2" builtinId="34" customBuiltin="1"/>
    <cellStyle name="20% - Cor3" xfId="3" builtinId="38" customBuiltin="1"/>
    <cellStyle name="20% - Cor4" xfId="4" builtinId="42" customBuiltin="1"/>
    <cellStyle name="20% - Cor5" xfId="5" builtinId="46" customBuiltin="1"/>
    <cellStyle name="20% - Cor6" xfId="6" builtinId="50" customBuiltin="1"/>
    <cellStyle name="40% - Cor1" xfId="7" builtinId="31" customBuiltin="1"/>
    <cellStyle name="40% - Cor2" xfId="8" builtinId="35" customBuiltin="1"/>
    <cellStyle name="40% - Cor3" xfId="9" builtinId="39" customBuiltin="1"/>
    <cellStyle name="40% - Cor4" xfId="10" builtinId="43" customBuiltin="1"/>
    <cellStyle name="40% - Cor5" xfId="11" builtinId="47" customBuiltin="1"/>
    <cellStyle name="40% - Cor6" xfId="12" builtinId="51" customBuiltin="1"/>
    <cellStyle name="60% - Cor1" xfId="13" builtinId="32" customBuiltin="1"/>
    <cellStyle name="60% - Cor2" xfId="14" builtinId="36" customBuiltin="1"/>
    <cellStyle name="60% - Cor3" xfId="15" builtinId="40" customBuiltin="1"/>
    <cellStyle name="60% - Cor4" xfId="16" builtinId="44" customBuiltin="1"/>
    <cellStyle name="60% - Cor5" xfId="17" builtinId="48" customBuiltin="1"/>
    <cellStyle name="60% - Cor6" xfId="18" builtinId="52" customBuiltin="1"/>
    <cellStyle name="Cabeçalho 1" xfId="19" builtinId="16" customBuiltin="1"/>
    <cellStyle name="Cabeçalho 2" xfId="20" builtinId="17" customBuiltin="1"/>
    <cellStyle name="Cabeçalho 3" xfId="21" builtinId="18" customBuiltin="1"/>
    <cellStyle name="Cabeçalho 4" xfId="22" builtinId="19" customBuiltin="1"/>
    <cellStyle name="Cálculo" xfId="23" builtinId="22" customBuiltin="1"/>
    <cellStyle name="Célula Ligada" xfId="24" builtinId="24" customBuiltin="1"/>
    <cellStyle name="Cor1" xfId="25" builtinId="29" customBuiltin="1"/>
    <cellStyle name="Cor2" xfId="26" builtinId="33" customBuiltin="1"/>
    <cellStyle name="Cor3" xfId="27" builtinId="37" customBuiltin="1"/>
    <cellStyle name="Cor4" xfId="28" builtinId="41" customBuiltin="1"/>
    <cellStyle name="Cor5" xfId="29" builtinId="45" customBuiltin="1"/>
    <cellStyle name="Cor6" xfId="30" builtinId="49" customBuiltin="1"/>
    <cellStyle name="Correcto" xfId="31" builtinId="26" customBuiltin="1"/>
    <cellStyle name="Entrada" xfId="32" builtinId="20" customBuiltin="1"/>
    <cellStyle name="Incorrecto" xfId="33" builtinId="27" customBuiltin="1"/>
    <cellStyle name="Neutro" xfId="34" builtinId="28" customBuiltin="1"/>
    <cellStyle name="Normal" xfId="0" builtinId="0"/>
    <cellStyle name="Normal_Folha1" xfId="35"/>
    <cellStyle name="Nota" xfId="36" builtinId="10" customBuiltin="1"/>
    <cellStyle name="Percentagem" xfId="37" builtinId="5"/>
    <cellStyle name="Saída" xfId="38" builtinId="21" customBuiltin="1"/>
    <cellStyle name="Texto de Aviso" xfId="39" builtinId="11" customBuiltin="1"/>
    <cellStyle name="Texto Explicativo" xfId="40" builtinId="53" customBuiltin="1"/>
    <cellStyle name="Título" xfId="41" builtinId="15" customBuiltin="1"/>
    <cellStyle name="Total" xfId="42" builtinId="25" customBuiltin="1"/>
    <cellStyle name="Verificar Célula" xfId="43" builtinId="23" customBuiltin="1"/>
  </cellStyles>
  <dxfs count="0"/>
  <tableStyles count="0" defaultTableStyle="TableStyleMedium2" defaultPivotStyle="PivotStyleLight16"/>
  <colors>
    <mruColors>
      <color rgb="FF006699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showGridLines="0" tabSelected="1" zoomScaleNormal="100" workbookViewId="0">
      <selection activeCell="H9" sqref="H9"/>
    </sheetView>
  </sheetViews>
  <sheetFormatPr defaultRowHeight="12.75" x14ac:dyDescent="0.2"/>
  <cols>
    <col min="1" max="1" width="42.140625" customWidth="1"/>
    <col min="2" max="2" width="21" customWidth="1"/>
    <col min="3" max="3" width="17.5703125" customWidth="1"/>
    <col min="4" max="4" width="10.28515625" customWidth="1"/>
    <col min="5" max="5" width="15" customWidth="1"/>
    <col min="6" max="6" width="13.85546875" customWidth="1"/>
    <col min="7" max="7" width="19.85546875" customWidth="1"/>
    <col min="8" max="8" width="20.42578125" customWidth="1"/>
    <col min="9" max="9" width="20.28515625" customWidth="1"/>
    <col min="12" max="12" width="9.140625" customWidth="1"/>
  </cols>
  <sheetData>
    <row r="1" spans="1:6" ht="26.25" thickBot="1" x14ac:dyDescent="0.4">
      <c r="B1" s="82" t="s">
        <v>31</v>
      </c>
      <c r="C1" s="82"/>
    </row>
    <row r="2" spans="1:6" ht="15" x14ac:dyDescent="0.2">
      <c r="A2" s="76" t="s">
        <v>66</v>
      </c>
      <c r="B2" s="31" t="s">
        <v>68</v>
      </c>
      <c r="C2" s="90" t="s">
        <v>69</v>
      </c>
      <c r="D2" s="91"/>
      <c r="E2" s="91"/>
      <c r="F2" s="92"/>
    </row>
    <row r="3" spans="1:6" ht="15" x14ac:dyDescent="0.2">
      <c r="A3" s="6" t="s">
        <v>1</v>
      </c>
      <c r="B3" s="31">
        <v>4987.9799999999996</v>
      </c>
      <c r="C3" s="8"/>
      <c r="D3" s="8"/>
      <c r="E3" s="9"/>
      <c r="F3" s="10"/>
    </row>
    <row r="4" spans="1:6" ht="15" x14ac:dyDescent="0.2">
      <c r="A4" s="6" t="s">
        <v>2</v>
      </c>
      <c r="B4" s="31">
        <v>0</v>
      </c>
      <c r="C4" s="8"/>
      <c r="D4" s="8"/>
      <c r="E4" s="9"/>
      <c r="F4" s="10"/>
    </row>
    <row r="5" spans="1:6" ht="15" x14ac:dyDescent="0.2">
      <c r="A5" s="6" t="s">
        <v>4</v>
      </c>
      <c r="B5" s="31">
        <v>0</v>
      </c>
      <c r="C5" s="8"/>
      <c r="D5" s="8"/>
      <c r="E5" s="9"/>
      <c r="F5" s="10"/>
    </row>
    <row r="6" spans="1:6" ht="15" x14ac:dyDescent="0.2">
      <c r="A6" s="6" t="s">
        <v>10</v>
      </c>
      <c r="B6" s="31">
        <v>0</v>
      </c>
      <c r="C6" s="8"/>
      <c r="D6" s="8"/>
      <c r="E6" s="9"/>
      <c r="F6" s="10"/>
    </row>
    <row r="7" spans="1:6" ht="15" x14ac:dyDescent="0.2">
      <c r="A7" s="6" t="s">
        <v>11</v>
      </c>
      <c r="B7" s="31">
        <v>0</v>
      </c>
      <c r="C7" s="8"/>
      <c r="D7" s="8"/>
      <c r="E7" s="9"/>
      <c r="F7" s="10"/>
    </row>
    <row r="8" spans="1:6" ht="15" x14ac:dyDescent="0.2">
      <c r="A8" s="6" t="s">
        <v>12</v>
      </c>
      <c r="B8" s="37">
        <f>B3* 12 /(52*40)*D8</f>
        <v>0</v>
      </c>
      <c r="C8" s="38" t="s">
        <v>32</v>
      </c>
      <c r="D8" s="40">
        <v>0</v>
      </c>
      <c r="E8" s="39"/>
      <c r="F8" s="15"/>
    </row>
    <row r="9" spans="1:6" ht="15" x14ac:dyDescent="0.2">
      <c r="A9" s="6" t="s">
        <v>13</v>
      </c>
      <c r="B9" s="31">
        <v>0</v>
      </c>
      <c r="C9" s="7"/>
      <c r="D9" s="7"/>
      <c r="E9" s="39"/>
      <c r="F9" s="15"/>
    </row>
    <row r="10" spans="1:6" ht="15" x14ac:dyDescent="0.2">
      <c r="A10" s="11" t="s">
        <v>5</v>
      </c>
      <c r="B10" s="12">
        <f>SUM(B3:B7)-B8+B9+E12</f>
        <v>4987.9799999999996</v>
      </c>
      <c r="C10" s="79" t="s">
        <v>28</v>
      </c>
      <c r="D10" s="80"/>
      <c r="E10" s="13" t="s">
        <v>26</v>
      </c>
      <c r="F10" s="14" t="s">
        <v>0</v>
      </c>
    </row>
    <row r="11" spans="1:6" ht="15" x14ac:dyDescent="0.2">
      <c r="A11" s="6" t="s">
        <v>3</v>
      </c>
      <c r="B11" s="12">
        <f>F13</f>
        <v>0</v>
      </c>
      <c r="C11" s="12" t="s">
        <v>25</v>
      </c>
      <c r="D11" s="34">
        <v>0</v>
      </c>
      <c r="E11" s="13">
        <f>5.12*D11</f>
        <v>0</v>
      </c>
      <c r="F11" s="15"/>
    </row>
    <row r="12" spans="1:6" ht="15" x14ac:dyDescent="0.2">
      <c r="A12" s="11" t="s">
        <v>6</v>
      </c>
      <c r="B12" s="12">
        <f>SUM(B3:B7)-B8+B9+F13</f>
        <v>4987.9799999999996</v>
      </c>
      <c r="C12" s="79" t="s">
        <v>27</v>
      </c>
      <c r="D12" s="80"/>
      <c r="E12" s="16">
        <f>F13-E11</f>
        <v>0</v>
      </c>
      <c r="F12" s="15"/>
    </row>
    <row r="13" spans="1:6" ht="15" x14ac:dyDescent="0.2">
      <c r="A13" s="17" t="s">
        <v>21</v>
      </c>
      <c r="B13" s="32">
        <v>0.1</v>
      </c>
      <c r="C13" s="81" t="s">
        <v>29</v>
      </c>
      <c r="D13" s="81"/>
      <c r="E13" s="35">
        <v>0</v>
      </c>
      <c r="F13" s="18">
        <f>E13*D11</f>
        <v>0</v>
      </c>
    </row>
    <row r="14" spans="1:6" ht="15" x14ac:dyDescent="0.2">
      <c r="A14" s="17" t="s">
        <v>22</v>
      </c>
      <c r="B14" s="32">
        <v>0.3</v>
      </c>
      <c r="C14" s="19"/>
      <c r="D14" s="20"/>
      <c r="E14" s="9"/>
      <c r="F14" s="10"/>
    </row>
    <row r="15" spans="1:6" ht="15" x14ac:dyDescent="0.2">
      <c r="A15" s="17" t="s">
        <v>23</v>
      </c>
      <c r="B15" s="33">
        <v>0</v>
      </c>
      <c r="C15" s="19"/>
      <c r="D15" s="20"/>
      <c r="E15" s="9"/>
      <c r="F15" s="10"/>
    </row>
    <row r="16" spans="1:6" ht="15" x14ac:dyDescent="0.2">
      <c r="A16" s="11" t="s">
        <v>14</v>
      </c>
      <c r="B16" s="30" t="s">
        <v>30</v>
      </c>
      <c r="C16" s="21"/>
      <c r="D16" s="21"/>
      <c r="E16" s="9"/>
      <c r="F16" s="10"/>
    </row>
    <row r="17" spans="1:6" ht="15" x14ac:dyDescent="0.2">
      <c r="A17" s="6" t="s">
        <v>7</v>
      </c>
      <c r="B17" s="12">
        <f>B10*B13</f>
        <v>498.798</v>
      </c>
      <c r="C17" s="8"/>
      <c r="D17" s="8"/>
      <c r="E17" s="9"/>
      <c r="F17" s="10"/>
    </row>
    <row r="18" spans="1:6" ht="15" x14ac:dyDescent="0.2">
      <c r="A18" s="6" t="s">
        <v>8</v>
      </c>
      <c r="B18" s="12">
        <f>B10*B14</f>
        <v>1496.3939999999998</v>
      </c>
      <c r="C18" s="8"/>
      <c r="D18" s="8"/>
      <c r="E18" s="9"/>
      <c r="F18" s="10"/>
    </row>
    <row r="19" spans="1:6" ht="15" x14ac:dyDescent="0.2">
      <c r="A19" s="6" t="s">
        <v>9</v>
      </c>
      <c r="B19" s="12">
        <f>B3*B15</f>
        <v>0</v>
      </c>
      <c r="C19" s="8"/>
      <c r="D19" s="8"/>
      <c r="E19" s="9"/>
      <c r="F19" s="10"/>
    </row>
    <row r="20" spans="1:6" ht="15" x14ac:dyDescent="0.2">
      <c r="A20" s="6" t="s">
        <v>15</v>
      </c>
      <c r="B20" s="31">
        <v>0</v>
      </c>
      <c r="C20" s="8"/>
      <c r="D20" s="8"/>
      <c r="E20" s="9"/>
      <c r="F20" s="10"/>
    </row>
    <row r="21" spans="1:6" ht="15" x14ac:dyDescent="0.2">
      <c r="A21" s="11" t="s">
        <v>16</v>
      </c>
      <c r="B21" s="12">
        <f>SUM(B17:B20)</f>
        <v>1995.1919999999998</v>
      </c>
      <c r="C21" s="22"/>
      <c r="D21" s="22"/>
      <c r="E21" s="9"/>
      <c r="F21" s="10"/>
    </row>
    <row r="22" spans="1:6" ht="15" x14ac:dyDescent="0.2">
      <c r="A22" s="11" t="s">
        <v>17</v>
      </c>
      <c r="B22" s="12">
        <f>B12-B21</f>
        <v>2992.7879999999996</v>
      </c>
      <c r="C22" s="22"/>
      <c r="D22" s="8"/>
      <c r="E22" s="9"/>
      <c r="F22" s="10"/>
    </row>
    <row r="23" spans="1:6" ht="15" x14ac:dyDescent="0.2">
      <c r="A23" s="23" t="s">
        <v>18</v>
      </c>
      <c r="B23" s="30" t="s">
        <v>30</v>
      </c>
      <c r="C23" s="24"/>
      <c r="D23" s="24"/>
      <c r="E23" s="9"/>
      <c r="F23" s="10"/>
    </row>
    <row r="24" spans="1:6" ht="15" x14ac:dyDescent="0.2">
      <c r="A24" s="17" t="s">
        <v>20</v>
      </c>
      <c r="B24" s="32">
        <v>0.21249999999999999</v>
      </c>
      <c r="C24" s="19"/>
      <c r="D24" s="25"/>
      <c r="E24" s="9"/>
      <c r="F24" s="10"/>
    </row>
    <row r="25" spans="1:6" ht="15" x14ac:dyDescent="0.2">
      <c r="A25" s="6" t="s">
        <v>19</v>
      </c>
      <c r="B25" s="12">
        <f>B10*B24</f>
        <v>1059.9457499999999</v>
      </c>
      <c r="C25" s="8"/>
      <c r="D25" s="8"/>
      <c r="E25" s="9"/>
      <c r="F25" s="10"/>
    </row>
    <row r="26" spans="1:6" ht="15" x14ac:dyDescent="0.2">
      <c r="A26" s="11" t="s">
        <v>24</v>
      </c>
      <c r="B26" s="12">
        <f>B17+B25</f>
        <v>1558.7437499999999</v>
      </c>
      <c r="C26" s="22"/>
      <c r="D26" s="22"/>
      <c r="E26" s="9"/>
      <c r="F26" s="10"/>
    </row>
    <row r="27" spans="1:6" x14ac:dyDescent="0.2">
      <c r="A27" s="26"/>
      <c r="B27" s="9"/>
      <c r="C27" s="9"/>
      <c r="D27" s="9"/>
      <c r="E27" s="9"/>
      <c r="F27" s="10"/>
    </row>
    <row r="28" spans="1:6" ht="13.5" thickBot="1" x14ac:dyDescent="0.25">
      <c r="A28" s="27"/>
      <c r="B28" s="28"/>
      <c r="C28" s="28"/>
      <c r="D28" s="28"/>
      <c r="E28" s="28"/>
      <c r="F28" s="29"/>
    </row>
    <row r="30" spans="1:6" ht="20.25" x14ac:dyDescent="0.3">
      <c r="A30" s="83" t="s">
        <v>39</v>
      </c>
      <c r="B30" s="83"/>
      <c r="C30" s="42" t="s">
        <v>38</v>
      </c>
    </row>
    <row r="31" spans="1:6" x14ac:dyDescent="0.2">
      <c r="A31" s="43" t="s">
        <v>33</v>
      </c>
      <c r="B31" s="45">
        <v>0</v>
      </c>
      <c r="C31" s="43">
        <f>B3* 12 /(52*40)*B31</f>
        <v>0</v>
      </c>
    </row>
    <row r="32" spans="1:6" x14ac:dyDescent="0.2">
      <c r="A32" s="43" t="s">
        <v>34</v>
      </c>
      <c r="B32" s="45">
        <v>0</v>
      </c>
      <c r="C32" s="43">
        <f>B3* 12 /(52*40)*B32*1.25</f>
        <v>0</v>
      </c>
    </row>
    <row r="33" spans="1:5" x14ac:dyDescent="0.2">
      <c r="A33" s="43" t="s">
        <v>35</v>
      </c>
      <c r="B33" s="45">
        <v>124.5</v>
      </c>
      <c r="C33" s="43">
        <f>B3* 12 /(52*40)*B33*1.5</f>
        <v>5374.0688365384613</v>
      </c>
    </row>
    <row r="34" spans="1:5" x14ac:dyDescent="0.2">
      <c r="A34" s="43" t="s">
        <v>37</v>
      </c>
      <c r="B34" s="45">
        <v>0</v>
      </c>
      <c r="C34" s="43">
        <f>B3* 12 /(52*40)*B34*2</f>
        <v>0</v>
      </c>
    </row>
    <row r="35" spans="1:5" x14ac:dyDescent="0.2">
      <c r="A35" s="43" t="s">
        <v>36</v>
      </c>
      <c r="B35" s="45">
        <v>0</v>
      </c>
      <c r="C35" s="43">
        <f>B3* 12 /(52*40)*B35*2.5</f>
        <v>0</v>
      </c>
    </row>
    <row r="36" spans="1:5" x14ac:dyDescent="0.2">
      <c r="A36" s="42" t="s">
        <v>65</v>
      </c>
      <c r="B36" s="44"/>
      <c r="C36" s="75">
        <f>SUM(C31:C35)</f>
        <v>5374.0688365384613</v>
      </c>
    </row>
    <row r="37" spans="1:5" x14ac:dyDescent="0.2">
      <c r="A37" s="43" t="s">
        <v>40</v>
      </c>
      <c r="B37" s="47">
        <v>0</v>
      </c>
      <c r="C37" s="46">
        <f>C36*B37</f>
        <v>0</v>
      </c>
    </row>
    <row r="38" spans="1:5" x14ac:dyDescent="0.2">
      <c r="A38" s="43" t="s">
        <v>62</v>
      </c>
      <c r="B38" s="67">
        <v>0</v>
      </c>
      <c r="C38" s="46">
        <f>C36*B38</f>
        <v>0</v>
      </c>
    </row>
    <row r="39" spans="1:5" x14ac:dyDescent="0.2">
      <c r="A39" s="43" t="s">
        <v>41</v>
      </c>
      <c r="B39" s="68"/>
      <c r="C39" s="69">
        <f>C36-C37+C38</f>
        <v>5374.0688365384613</v>
      </c>
    </row>
    <row r="45" spans="1:5" x14ac:dyDescent="0.2">
      <c r="A45" s="41" t="s">
        <v>42</v>
      </c>
      <c r="B45" s="2"/>
      <c r="C45" s="2"/>
      <c r="D45" s="3"/>
    </row>
    <row r="46" spans="1:5" x14ac:dyDescent="0.2">
      <c r="A46" s="2"/>
      <c r="B46" s="2"/>
      <c r="C46" s="2"/>
      <c r="D46" s="3"/>
    </row>
    <row r="47" spans="1:5" x14ac:dyDescent="0.2">
      <c r="A47" s="2" t="s">
        <v>46</v>
      </c>
      <c r="B47" s="2" t="s">
        <v>44</v>
      </c>
      <c r="C47" s="2" t="s">
        <v>45</v>
      </c>
      <c r="D47" s="5" t="s">
        <v>43</v>
      </c>
    </row>
    <row r="48" spans="1:5" x14ac:dyDescent="0.2">
      <c r="A48" s="48" t="s">
        <v>50</v>
      </c>
      <c r="B48" s="49">
        <v>632</v>
      </c>
      <c r="C48" s="50"/>
      <c r="D48" s="51">
        <f>B12</f>
        <v>4987.9799999999996</v>
      </c>
      <c r="E48" s="4"/>
    </row>
    <row r="49" spans="1:6" x14ac:dyDescent="0.2">
      <c r="A49" s="48" t="s">
        <v>51</v>
      </c>
      <c r="B49" s="50">
        <v>631</v>
      </c>
      <c r="C49" s="50"/>
      <c r="D49" s="51"/>
      <c r="F49" s="4"/>
    </row>
    <row r="50" spans="1:6" x14ac:dyDescent="0.2">
      <c r="A50" s="61" t="s">
        <v>58</v>
      </c>
      <c r="B50" s="50">
        <v>635</v>
      </c>
      <c r="C50" s="50"/>
      <c r="D50" s="51">
        <f>B25</f>
        <v>1059.9457499999999</v>
      </c>
    </row>
    <row r="51" spans="1:6" x14ac:dyDescent="0.2">
      <c r="A51" s="48" t="s">
        <v>52</v>
      </c>
      <c r="B51" s="50"/>
      <c r="C51" s="49">
        <v>2421</v>
      </c>
      <c r="D51" s="51">
        <f>B18</f>
        <v>1496.3939999999998</v>
      </c>
      <c r="F51" s="4"/>
    </row>
    <row r="52" spans="1:6" x14ac:dyDescent="0.2">
      <c r="A52" s="48" t="s">
        <v>53</v>
      </c>
      <c r="B52" s="50"/>
      <c r="C52" s="50">
        <v>245</v>
      </c>
      <c r="D52" s="51">
        <f>B26</f>
        <v>1558.7437499999999</v>
      </c>
    </row>
    <row r="53" spans="1:6" x14ac:dyDescent="0.2">
      <c r="A53" s="48" t="s">
        <v>54</v>
      </c>
      <c r="B53" s="50"/>
      <c r="C53" s="50">
        <v>277</v>
      </c>
      <c r="D53" s="51">
        <f>B19</f>
        <v>0</v>
      </c>
    </row>
    <row r="54" spans="1:6" x14ac:dyDescent="0.2">
      <c r="A54" s="48" t="s">
        <v>55</v>
      </c>
      <c r="B54" s="50"/>
      <c r="C54" s="50">
        <v>2312</v>
      </c>
      <c r="D54" s="51">
        <f>B22</f>
        <v>2992.7879999999996</v>
      </c>
    </row>
    <row r="55" spans="1:6" x14ac:dyDescent="0.2">
      <c r="A55" s="66" t="s">
        <v>61</v>
      </c>
      <c r="B55" s="60"/>
      <c r="C55" s="60">
        <v>2422</v>
      </c>
      <c r="D55" s="62">
        <f>C37</f>
        <v>0</v>
      </c>
    </row>
    <row r="56" spans="1:6" x14ac:dyDescent="0.2">
      <c r="A56" s="59"/>
      <c r="B56" s="60"/>
      <c r="C56" s="60"/>
      <c r="D56" s="62"/>
    </row>
    <row r="57" spans="1:6" x14ac:dyDescent="0.2">
      <c r="A57" s="1"/>
      <c r="B57" s="54"/>
      <c r="C57" s="54"/>
      <c r="D57" s="1"/>
    </row>
    <row r="58" spans="1:6" x14ac:dyDescent="0.2">
      <c r="A58" s="55" t="s">
        <v>56</v>
      </c>
      <c r="B58" s="54"/>
      <c r="C58" s="54"/>
      <c r="D58" s="1"/>
    </row>
    <row r="59" spans="1:6" x14ac:dyDescent="0.2">
      <c r="A59" s="70" t="s">
        <v>63</v>
      </c>
      <c r="B59" s="71" t="s">
        <v>64</v>
      </c>
      <c r="C59" s="84">
        <v>12</v>
      </c>
      <c r="D59" s="87">
        <f>SUM(D51:D54)+D55</f>
        <v>6047.9257499999994</v>
      </c>
    </row>
    <row r="60" spans="1:6" x14ac:dyDescent="0.2">
      <c r="A60" s="56" t="s">
        <v>53</v>
      </c>
      <c r="B60" s="50">
        <v>245</v>
      </c>
      <c r="C60" s="85"/>
      <c r="D60" s="88"/>
    </row>
    <row r="61" spans="1:6" x14ac:dyDescent="0.2">
      <c r="A61" s="56" t="s">
        <v>54</v>
      </c>
      <c r="B61" s="50">
        <v>277</v>
      </c>
      <c r="C61" s="85"/>
      <c r="D61" s="88"/>
    </row>
    <row r="62" spans="1:6" x14ac:dyDescent="0.2">
      <c r="A62" s="56" t="s">
        <v>55</v>
      </c>
      <c r="B62" s="50">
        <v>231</v>
      </c>
      <c r="C62" s="86"/>
      <c r="D62" s="89"/>
    </row>
    <row r="63" spans="1:6" x14ac:dyDescent="0.2">
      <c r="A63" s="63"/>
      <c r="B63" s="72"/>
      <c r="C63" s="77">
        <v>12</v>
      </c>
      <c r="D63" s="78">
        <f>C39</f>
        <v>5374.0688365384613</v>
      </c>
    </row>
    <row r="64" spans="1:6" x14ac:dyDescent="0.2">
      <c r="A64" s="65" t="s">
        <v>59</v>
      </c>
      <c r="B64" s="72">
        <v>6224</v>
      </c>
      <c r="C64" s="77"/>
      <c r="D64" s="78"/>
    </row>
    <row r="65" spans="1:4" x14ac:dyDescent="0.2">
      <c r="A65" s="65" t="s">
        <v>60</v>
      </c>
      <c r="B65" s="50">
        <v>24323</v>
      </c>
      <c r="C65" s="77"/>
      <c r="D65" s="78"/>
    </row>
    <row r="66" spans="1:4" x14ac:dyDescent="0.2">
      <c r="A66" s="64"/>
      <c r="B66" s="54"/>
      <c r="C66" s="73"/>
      <c r="D66" s="74"/>
    </row>
    <row r="67" spans="1:4" x14ac:dyDescent="0.2">
      <c r="A67" s="63"/>
      <c r="B67" s="54"/>
      <c r="C67" s="73"/>
      <c r="D67" s="74"/>
    </row>
    <row r="68" spans="1:4" x14ac:dyDescent="0.2">
      <c r="A68" s="57" t="s">
        <v>57</v>
      </c>
      <c r="B68" s="54"/>
      <c r="C68" s="73"/>
      <c r="D68" s="74"/>
    </row>
    <row r="69" spans="1:4" x14ac:dyDescent="0.2">
      <c r="B69" s="36"/>
      <c r="C69" s="36"/>
      <c r="D69" s="4"/>
    </row>
    <row r="70" spans="1:4" ht="15.75" x14ac:dyDescent="0.25">
      <c r="A70" s="52" t="s">
        <v>47</v>
      </c>
      <c r="B70" s="36"/>
      <c r="C70" s="36"/>
    </row>
    <row r="71" spans="1:4" x14ac:dyDescent="0.2">
      <c r="B71" s="36"/>
      <c r="C71" s="36"/>
    </row>
    <row r="72" spans="1:4" ht="25.5" x14ac:dyDescent="0.2">
      <c r="A72" s="53" t="s">
        <v>48</v>
      </c>
      <c r="B72" s="36"/>
      <c r="C72" s="36"/>
    </row>
    <row r="73" spans="1:4" x14ac:dyDescent="0.2">
      <c r="B73" s="36"/>
      <c r="C73" s="36"/>
    </row>
    <row r="74" spans="1:4" x14ac:dyDescent="0.2">
      <c r="A74" s="53" t="s">
        <v>49</v>
      </c>
      <c r="B74" s="36"/>
      <c r="C74" s="36"/>
    </row>
    <row r="75" spans="1:4" x14ac:dyDescent="0.2">
      <c r="B75" s="36"/>
      <c r="C75" s="36"/>
    </row>
    <row r="76" spans="1:4" x14ac:dyDescent="0.2">
      <c r="A76" s="58" t="s">
        <v>67</v>
      </c>
      <c r="B76" s="36"/>
      <c r="C76" s="36"/>
    </row>
    <row r="77" spans="1:4" x14ac:dyDescent="0.2">
      <c r="B77" s="36"/>
      <c r="C77" s="36"/>
    </row>
    <row r="78" spans="1:4" x14ac:dyDescent="0.2">
      <c r="B78" s="36"/>
      <c r="C78" s="36"/>
    </row>
    <row r="79" spans="1:4" x14ac:dyDescent="0.2">
      <c r="B79" s="36"/>
      <c r="C79" s="36"/>
    </row>
    <row r="80" spans="1:4" x14ac:dyDescent="0.2">
      <c r="B80" s="36"/>
      <c r="C80" s="36"/>
    </row>
    <row r="81" spans="2:3" x14ac:dyDescent="0.2">
      <c r="B81" s="36"/>
      <c r="C81" s="36"/>
    </row>
    <row r="82" spans="2:3" x14ac:dyDescent="0.2">
      <c r="B82" s="36"/>
      <c r="C82" s="36"/>
    </row>
    <row r="83" spans="2:3" x14ac:dyDescent="0.2">
      <c r="B83" s="36"/>
      <c r="C83" s="36"/>
    </row>
    <row r="84" spans="2:3" x14ac:dyDescent="0.2">
      <c r="B84" s="36"/>
      <c r="C84" s="36"/>
    </row>
    <row r="85" spans="2:3" x14ac:dyDescent="0.2">
      <c r="B85" s="36"/>
      <c r="C85" s="36"/>
    </row>
    <row r="86" spans="2:3" x14ac:dyDescent="0.2">
      <c r="B86" s="36"/>
      <c r="C86" s="36"/>
    </row>
    <row r="87" spans="2:3" x14ac:dyDescent="0.2">
      <c r="B87" s="36"/>
      <c r="C87" s="36"/>
    </row>
    <row r="88" spans="2:3" x14ac:dyDescent="0.2">
      <c r="B88" s="36"/>
      <c r="C88" s="36"/>
    </row>
    <row r="89" spans="2:3" x14ac:dyDescent="0.2">
      <c r="B89" s="36"/>
      <c r="C89" s="36"/>
    </row>
    <row r="90" spans="2:3" x14ac:dyDescent="0.2">
      <c r="B90" s="36"/>
      <c r="C90" s="36"/>
    </row>
    <row r="91" spans="2:3" x14ac:dyDescent="0.2">
      <c r="B91" s="36"/>
      <c r="C91" s="36"/>
    </row>
    <row r="92" spans="2:3" x14ac:dyDescent="0.2">
      <c r="B92" s="36"/>
      <c r="C92" s="36"/>
    </row>
    <row r="93" spans="2:3" x14ac:dyDescent="0.2">
      <c r="B93" s="36"/>
      <c r="C93" s="36"/>
    </row>
    <row r="94" spans="2:3" x14ac:dyDescent="0.2">
      <c r="B94" s="36"/>
      <c r="C94" s="36"/>
    </row>
    <row r="95" spans="2:3" x14ac:dyDescent="0.2">
      <c r="B95" s="36"/>
      <c r="C95" s="36"/>
    </row>
    <row r="96" spans="2:3" x14ac:dyDescent="0.2">
      <c r="B96" s="36"/>
      <c r="C96" s="36"/>
    </row>
    <row r="97" spans="2:3" x14ac:dyDescent="0.2">
      <c r="B97" s="36"/>
      <c r="C97" s="36"/>
    </row>
    <row r="98" spans="2:3" x14ac:dyDescent="0.2">
      <c r="B98" s="36"/>
      <c r="C98" s="36"/>
    </row>
  </sheetData>
  <sheetProtection password="C947" sheet="1" objects="1" scenarios="1"/>
  <mergeCells count="10">
    <mergeCell ref="C63:C65"/>
    <mergeCell ref="D63:D65"/>
    <mergeCell ref="C10:D10"/>
    <mergeCell ref="C13:D13"/>
    <mergeCell ref="B1:C1"/>
    <mergeCell ref="A30:B30"/>
    <mergeCell ref="C59:C62"/>
    <mergeCell ref="D59:D62"/>
    <mergeCell ref="C12:D12"/>
    <mergeCell ref="C2:F2"/>
  </mergeCells>
  <phoneticPr fontId="0" type="noConversion"/>
  <pageMargins left="1.3385826771653544" right="0.15748031496062992" top="0.19685039370078741" bottom="0.1968503937007874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Salários</vt:lpstr>
      <vt:lpstr>Salários!Área_de_Impressão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Rdinis</cp:lastModifiedBy>
  <cp:lastPrinted>2012-08-10T11:04:51Z</cp:lastPrinted>
  <dcterms:created xsi:type="dcterms:W3CDTF">2012-01-31T00:09:45Z</dcterms:created>
  <dcterms:modified xsi:type="dcterms:W3CDTF">2012-10-26T22:46:22Z</dcterms:modified>
</cp:coreProperties>
</file>