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95" windowHeight="8190"/>
  </bookViews>
  <sheets>
    <sheet name="Salário 2013 " sheetId="2" r:id="rId1"/>
  </sheets>
  <calcPr calcId="125725"/>
</workbook>
</file>

<file path=xl/calcChain.xml><?xml version="1.0" encoding="utf-8"?>
<calcChain xmlns="http://schemas.openxmlformats.org/spreadsheetml/2006/main">
  <c r="L7" i="2"/>
  <c r="H11"/>
  <c r="H13"/>
  <c r="H10"/>
  <c r="F20"/>
  <c r="D6" s="1"/>
  <c r="F25"/>
  <c r="H6" s="1"/>
  <c r="H8" s="1"/>
  <c r="F19"/>
  <c r="F24"/>
  <c r="L6"/>
  <c r="H12" l="1"/>
  <c r="L8"/>
  <c r="L10" s="1"/>
  <c r="F26"/>
  <c r="F21" l="1"/>
  <c r="D7"/>
  <c r="D10" l="1"/>
  <c r="D11"/>
  <c r="D12" s="1"/>
  <c r="H14" l="1"/>
  <c r="F16" s="1"/>
</calcChain>
</file>

<file path=xl/sharedStrings.xml><?xml version="1.0" encoding="utf-8"?>
<sst xmlns="http://schemas.openxmlformats.org/spreadsheetml/2006/main" count="32" uniqueCount="23">
  <si>
    <t>Vencimento Bruto</t>
  </si>
  <si>
    <t>Salário Minimo Nacional</t>
  </si>
  <si>
    <t>Total</t>
  </si>
  <si>
    <t>Vencimento Liquido</t>
  </si>
  <si>
    <t>Taxa 3,5%</t>
  </si>
  <si>
    <t>Subsidio Almoço</t>
  </si>
  <si>
    <t>Total Iliquido</t>
  </si>
  <si>
    <t>Subsidio</t>
  </si>
  <si>
    <t>Total Liquido</t>
  </si>
  <si>
    <t>Subs. Liquido Duodecimos</t>
  </si>
  <si>
    <t>Vencimento 2013</t>
  </si>
  <si>
    <t>2012 - Salário</t>
  </si>
  <si>
    <t>2013 - Salário</t>
  </si>
  <si>
    <t xml:space="preserve">Subsidio Almoço </t>
  </si>
  <si>
    <t>2013 - 50% Subsidio Férias + Natal</t>
  </si>
  <si>
    <t>Limite Subsidio refeição</t>
  </si>
  <si>
    <t>Subsidio refeição</t>
  </si>
  <si>
    <t xml:space="preserve">S.S </t>
  </si>
  <si>
    <t xml:space="preserve">I.R.S </t>
  </si>
  <si>
    <t>Nota: Subssidio Refeição calculado com 20 dias Uteis</t>
  </si>
  <si>
    <t>Vai acrescer no Calculo da SS e I.R.S</t>
  </si>
  <si>
    <t>Vencimento Liquido 2013</t>
  </si>
  <si>
    <t>Total Vencimento 2013 + Duodecimos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</si>
</sst>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4" fontId="1" fillId="0" borderId="0" xfId="0" applyNumberFormat="1" applyFont="1"/>
    <xf numFmtId="4" fontId="0" fillId="0" borderId="0" xfId="0" applyNumberFormat="1"/>
    <xf numFmtId="0" fontId="0" fillId="0" borderId="0" xfId="0" applyFont="1"/>
    <xf numFmtId="0" fontId="0" fillId="3" borderId="0" xfId="0" applyFill="1"/>
    <xf numFmtId="4" fontId="0" fillId="0" borderId="0" xfId="0" applyNumberFormat="1" applyFont="1"/>
    <xf numFmtId="0" fontId="0" fillId="5" borderId="0" xfId="0" applyFill="1"/>
    <xf numFmtId="4" fontId="0" fillId="5" borderId="0" xfId="0" applyNumberFormat="1" applyFill="1"/>
    <xf numFmtId="9" fontId="0" fillId="5" borderId="0" xfId="0" applyNumberFormat="1" applyFill="1"/>
    <xf numFmtId="9" fontId="0" fillId="0" borderId="0" xfId="0" applyNumberFormat="1" applyFill="1"/>
    <xf numFmtId="3" fontId="0" fillId="0" borderId="0" xfId="0" applyNumberFormat="1"/>
    <xf numFmtId="4" fontId="0" fillId="0" borderId="0" xfId="0" applyNumberFormat="1" applyFill="1"/>
    <xf numFmtId="0" fontId="1" fillId="4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4" fontId="1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8"/>
  <sheetViews>
    <sheetView showGridLines="0" tabSelected="1" zoomScale="90" zoomScaleNormal="90" workbookViewId="0">
      <selection activeCell="N14" sqref="N14"/>
    </sheetView>
  </sheetViews>
  <sheetFormatPr defaultRowHeight="15"/>
  <cols>
    <col min="2" max="2" width="22.85546875" bestFit="1" customWidth="1"/>
    <col min="3" max="3" width="4.7109375" customWidth="1"/>
    <col min="4" max="4" width="10.5703125" customWidth="1"/>
    <col min="5" max="5" width="3.140625" customWidth="1"/>
    <col min="6" max="6" width="22.85546875" bestFit="1" customWidth="1"/>
    <col min="7" max="7" width="4.7109375" customWidth="1"/>
    <col min="9" max="9" width="3.28515625" customWidth="1"/>
    <col min="10" max="10" width="24.5703125" bestFit="1" customWidth="1"/>
    <col min="11" max="11" width="4.7109375" customWidth="1"/>
    <col min="12" max="12" width="8.7109375" bestFit="1" customWidth="1"/>
  </cols>
  <sheetData>
    <row r="1" spans="2:12">
      <c r="B1" s="14" t="s">
        <v>10</v>
      </c>
      <c r="C1" s="14"/>
      <c r="D1" s="14"/>
      <c r="E1" s="14"/>
      <c r="F1" s="14"/>
      <c r="G1" s="14"/>
      <c r="H1" s="14"/>
      <c r="I1" s="14"/>
      <c r="J1" s="14"/>
      <c r="K1" s="14"/>
      <c r="L1" s="14"/>
    </row>
    <row r="3" spans="2:12">
      <c r="B3" s="14" t="s">
        <v>11</v>
      </c>
      <c r="C3" s="14"/>
      <c r="D3" s="14"/>
      <c r="F3" s="14" t="s">
        <v>12</v>
      </c>
      <c r="G3" s="14"/>
      <c r="H3" s="14"/>
      <c r="J3" s="14" t="s">
        <v>14</v>
      </c>
      <c r="K3" s="14"/>
      <c r="L3" s="14"/>
    </row>
    <row r="5" spans="2:12">
      <c r="B5" t="s">
        <v>0</v>
      </c>
      <c r="D5" s="8"/>
      <c r="F5" t="s">
        <v>0</v>
      </c>
      <c r="H5" s="8"/>
      <c r="J5" t="s">
        <v>7</v>
      </c>
      <c r="L5" s="8"/>
    </row>
    <row r="6" spans="2:12">
      <c r="B6" t="s">
        <v>13</v>
      </c>
      <c r="D6" s="3">
        <f>F20</f>
        <v>0</v>
      </c>
      <c r="F6" t="s">
        <v>5</v>
      </c>
      <c r="H6" s="3">
        <f>F25</f>
        <v>0</v>
      </c>
      <c r="J6" t="s">
        <v>17</v>
      </c>
      <c r="K6" s="10">
        <v>0.11</v>
      </c>
      <c r="L6" s="3">
        <f>L5*K6</f>
        <v>0</v>
      </c>
    </row>
    <row r="7" spans="2:12">
      <c r="B7" s="1" t="s">
        <v>6</v>
      </c>
      <c r="C7" s="1"/>
      <c r="D7" s="2">
        <f>SUM(D5:D6)</f>
        <v>0</v>
      </c>
      <c r="F7" t="s">
        <v>1</v>
      </c>
      <c r="H7" s="3">
        <v>485</v>
      </c>
      <c r="J7" t="s">
        <v>18</v>
      </c>
      <c r="K7" s="9">
        <v>0.16</v>
      </c>
      <c r="L7" s="11">
        <f>ROUND(L5*K7,0)</f>
        <v>0</v>
      </c>
    </row>
    <row r="8" spans="2:12">
      <c r="F8" s="1" t="s">
        <v>2</v>
      </c>
      <c r="G8" s="1"/>
      <c r="H8" s="2">
        <f>H5+H6-H7</f>
        <v>-485</v>
      </c>
      <c r="J8" s="1" t="s">
        <v>8</v>
      </c>
      <c r="K8" s="1"/>
      <c r="L8" s="2">
        <f>L5-L6-L7</f>
        <v>0</v>
      </c>
    </row>
    <row r="10" spans="2:12">
      <c r="B10" t="s">
        <v>17</v>
      </c>
      <c r="C10" s="10">
        <v>0.11</v>
      </c>
      <c r="D10" s="3">
        <f>(D5+F21)*C10</f>
        <v>-11.264000000000001</v>
      </c>
      <c r="F10" t="s">
        <v>17</v>
      </c>
      <c r="G10" s="10">
        <v>0.11</v>
      </c>
      <c r="H10" s="3">
        <f>(H5+F26)*G10</f>
        <v>-9.3939999999999984</v>
      </c>
      <c r="J10" s="4" t="s">
        <v>9</v>
      </c>
      <c r="K10" s="4"/>
      <c r="L10" s="6">
        <f>L8/12</f>
        <v>0</v>
      </c>
    </row>
    <row r="11" spans="2:12">
      <c r="B11" t="s">
        <v>18</v>
      </c>
      <c r="C11" s="9">
        <v>0.14000000000000001</v>
      </c>
      <c r="D11" s="11">
        <f>ROUND((D5+F21)*C11,0)</f>
        <v>-14</v>
      </c>
      <c r="F11" t="s">
        <v>18</v>
      </c>
      <c r="G11" s="9">
        <v>0.16</v>
      </c>
      <c r="H11" s="11">
        <f>ROUND((H5+F26)*G11,0)</f>
        <v>-14</v>
      </c>
    </row>
    <row r="12" spans="2:12">
      <c r="B12" s="1" t="s">
        <v>3</v>
      </c>
      <c r="C12" s="1"/>
      <c r="D12" s="2">
        <f>D7-D10-D11</f>
        <v>25.264000000000003</v>
      </c>
      <c r="F12" s="1" t="s">
        <v>3</v>
      </c>
      <c r="G12" s="1"/>
      <c r="H12" s="2">
        <f>H5+H6-H10-H11</f>
        <v>23.393999999999998</v>
      </c>
    </row>
    <row r="13" spans="2:12">
      <c r="F13" t="s">
        <v>4</v>
      </c>
      <c r="H13" s="3">
        <f>ROUND((H5-H10-H11-H7)*0.035,0)</f>
        <v>-16</v>
      </c>
    </row>
    <row r="14" spans="2:12">
      <c r="F14" s="1" t="s">
        <v>21</v>
      </c>
      <c r="G14" s="1"/>
      <c r="H14" s="2">
        <f>H12-H13</f>
        <v>39.393999999999998</v>
      </c>
    </row>
    <row r="16" spans="2:12">
      <c r="B16" s="15" t="s">
        <v>22</v>
      </c>
      <c r="C16" s="15"/>
      <c r="D16" s="15"/>
      <c r="E16" s="5"/>
      <c r="F16" s="16">
        <f>H14+L10</f>
        <v>39.393999999999998</v>
      </c>
      <c r="G16" s="16"/>
      <c r="H16" s="15"/>
      <c r="I16" s="15"/>
      <c r="J16" s="15"/>
      <c r="K16" s="15"/>
      <c r="L16" s="15"/>
    </row>
    <row r="18" spans="2:12">
      <c r="B18" s="13">
        <v>2012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</row>
    <row r="19" spans="2:12">
      <c r="B19" t="s">
        <v>15</v>
      </c>
      <c r="D19">
        <v>5.12</v>
      </c>
      <c r="F19" s="3">
        <f>D19*20</f>
        <v>102.4</v>
      </c>
      <c r="G19" s="3"/>
    </row>
    <row r="20" spans="2:12">
      <c r="B20" t="s">
        <v>16</v>
      </c>
      <c r="D20" s="7"/>
      <c r="F20" s="12">
        <f>D20*20</f>
        <v>0</v>
      </c>
      <c r="G20" s="3"/>
    </row>
    <row r="21" spans="2:12">
      <c r="F21" s="2">
        <f>F20-F19</f>
        <v>-102.4</v>
      </c>
      <c r="G21" s="2"/>
      <c r="H21" s="1" t="s">
        <v>20</v>
      </c>
    </row>
    <row r="22" spans="2:12">
      <c r="F22" s="3"/>
      <c r="G22" s="3"/>
    </row>
    <row r="23" spans="2:12">
      <c r="B23" s="13">
        <v>2013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</row>
    <row r="24" spans="2:12">
      <c r="B24" t="s">
        <v>15</v>
      </c>
      <c r="D24">
        <v>4.2699999999999996</v>
      </c>
      <c r="F24" s="3">
        <f>D24*20</f>
        <v>85.399999999999991</v>
      </c>
      <c r="G24" s="3"/>
    </row>
    <row r="25" spans="2:12">
      <c r="B25" t="s">
        <v>16</v>
      </c>
      <c r="D25" s="7"/>
      <c r="F25" s="12">
        <f>D25*20</f>
        <v>0</v>
      </c>
      <c r="G25" s="3"/>
    </row>
    <row r="26" spans="2:12">
      <c r="F26" s="2">
        <f>F25-F24</f>
        <v>-85.399999999999991</v>
      </c>
      <c r="G26" s="2"/>
      <c r="H26" s="1" t="s">
        <v>20</v>
      </c>
    </row>
    <row r="28" spans="2:12">
      <c r="B28" s="1" t="s">
        <v>19</v>
      </c>
    </row>
  </sheetData>
  <mergeCells count="8">
    <mergeCell ref="B18:L18"/>
    <mergeCell ref="B23:L23"/>
    <mergeCell ref="B1:L1"/>
    <mergeCell ref="B3:D3"/>
    <mergeCell ref="F3:H3"/>
    <mergeCell ref="J3:L3"/>
    <mergeCell ref="B16:D16"/>
    <mergeCell ref="F16:L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Salário 2013 </vt:lpstr>
    </vt:vector>
  </TitlesOfParts>
  <Company>Logista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PT010412</dc:creator>
  <cp:lastModifiedBy>PT010412</cp:lastModifiedBy>
  <dcterms:created xsi:type="dcterms:W3CDTF">2013-01-11T11:47:40Z</dcterms:created>
  <dcterms:modified xsi:type="dcterms:W3CDTF">2013-01-16T09:13:42Z</dcterms:modified>
</cp:coreProperties>
</file>