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19440" windowHeight="946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P16" i="1" l="1"/>
  <c r="U16" i="1"/>
  <c r="Q4" i="1"/>
  <c r="K4" i="1"/>
  <c r="J7" i="1" l="1"/>
  <c r="K5" i="1" l="1"/>
  <c r="Q5" i="1" l="1"/>
  <c r="Q6" i="1" s="1"/>
  <c r="Q7" i="1" s="1"/>
  <c r="Q8" i="1" s="1"/>
  <c r="Q3" i="1"/>
  <c r="K3" i="1" l="1"/>
  <c r="K2" i="1"/>
  <c r="K6" i="1" l="1"/>
</calcChain>
</file>

<file path=xl/sharedStrings.xml><?xml version="1.0" encoding="utf-8"?>
<sst xmlns="http://schemas.openxmlformats.org/spreadsheetml/2006/main" count="78" uniqueCount="65">
  <si>
    <t>Existências Iniciais:</t>
  </si>
  <si>
    <t>Matérias-primas 130.000€</t>
  </si>
  <si>
    <t>Matérias subsidiárias 5.000€</t>
  </si>
  <si>
    <t>Produtos em vias de fabrico 55.000€</t>
  </si>
  <si>
    <t>Produtos acabados 185.000€</t>
  </si>
  <si>
    <t>Compras:</t>
  </si>
  <si>
    <t>Matérias-primas 300.000€</t>
  </si>
  <si>
    <t>Matérias subsidiárias 10.000€</t>
  </si>
  <si>
    <t>Existências Finais:</t>
  </si>
  <si>
    <t>Matérias-primas 90.000€</t>
  </si>
  <si>
    <t>Matérias subsidiárias 6.000€</t>
  </si>
  <si>
    <t>Produtos em vias de fabrico 80.000€</t>
  </si>
  <si>
    <t>Produtos acabados 135.000€</t>
  </si>
  <si>
    <t>Custos:</t>
  </si>
  <si>
    <t>Consumo de energia na fábrica 40.000€</t>
  </si>
  <si>
    <t>Consumo de energia no escritório 7.000€</t>
  </si>
  <si>
    <t>Consumo de energia na loja do Porto 5.000€</t>
  </si>
  <si>
    <t>Consumo de água na fábrica 6.000€</t>
  </si>
  <si>
    <t>Consumo de água no escritório 1.000€</t>
  </si>
  <si>
    <t>Consumo de água na loja do Porto 800€</t>
  </si>
  <si>
    <t>Combustível para o gerador da fábrica 5.000€</t>
  </si>
  <si>
    <t>MOD 350.000€</t>
  </si>
  <si>
    <t>Ordenados, subsídios e encargos com pessoal fabril 90.000€</t>
  </si>
  <si>
    <t>Ordenados, subsídios e encargos com pessoal escritório 20.500€</t>
  </si>
  <si>
    <t>remuneração dos órgãos sociais 12.000€</t>
  </si>
  <si>
    <t>Comissões vendedores 30.000€</t>
  </si>
  <si>
    <t>Indemnizações por despedimento 5.000€</t>
  </si>
  <si>
    <t>Crédito incobrável 2.000€</t>
  </si>
  <si>
    <t>Royalties de assistência técnica à fabricação 25.000€</t>
  </si>
  <si>
    <t>Depreciações do período de Equipamento fabril 60.000€</t>
  </si>
  <si>
    <t>Impostos 2.500€</t>
  </si>
  <si>
    <t>Custo de transformação</t>
  </si>
  <si>
    <t>Custo Industrial dos produtos acabados</t>
  </si>
  <si>
    <t>Custos administrativos</t>
  </si>
  <si>
    <t>EI</t>
  </si>
  <si>
    <t>C</t>
  </si>
  <si>
    <t>EF</t>
  </si>
  <si>
    <t>MOD</t>
  </si>
  <si>
    <t>GGF</t>
  </si>
  <si>
    <t>a) 40.000€</t>
  </si>
  <si>
    <t>b) 40.500€</t>
  </si>
  <si>
    <t>c) 43.000€</t>
  </si>
  <si>
    <t>a) 63.300€</t>
  </si>
  <si>
    <t>b) 60.800€</t>
  </si>
  <si>
    <t>c) 35.000€</t>
  </si>
  <si>
    <t>a) 625.000€</t>
  </si>
  <si>
    <t>b) 925.000€</t>
  </si>
  <si>
    <t>c) 900.000€</t>
  </si>
  <si>
    <t>a)435.000€</t>
  </si>
  <si>
    <t>b) 426.000€</t>
  </si>
  <si>
    <t>c) 666.000€</t>
  </si>
  <si>
    <t xml:space="preserve"> </t>
  </si>
  <si>
    <t>Questões :</t>
  </si>
  <si>
    <t>CA</t>
  </si>
  <si>
    <t>MPc</t>
  </si>
  <si>
    <t>CI</t>
  </si>
  <si>
    <r>
      <rPr>
        <sz val="11"/>
        <color theme="1"/>
        <rFont val="Wingdings"/>
        <charset val="2"/>
      </rPr>
      <t>Ù</t>
    </r>
    <r>
      <rPr>
        <sz val="9"/>
        <color theme="1"/>
        <rFont val="Calibri"/>
        <family val="2"/>
        <scheme val="minor"/>
      </rPr>
      <t>p</t>
    </r>
    <r>
      <rPr>
        <sz val="8.8000000000000007"/>
        <color theme="1"/>
        <rFont val="Calibri"/>
        <family val="2"/>
      </rPr>
      <t>vf</t>
    </r>
  </si>
  <si>
    <t>CIPA</t>
  </si>
  <si>
    <r>
      <rPr>
        <sz val="11"/>
        <color theme="1"/>
        <rFont val="Wingdings"/>
        <charset val="2"/>
      </rPr>
      <t>Ù</t>
    </r>
    <r>
      <rPr>
        <sz val="11"/>
        <color theme="1"/>
        <rFont val="Calibri"/>
        <family val="2"/>
        <scheme val="minor"/>
      </rPr>
      <t>PA</t>
    </r>
  </si>
  <si>
    <t>CIPV</t>
  </si>
  <si>
    <t>d) Nenhuma anteriores = 585.000</t>
  </si>
  <si>
    <t>d) Nenhuma anteriores</t>
  </si>
  <si>
    <t>Custo Venda ou Distr</t>
  </si>
  <si>
    <t>CV</t>
  </si>
  <si>
    <t>d) Nenhuma anteriores = 35.800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</si>
</sst>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.5"/>
      <color rgb="FF000000"/>
      <name val="Verdana"/>
      <family val="2"/>
    </font>
    <font>
      <sz val="11"/>
      <color theme="5" tint="-0.249977111117893"/>
      <name val="Calibri"/>
      <family val="2"/>
      <scheme val="minor"/>
    </font>
    <font>
      <sz val="9.5"/>
      <color theme="5" tint="-0.249977111117893"/>
      <name val="Verdana"/>
      <family val="2"/>
    </font>
    <font>
      <sz val="11"/>
      <color theme="8" tint="-0.249977111117893"/>
      <name val="Calibri"/>
      <family val="2"/>
      <scheme val="minor"/>
    </font>
    <font>
      <sz val="9.5"/>
      <color theme="8" tint="-0.249977111117893"/>
      <name val="Verdana"/>
      <family val="2"/>
    </font>
    <font>
      <b/>
      <sz val="9.5"/>
      <color rgb="FF000000"/>
      <name val="Verdana"/>
      <family val="2"/>
    </font>
    <font>
      <sz val="11"/>
      <color theme="1"/>
      <name val="Wingdings"/>
      <charset val="2"/>
    </font>
    <font>
      <sz val="8.8000000000000007"/>
      <color theme="1"/>
      <name val="Calibri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1" fillId="0" borderId="0" xfId="0" applyFont="1"/>
    <xf numFmtId="0" fontId="0" fillId="2" borderId="0" xfId="0" applyFill="1"/>
    <xf numFmtId="0" fontId="0" fillId="0" borderId="0" xfId="0" applyFill="1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3" borderId="0" xfId="0" applyFill="1"/>
    <xf numFmtId="0" fontId="6" fillId="0" borderId="0" xfId="0" applyFont="1"/>
    <xf numFmtId="0" fontId="7" fillId="0" borderId="0" xfId="0" applyFont="1"/>
    <xf numFmtId="0" fontId="1" fillId="4" borderId="0" xfId="0" applyFon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tabSelected="1" zoomScale="80" zoomScaleNormal="80" workbookViewId="0">
      <selection activeCell="Q6" sqref="Q6"/>
    </sheetView>
  </sheetViews>
  <sheetFormatPr defaultRowHeight="15" x14ac:dyDescent="0.25"/>
  <cols>
    <col min="20" max="20" width="11.28515625" customWidth="1"/>
  </cols>
  <sheetData>
    <row r="1" spans="1:24" x14ac:dyDescent="0.25">
      <c r="A1" s="1" t="s">
        <v>0</v>
      </c>
      <c r="H1" t="s">
        <v>34</v>
      </c>
      <c r="I1" t="s">
        <v>35</v>
      </c>
      <c r="J1" t="s">
        <v>36</v>
      </c>
      <c r="P1" s="12" t="s">
        <v>52</v>
      </c>
      <c r="Q1" s="12"/>
      <c r="R1" s="12"/>
      <c r="S1" s="12"/>
      <c r="T1" s="12"/>
      <c r="U1" s="12"/>
      <c r="V1" s="12"/>
      <c r="W1" s="12"/>
      <c r="X1" s="12"/>
    </row>
    <row r="2" spans="1:24" x14ac:dyDescent="0.25">
      <c r="A2" s="1" t="s">
        <v>1</v>
      </c>
      <c r="H2">
        <v>130000</v>
      </c>
      <c r="I2">
        <v>300000</v>
      </c>
      <c r="J2">
        <v>90000</v>
      </c>
      <c r="K2" s="2">
        <f>H2+I2-J2</f>
        <v>340000</v>
      </c>
      <c r="L2" t="s">
        <v>54</v>
      </c>
      <c r="P2" s="1" t="s">
        <v>31</v>
      </c>
      <c r="R2" s="1" t="s">
        <v>48</v>
      </c>
      <c r="T2" s="1" t="s">
        <v>32</v>
      </c>
      <c r="X2" s="1" t="s">
        <v>45</v>
      </c>
    </row>
    <row r="3" spans="1:24" x14ac:dyDescent="0.25">
      <c r="A3" s="1" t="s">
        <v>2</v>
      </c>
      <c r="H3">
        <v>5000</v>
      </c>
      <c r="I3">
        <v>10000</v>
      </c>
      <c r="J3">
        <v>6000</v>
      </c>
      <c r="K3" s="7">
        <f>H3+I3-J3</f>
        <v>9000</v>
      </c>
      <c r="L3" t="s">
        <v>38</v>
      </c>
      <c r="P3" s="5" t="s">
        <v>37</v>
      </c>
      <c r="Q3" s="5">
        <f>H25</f>
        <v>350000</v>
      </c>
      <c r="R3" s="1" t="s">
        <v>49</v>
      </c>
      <c r="T3" s="5"/>
      <c r="U3" s="5"/>
      <c r="X3" s="1" t="s">
        <v>46</v>
      </c>
    </row>
    <row r="4" spans="1:24" x14ac:dyDescent="0.25">
      <c r="A4" s="1" t="s">
        <v>3</v>
      </c>
      <c r="H4">
        <v>55000</v>
      </c>
      <c r="J4">
        <v>80000</v>
      </c>
      <c r="K4" s="2">
        <f>H4-J4</f>
        <v>-25000</v>
      </c>
      <c r="L4" t="s">
        <v>56</v>
      </c>
      <c r="P4" s="7" t="s">
        <v>38</v>
      </c>
      <c r="Q4" s="7">
        <f>$H$18+$H$21+$H$24+H32+H26+H33+K3</f>
        <v>235000</v>
      </c>
      <c r="R4" s="1" t="s">
        <v>50</v>
      </c>
      <c r="T4" s="7"/>
      <c r="U4" s="7"/>
      <c r="X4" s="10" t="s">
        <v>47</v>
      </c>
    </row>
    <row r="5" spans="1:24" x14ac:dyDescent="0.25">
      <c r="A5" s="1" t="s">
        <v>4</v>
      </c>
      <c r="H5">
        <v>185000</v>
      </c>
      <c r="J5">
        <v>135000</v>
      </c>
      <c r="K5">
        <f>H5-J5</f>
        <v>50000</v>
      </c>
      <c r="L5" t="s">
        <v>58</v>
      </c>
      <c r="Q5" s="2">
        <f>SUM(Q3:Q4)</f>
        <v>585000</v>
      </c>
      <c r="R5" s="10" t="s">
        <v>60</v>
      </c>
      <c r="X5" s="1" t="s">
        <v>61</v>
      </c>
    </row>
    <row r="6" spans="1:24" x14ac:dyDescent="0.25">
      <c r="K6">
        <f>SUM(K2:K5)</f>
        <v>374000</v>
      </c>
      <c r="P6" t="s">
        <v>55</v>
      </c>
      <c r="Q6" s="2">
        <f>Q5+K2</f>
        <v>925000</v>
      </c>
      <c r="U6" s="2"/>
      <c r="V6" t="s">
        <v>51</v>
      </c>
    </row>
    <row r="7" spans="1:24" x14ac:dyDescent="0.25">
      <c r="A7" s="1" t="s">
        <v>5</v>
      </c>
      <c r="J7">
        <f>H5+H4-J5</f>
        <v>105000</v>
      </c>
      <c r="P7" t="s">
        <v>57</v>
      </c>
      <c r="Q7" s="11">
        <f>Q6+K4</f>
        <v>900000</v>
      </c>
    </row>
    <row r="8" spans="1:24" x14ac:dyDescent="0.25">
      <c r="A8" s="1" t="s">
        <v>6</v>
      </c>
      <c r="P8" t="s">
        <v>59</v>
      </c>
      <c r="Q8" s="2">
        <f>Q7+K5</f>
        <v>950000</v>
      </c>
      <c r="U8" s="2"/>
    </row>
    <row r="9" spans="1:24" x14ac:dyDescent="0.25">
      <c r="A9" s="1" t="s">
        <v>7</v>
      </c>
    </row>
    <row r="11" spans="1:24" x14ac:dyDescent="0.25">
      <c r="A11" s="1" t="s">
        <v>8</v>
      </c>
    </row>
    <row r="12" spans="1:24" x14ac:dyDescent="0.25">
      <c r="A12" s="1" t="s">
        <v>9</v>
      </c>
    </row>
    <row r="13" spans="1:24" x14ac:dyDescent="0.25">
      <c r="A13" s="1" t="s">
        <v>10</v>
      </c>
    </row>
    <row r="14" spans="1:24" x14ac:dyDescent="0.25">
      <c r="A14" s="1" t="s">
        <v>11</v>
      </c>
      <c r="P14" s="1" t="s">
        <v>62</v>
      </c>
      <c r="R14" s="1" t="s">
        <v>42</v>
      </c>
      <c r="U14" s="1" t="s">
        <v>33</v>
      </c>
      <c r="X14" s="1" t="s">
        <v>39</v>
      </c>
    </row>
    <row r="15" spans="1:24" x14ac:dyDescent="0.25">
      <c r="A15" s="1" t="s">
        <v>12</v>
      </c>
      <c r="R15" s="1" t="s">
        <v>43</v>
      </c>
      <c r="U15" s="4"/>
      <c r="X15" s="10" t="s">
        <v>40</v>
      </c>
    </row>
    <row r="16" spans="1:24" x14ac:dyDescent="0.25">
      <c r="P16" s="3">
        <f>H20+H23+H29</f>
        <v>35800</v>
      </c>
      <c r="R16" s="1" t="s">
        <v>44</v>
      </c>
      <c r="U16" s="8">
        <f>H19+H22+H27+H28</f>
        <v>40500</v>
      </c>
      <c r="X16" s="1" t="s">
        <v>41</v>
      </c>
    </row>
    <row r="17" spans="1:18" x14ac:dyDescent="0.25">
      <c r="A17" s="1" t="s">
        <v>13</v>
      </c>
      <c r="R17" s="10" t="s">
        <v>64</v>
      </c>
    </row>
    <row r="18" spans="1:18" x14ac:dyDescent="0.25">
      <c r="A18" s="9" t="s">
        <v>14</v>
      </c>
      <c r="B18" s="7"/>
      <c r="C18" s="7"/>
      <c r="D18" s="7"/>
      <c r="E18" s="7"/>
      <c r="H18" s="7">
        <v>40000</v>
      </c>
      <c r="I18" t="s">
        <v>38</v>
      </c>
    </row>
    <row r="19" spans="1:18" x14ac:dyDescent="0.25">
      <c r="A19" s="1" t="s">
        <v>15</v>
      </c>
      <c r="H19" s="8">
        <v>7000</v>
      </c>
      <c r="I19" t="s">
        <v>53</v>
      </c>
    </row>
    <row r="20" spans="1:18" x14ac:dyDescent="0.25">
      <c r="A20" s="1" t="s">
        <v>16</v>
      </c>
      <c r="H20" s="3">
        <v>5000</v>
      </c>
      <c r="I20" t="s">
        <v>63</v>
      </c>
    </row>
    <row r="21" spans="1:18" x14ac:dyDescent="0.25">
      <c r="A21" s="9" t="s">
        <v>17</v>
      </c>
      <c r="B21" s="7"/>
      <c r="C21" s="7"/>
      <c r="D21" s="7"/>
      <c r="E21" s="7"/>
      <c r="F21" s="7"/>
      <c r="H21" s="7">
        <v>6000</v>
      </c>
      <c r="I21" t="s">
        <v>38</v>
      </c>
    </row>
    <row r="22" spans="1:18" x14ac:dyDescent="0.25">
      <c r="A22" s="1" t="s">
        <v>18</v>
      </c>
      <c r="H22" s="8">
        <v>1000</v>
      </c>
      <c r="I22" t="s">
        <v>53</v>
      </c>
    </row>
    <row r="23" spans="1:18" x14ac:dyDescent="0.25">
      <c r="A23" s="1" t="s">
        <v>19</v>
      </c>
      <c r="H23" s="3">
        <v>800</v>
      </c>
      <c r="I23" t="s">
        <v>63</v>
      </c>
    </row>
    <row r="24" spans="1:18" x14ac:dyDescent="0.25">
      <c r="A24" s="1" t="s">
        <v>20</v>
      </c>
      <c r="H24" s="7">
        <v>5000</v>
      </c>
      <c r="I24" t="s">
        <v>38</v>
      </c>
    </row>
    <row r="25" spans="1:18" x14ac:dyDescent="0.25">
      <c r="A25" s="6" t="s">
        <v>21</v>
      </c>
      <c r="B25" s="5"/>
      <c r="C25" s="5"/>
      <c r="D25" s="5"/>
      <c r="E25" s="5"/>
      <c r="F25" s="5"/>
      <c r="G25" s="5"/>
      <c r="H25" s="5">
        <v>350000</v>
      </c>
      <c r="I25" t="s">
        <v>37</v>
      </c>
    </row>
    <row r="26" spans="1:18" x14ac:dyDescent="0.25">
      <c r="A26" s="1" t="s">
        <v>22</v>
      </c>
      <c r="H26" s="7">
        <v>90000</v>
      </c>
      <c r="I26" t="s">
        <v>38</v>
      </c>
    </row>
    <row r="27" spans="1:18" x14ac:dyDescent="0.25">
      <c r="A27" s="1" t="s">
        <v>23</v>
      </c>
      <c r="H27" s="8">
        <v>20500</v>
      </c>
      <c r="I27" t="s">
        <v>53</v>
      </c>
    </row>
    <row r="28" spans="1:18" x14ac:dyDescent="0.25">
      <c r="A28" s="1" t="s">
        <v>24</v>
      </c>
      <c r="H28" s="8">
        <v>12000</v>
      </c>
      <c r="I28" t="s">
        <v>53</v>
      </c>
    </row>
    <row r="29" spans="1:18" x14ac:dyDescent="0.25">
      <c r="A29" s="1" t="s">
        <v>25</v>
      </c>
      <c r="H29" s="3">
        <v>30000</v>
      </c>
      <c r="I29" t="s">
        <v>63</v>
      </c>
    </row>
    <row r="30" spans="1:18" x14ac:dyDescent="0.25">
      <c r="A30" s="1" t="s">
        <v>26</v>
      </c>
      <c r="H30">
        <v>5000</v>
      </c>
    </row>
    <row r="31" spans="1:18" x14ac:dyDescent="0.25">
      <c r="A31" s="1" t="s">
        <v>27</v>
      </c>
      <c r="H31">
        <v>2000</v>
      </c>
    </row>
    <row r="32" spans="1:18" x14ac:dyDescent="0.25">
      <c r="A32" s="1" t="s">
        <v>28</v>
      </c>
      <c r="H32" s="7">
        <v>25000</v>
      </c>
      <c r="I32" t="s">
        <v>38</v>
      </c>
    </row>
    <row r="33" spans="1:9" x14ac:dyDescent="0.25">
      <c r="A33" s="1" t="s">
        <v>29</v>
      </c>
      <c r="H33" s="7">
        <v>60000</v>
      </c>
      <c r="I33" t="s">
        <v>38</v>
      </c>
    </row>
    <row r="34" spans="1:9" x14ac:dyDescent="0.25">
      <c r="A34" s="1" t="s">
        <v>30</v>
      </c>
      <c r="H34">
        <v>2500</v>
      </c>
    </row>
  </sheetData>
  <mergeCells count="1">
    <mergeCell ref="P1:X1"/>
  </mergeCells>
  <pageMargins left="0.23622047244094491" right="0.23622047244094491" top="0.31496062992125984" bottom="0.31496062992125984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Simao</dc:creator>
  <cp:lastModifiedBy>Casa6</cp:lastModifiedBy>
  <cp:lastPrinted>2013-01-29T07:34:34Z</cp:lastPrinted>
  <dcterms:created xsi:type="dcterms:W3CDTF">2013-01-28T09:29:33Z</dcterms:created>
  <dcterms:modified xsi:type="dcterms:W3CDTF">2013-01-29T07:39:18Z</dcterms:modified>
</cp:coreProperties>
</file>