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EsteLivro"/>
  <bookViews>
    <workbookView xWindow="0" yWindow="15" windowWidth="15195" windowHeight="8955" tabRatio="735" activeTab="1"/>
  </bookViews>
  <sheets>
    <sheet name="Declarações IVA - Trimestral" sheetId="1" r:id="rId1"/>
    <sheet name="Declarações IVA - Mensal" sheetId="2" r:id="rId2"/>
    <sheet name="Cálculos Auxiliares" sheetId="3" r:id="rId3"/>
    <sheet name="CA - Anexo R" sheetId="5" r:id="rId4"/>
    <sheet name="Anexo L - IES" sheetId="4" r:id="rId5"/>
  </sheets>
  <definedNames>
    <definedName name="_xlnm.Print_Titles" localSheetId="4">'Anexo L - IES'!$1:$6</definedName>
  </definedNames>
  <calcPr calcId="125725" fullCalcOnLoad="1"/>
</workbook>
</file>

<file path=xl/calcChain.xml><?xml version="1.0" encoding="utf-8"?>
<calcChain xmlns="http://schemas.openxmlformats.org/spreadsheetml/2006/main">
  <c r="D6" i="4"/>
  <c r="I8"/>
  <c r="L8"/>
  <c r="J10"/>
  <c r="K10"/>
  <c r="L10"/>
  <c r="J11"/>
  <c r="K11"/>
  <c r="L11"/>
  <c r="J12"/>
  <c r="K12"/>
  <c r="L12"/>
  <c r="J13"/>
  <c r="K13"/>
  <c r="L13"/>
  <c r="I15"/>
  <c r="L15"/>
  <c r="J17"/>
  <c r="K17"/>
  <c r="L17"/>
  <c r="J18"/>
  <c r="K18"/>
  <c r="L18"/>
  <c r="J19"/>
  <c r="K19"/>
  <c r="L19"/>
  <c r="J20"/>
  <c r="K20"/>
  <c r="L20"/>
  <c r="H24"/>
  <c r="J24"/>
  <c r="L24"/>
  <c r="H25"/>
  <c r="J25"/>
  <c r="L25"/>
  <c r="H26"/>
  <c r="J26"/>
  <c r="L26"/>
  <c r="H27"/>
  <c r="J27"/>
  <c r="H28"/>
  <c r="J28"/>
  <c r="H29"/>
  <c r="J29"/>
  <c r="L29"/>
  <c r="J30"/>
  <c r="H41"/>
  <c r="J41"/>
  <c r="L41"/>
  <c r="H62"/>
  <c r="H79"/>
  <c r="H80"/>
  <c r="H81"/>
  <c r="F8" i="5"/>
  <c r="H8"/>
  <c r="J8"/>
  <c r="P8"/>
  <c r="R8"/>
  <c r="T8"/>
  <c r="F9"/>
  <c r="H9"/>
  <c r="J9"/>
  <c r="P9"/>
  <c r="R9"/>
  <c r="T9"/>
  <c r="F10"/>
  <c r="H10"/>
  <c r="J10"/>
  <c r="P10"/>
  <c r="R10"/>
  <c r="T10"/>
  <c r="F11"/>
  <c r="H11"/>
  <c r="J11"/>
  <c r="P11"/>
  <c r="R11"/>
  <c r="T11"/>
  <c r="E12"/>
  <c r="G12"/>
  <c r="H12"/>
  <c r="I12"/>
  <c r="P12"/>
  <c r="R12"/>
  <c r="T12"/>
  <c r="P13"/>
  <c r="R13"/>
  <c r="T13"/>
  <c r="P14"/>
  <c r="R14"/>
  <c r="T14"/>
  <c r="P15"/>
  <c r="R15"/>
  <c r="T15"/>
  <c r="P16"/>
  <c r="R16"/>
  <c r="T16"/>
  <c r="F17"/>
  <c r="H17"/>
  <c r="J17"/>
  <c r="P17"/>
  <c r="R17"/>
  <c r="T17"/>
  <c r="F18"/>
  <c r="H18"/>
  <c r="J18"/>
  <c r="P18"/>
  <c r="R18"/>
  <c r="T18"/>
  <c r="F19"/>
  <c r="H19"/>
  <c r="J19"/>
  <c r="P19"/>
  <c r="R19"/>
  <c r="T19"/>
  <c r="F20"/>
  <c r="H20"/>
  <c r="J20"/>
  <c r="O20"/>
  <c r="Q20"/>
  <c r="S20"/>
  <c r="E21"/>
  <c r="F21"/>
  <c r="G21"/>
  <c r="I21"/>
  <c r="J21"/>
  <c r="F26"/>
  <c r="H26"/>
  <c r="J26"/>
  <c r="P26"/>
  <c r="R26"/>
  <c r="T26"/>
  <c r="F27"/>
  <c r="H27"/>
  <c r="J27"/>
  <c r="P27"/>
  <c r="R27"/>
  <c r="T27"/>
  <c r="F28"/>
  <c r="H28"/>
  <c r="J28"/>
  <c r="P28"/>
  <c r="R28"/>
  <c r="T28"/>
  <c r="F29"/>
  <c r="H29"/>
  <c r="J29"/>
  <c r="P29"/>
  <c r="R29"/>
  <c r="T29"/>
  <c r="E30"/>
  <c r="G30"/>
  <c r="H30"/>
  <c r="I30"/>
  <c r="P30"/>
  <c r="R30"/>
  <c r="T30"/>
  <c r="P31"/>
  <c r="R31"/>
  <c r="T31"/>
  <c r="J32"/>
  <c r="P32"/>
  <c r="R32"/>
  <c r="T32"/>
  <c r="J33"/>
  <c r="P33"/>
  <c r="R33"/>
  <c r="T33"/>
  <c r="J34"/>
  <c r="P34"/>
  <c r="R34"/>
  <c r="T34"/>
  <c r="J35"/>
  <c r="P35"/>
  <c r="R35"/>
  <c r="T35"/>
  <c r="I36"/>
  <c r="P36"/>
  <c r="R36"/>
  <c r="T36"/>
  <c r="P37"/>
  <c r="R37"/>
  <c r="T37"/>
  <c r="O38"/>
  <c r="Q38"/>
  <c r="S38"/>
  <c r="F41"/>
  <c r="H41"/>
  <c r="J41"/>
  <c r="F42"/>
  <c r="H42"/>
  <c r="J42"/>
  <c r="P42"/>
  <c r="R42"/>
  <c r="T42"/>
  <c r="F43"/>
  <c r="H43"/>
  <c r="J43"/>
  <c r="P43"/>
  <c r="R43"/>
  <c r="T43"/>
  <c r="F44"/>
  <c r="H44"/>
  <c r="J44"/>
  <c r="P44"/>
  <c r="R44"/>
  <c r="T44"/>
  <c r="E45"/>
  <c r="F45"/>
  <c r="G45"/>
  <c r="H45"/>
  <c r="I45"/>
  <c r="J45"/>
  <c r="P45"/>
  <c r="R45"/>
  <c r="T45"/>
  <c r="P46"/>
  <c r="R46"/>
  <c r="T46"/>
  <c r="P47"/>
  <c r="R47"/>
  <c r="T47"/>
  <c r="P48"/>
  <c r="R48"/>
  <c r="T48"/>
  <c r="P49"/>
  <c r="R49"/>
  <c r="T49"/>
  <c r="F50"/>
  <c r="H50"/>
  <c r="J50"/>
  <c r="P50"/>
  <c r="R50"/>
  <c r="T50"/>
  <c r="F51"/>
  <c r="H51"/>
  <c r="J51"/>
  <c r="P51"/>
  <c r="R51"/>
  <c r="T51"/>
  <c r="F52"/>
  <c r="H52"/>
  <c r="J52"/>
  <c r="P52"/>
  <c r="R52"/>
  <c r="T52"/>
  <c r="F53"/>
  <c r="H53"/>
  <c r="J53"/>
  <c r="P53"/>
  <c r="R53"/>
  <c r="T53"/>
  <c r="E54"/>
  <c r="G54"/>
  <c r="H54"/>
  <c r="I54"/>
  <c r="O54"/>
  <c r="Q54"/>
  <c r="S54"/>
  <c r="T56"/>
  <c r="T57"/>
  <c r="T58"/>
  <c r="T59"/>
  <c r="T60"/>
  <c r="T61"/>
  <c r="T62"/>
  <c r="T63"/>
  <c r="T64"/>
  <c r="T65"/>
  <c r="T66"/>
  <c r="T67"/>
  <c r="S68"/>
  <c r="F8" i="3"/>
  <c r="H8"/>
  <c r="J8"/>
  <c r="P8"/>
  <c r="R8"/>
  <c r="T8"/>
  <c r="F9"/>
  <c r="H9"/>
  <c r="J9"/>
  <c r="P9"/>
  <c r="R9"/>
  <c r="T9"/>
  <c r="F10"/>
  <c r="H10"/>
  <c r="J10"/>
  <c r="P10"/>
  <c r="R10"/>
  <c r="T10"/>
  <c r="F11"/>
  <c r="H11"/>
  <c r="J11"/>
  <c r="P11"/>
  <c r="R11"/>
  <c r="T11"/>
  <c r="E12"/>
  <c r="F67" i="4" s="1"/>
  <c r="G12" i="3"/>
  <c r="F68" i="4" s="1"/>
  <c r="H12" i="3"/>
  <c r="I12"/>
  <c r="F69" i="4" s="1"/>
  <c r="P12" i="3"/>
  <c r="R12"/>
  <c r="T12"/>
  <c r="P13"/>
  <c r="R13"/>
  <c r="T13"/>
  <c r="P14"/>
  <c r="R14"/>
  <c r="T14"/>
  <c r="P15"/>
  <c r="R15"/>
  <c r="T15"/>
  <c r="P16"/>
  <c r="R16"/>
  <c r="T16"/>
  <c r="F17"/>
  <c r="H17"/>
  <c r="J17"/>
  <c r="P17"/>
  <c r="R17"/>
  <c r="T17"/>
  <c r="F18"/>
  <c r="H18"/>
  <c r="J18"/>
  <c r="P18"/>
  <c r="R18"/>
  <c r="T18"/>
  <c r="F19"/>
  <c r="H19"/>
  <c r="J19"/>
  <c r="P19"/>
  <c r="R19"/>
  <c r="T19"/>
  <c r="F20"/>
  <c r="H20"/>
  <c r="J20"/>
  <c r="O20"/>
  <c r="Q20"/>
  <c r="S20"/>
  <c r="E21"/>
  <c r="H67" i="4" s="1"/>
  <c r="F21" i="3"/>
  <c r="G21"/>
  <c r="H68" i="4" s="1"/>
  <c r="I21" i="3"/>
  <c r="H69" i="4" s="1"/>
  <c r="J21" i="3"/>
  <c r="F26"/>
  <c r="H26"/>
  <c r="J26"/>
  <c r="P26"/>
  <c r="R26"/>
  <c r="T26"/>
  <c r="F27"/>
  <c r="H27"/>
  <c r="J27"/>
  <c r="P27"/>
  <c r="R27"/>
  <c r="T27"/>
  <c r="F28"/>
  <c r="H28"/>
  <c r="J28"/>
  <c r="P28"/>
  <c r="R28"/>
  <c r="T28"/>
  <c r="F29"/>
  <c r="H29"/>
  <c r="J29"/>
  <c r="P29"/>
  <c r="R29"/>
  <c r="T29"/>
  <c r="E30"/>
  <c r="J67" i="4" s="1"/>
  <c r="G30" i="3"/>
  <c r="J68" i="4" s="1"/>
  <c r="H30" i="3"/>
  <c r="I30"/>
  <c r="J69" i="4" s="1"/>
  <c r="P30" i="3"/>
  <c r="R30"/>
  <c r="T30"/>
  <c r="P31"/>
  <c r="R31"/>
  <c r="T31"/>
  <c r="J32"/>
  <c r="P32"/>
  <c r="R32"/>
  <c r="T32"/>
  <c r="J33"/>
  <c r="P33"/>
  <c r="R33"/>
  <c r="T33"/>
  <c r="J34"/>
  <c r="P34"/>
  <c r="R34"/>
  <c r="T34"/>
  <c r="J35"/>
  <c r="P35"/>
  <c r="R35"/>
  <c r="T35"/>
  <c r="I36"/>
  <c r="P36"/>
  <c r="R36"/>
  <c r="T36"/>
  <c r="P37"/>
  <c r="R37"/>
  <c r="T37"/>
  <c r="O38"/>
  <c r="Q38"/>
  <c r="S38"/>
  <c r="H41"/>
  <c r="I41"/>
  <c r="H42"/>
  <c r="I42"/>
  <c r="H43"/>
  <c r="I43"/>
  <c r="P43"/>
  <c r="R43"/>
  <c r="T43"/>
  <c r="H44"/>
  <c r="I44"/>
  <c r="P44"/>
  <c r="R44"/>
  <c r="T44"/>
  <c r="H45"/>
  <c r="I45"/>
  <c r="J45" s="1"/>
  <c r="J44" i="4" s="1"/>
  <c r="P45" i="3"/>
  <c r="R45"/>
  <c r="T45"/>
  <c r="H46"/>
  <c r="I46"/>
  <c r="P46"/>
  <c r="R46"/>
  <c r="T46"/>
  <c r="H47"/>
  <c r="I47"/>
  <c r="J47" s="1"/>
  <c r="P47"/>
  <c r="R47"/>
  <c r="T47"/>
  <c r="H48"/>
  <c r="I48"/>
  <c r="P48"/>
  <c r="R48"/>
  <c r="T48"/>
  <c r="H49"/>
  <c r="I49"/>
  <c r="P49"/>
  <c r="R49"/>
  <c r="T49"/>
  <c r="H50"/>
  <c r="I50"/>
  <c r="P50"/>
  <c r="R50"/>
  <c r="T50"/>
  <c r="H51"/>
  <c r="I51"/>
  <c r="P51"/>
  <c r="R51"/>
  <c r="T51"/>
  <c r="H52"/>
  <c r="I52"/>
  <c r="P52"/>
  <c r="R52"/>
  <c r="T52"/>
  <c r="H53"/>
  <c r="I53"/>
  <c r="J53" s="1"/>
  <c r="J48" i="4" s="1"/>
  <c r="P53" i="3"/>
  <c r="R53"/>
  <c r="T53"/>
  <c r="H54"/>
  <c r="I54"/>
  <c r="P54"/>
  <c r="R54"/>
  <c r="T54"/>
  <c r="H55"/>
  <c r="I55"/>
  <c r="O55"/>
  <c r="Q55"/>
  <c r="S55"/>
  <c r="H56"/>
  <c r="I56"/>
  <c r="H57"/>
  <c r="I57"/>
  <c r="J57"/>
  <c r="L47" i="4" s="1"/>
  <c r="T57" i="3"/>
  <c r="H58"/>
  <c r="I58"/>
  <c r="J58"/>
  <c r="L50" i="4" s="1"/>
  <c r="T58" i="3"/>
  <c r="H59"/>
  <c r="I59"/>
  <c r="J59"/>
  <c r="H50" i="4" s="1"/>
  <c r="T59" i="3"/>
  <c r="H60"/>
  <c r="I60"/>
  <c r="J60"/>
  <c r="J31" i="4" s="1"/>
  <c r="J34" s="1"/>
  <c r="T60" i="3"/>
  <c r="H61"/>
  <c r="I61"/>
  <c r="J61"/>
  <c r="L33" i="4" s="1"/>
  <c r="T61" i="3"/>
  <c r="H62"/>
  <c r="I62"/>
  <c r="J62"/>
  <c r="H33" i="4" s="1"/>
  <c r="T62" i="3"/>
  <c r="H63"/>
  <c r="I63"/>
  <c r="J63"/>
  <c r="L32" i="4" s="1"/>
  <c r="T63" i="3"/>
  <c r="T64"/>
  <c r="H65"/>
  <c r="I65"/>
  <c r="J65" s="1"/>
  <c r="H59" i="4" s="1"/>
  <c r="T65" i="3"/>
  <c r="T66"/>
  <c r="H67"/>
  <c r="I67"/>
  <c r="J67"/>
  <c r="J59" i="4" s="1"/>
  <c r="T67" i="3"/>
  <c r="T68"/>
  <c r="H69"/>
  <c r="I69"/>
  <c r="J69" s="1"/>
  <c r="S69"/>
  <c r="H71"/>
  <c r="I71"/>
  <c r="J71"/>
  <c r="J62" i="4" s="1"/>
  <c r="H72" i="3"/>
  <c r="I72"/>
  <c r="J72" s="1"/>
  <c r="H48" i="4" s="1"/>
  <c r="H73" i="3"/>
  <c r="I73"/>
  <c r="J73"/>
  <c r="H49" i="4" s="1"/>
  <c r="H74" i="3"/>
  <c r="I74"/>
  <c r="J74" s="1"/>
  <c r="J49" i="4" s="1"/>
  <c r="H75" i="3"/>
  <c r="I75"/>
  <c r="J75"/>
  <c r="H51" i="4" s="1"/>
  <c r="H76" i="3"/>
  <c r="I76"/>
  <c r="J76" s="1"/>
  <c r="J51" i="4" s="1"/>
  <c r="H77" i="3"/>
  <c r="I77"/>
  <c r="J77"/>
  <c r="L51" i="4" s="1"/>
  <c r="H78" i="3"/>
  <c r="I78"/>
  <c r="J78" s="1"/>
  <c r="J46" i="4" s="1"/>
  <c r="H79" i="3"/>
  <c r="I79"/>
  <c r="J79"/>
  <c r="H46" i="4" s="1"/>
  <c r="M83" i="3"/>
  <c r="F97"/>
  <c r="H97"/>
  <c r="J97"/>
  <c r="Q97"/>
  <c r="S97"/>
  <c r="U97"/>
  <c r="F98"/>
  <c r="H98"/>
  <c r="J98"/>
  <c r="Q98"/>
  <c r="S98"/>
  <c r="U98"/>
  <c r="F99"/>
  <c r="H99"/>
  <c r="J99"/>
  <c r="Q99"/>
  <c r="S99"/>
  <c r="U99"/>
  <c r="F100"/>
  <c r="H100"/>
  <c r="J100"/>
  <c r="Q100"/>
  <c r="S100"/>
  <c r="U100"/>
  <c r="E101"/>
  <c r="F101"/>
  <c r="G101"/>
  <c r="H101"/>
  <c r="I101"/>
  <c r="J101"/>
  <c r="P101"/>
  <c r="Q101"/>
  <c r="R101"/>
  <c r="S101"/>
  <c r="T101"/>
  <c r="U101"/>
  <c r="F106"/>
  <c r="H106"/>
  <c r="J106"/>
  <c r="Q106"/>
  <c r="S106"/>
  <c r="U106"/>
  <c r="F107"/>
  <c r="H107"/>
  <c r="J107"/>
  <c r="Q107"/>
  <c r="S107"/>
  <c r="U107"/>
  <c r="F108"/>
  <c r="H108"/>
  <c r="J108"/>
  <c r="Q108"/>
  <c r="S108"/>
  <c r="U108"/>
  <c r="F109"/>
  <c r="H109"/>
  <c r="J109"/>
  <c r="Q109"/>
  <c r="S109"/>
  <c r="U109"/>
  <c r="E110"/>
  <c r="F110"/>
  <c r="G110"/>
  <c r="H110"/>
  <c r="I110"/>
  <c r="J110"/>
  <c r="P110"/>
  <c r="Q110"/>
  <c r="R110"/>
  <c r="S110"/>
  <c r="T110"/>
  <c r="U110"/>
  <c r="F115"/>
  <c r="H115"/>
  <c r="J115"/>
  <c r="Q115"/>
  <c r="S115"/>
  <c r="U115"/>
  <c r="F116"/>
  <c r="H116"/>
  <c r="J116"/>
  <c r="Q116"/>
  <c r="S116"/>
  <c r="U116"/>
  <c r="F117"/>
  <c r="H117"/>
  <c r="J117"/>
  <c r="Q117"/>
  <c r="S117"/>
  <c r="U117"/>
  <c r="F118"/>
  <c r="H118"/>
  <c r="J118"/>
  <c r="Q118"/>
  <c r="S118"/>
  <c r="U118"/>
  <c r="E119"/>
  <c r="F119"/>
  <c r="G119"/>
  <c r="H119"/>
  <c r="I119"/>
  <c r="J119"/>
  <c r="P119"/>
  <c r="Q119"/>
  <c r="R119"/>
  <c r="S119"/>
  <c r="T119"/>
  <c r="U119"/>
  <c r="O9" i="2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C30"/>
  <c r="E30"/>
  <c r="G30"/>
  <c r="I30"/>
  <c r="K30"/>
  <c r="M30"/>
  <c r="D31"/>
  <c r="D36" s="1"/>
  <c r="D37" s="1"/>
  <c r="F31"/>
  <c r="F36" s="1"/>
  <c r="F37" s="1"/>
  <c r="H31"/>
  <c r="H36" s="1"/>
  <c r="H37" s="1"/>
  <c r="J31"/>
  <c r="J36" s="1"/>
  <c r="J37" s="1"/>
  <c r="L31"/>
  <c r="L36" s="1"/>
  <c r="L37" s="1"/>
  <c r="N31"/>
  <c r="N36" s="1"/>
  <c r="N37" s="1"/>
  <c r="G32"/>
  <c r="O32" s="1"/>
  <c r="G33"/>
  <c r="O33" s="1"/>
  <c r="C34"/>
  <c r="D34"/>
  <c r="E34"/>
  <c r="F34"/>
  <c r="G34"/>
  <c r="H34"/>
  <c r="I34"/>
  <c r="J34"/>
  <c r="K34"/>
  <c r="L34"/>
  <c r="M34"/>
  <c r="N34"/>
  <c r="O34"/>
  <c r="C35"/>
  <c r="D35"/>
  <c r="O35" s="1"/>
  <c r="E35"/>
  <c r="F35"/>
  <c r="F38" s="1"/>
  <c r="G35"/>
  <c r="H35"/>
  <c r="H38" s="1"/>
  <c r="I35"/>
  <c r="J35"/>
  <c r="J38" s="1"/>
  <c r="K35"/>
  <c r="L35"/>
  <c r="L38" s="1"/>
  <c r="M35"/>
  <c r="N35"/>
  <c r="N38" s="1"/>
  <c r="O48"/>
  <c r="O49"/>
  <c r="O50"/>
  <c r="O51"/>
  <c r="O52"/>
  <c r="O53"/>
  <c r="O54"/>
  <c r="O55"/>
  <c r="O56"/>
  <c r="O57"/>
  <c r="O58"/>
  <c r="O59"/>
  <c r="O60"/>
  <c r="O61"/>
  <c r="O62"/>
  <c r="O63"/>
  <c r="O64"/>
  <c r="C65"/>
  <c r="D65"/>
  <c r="E65"/>
  <c r="F65"/>
  <c r="G65"/>
  <c r="H65"/>
  <c r="I65"/>
  <c r="J65"/>
  <c r="K65"/>
  <c r="L65"/>
  <c r="M65"/>
  <c r="N65"/>
  <c r="O65"/>
  <c r="C66"/>
  <c r="D66"/>
  <c r="D30" s="1"/>
  <c r="E66"/>
  <c r="F66"/>
  <c r="F30" s="1"/>
  <c r="G66"/>
  <c r="H66"/>
  <c r="H30" s="1"/>
  <c r="I66"/>
  <c r="J66"/>
  <c r="J30" s="1"/>
  <c r="K66"/>
  <c r="L66"/>
  <c r="L30" s="1"/>
  <c r="M66"/>
  <c r="N66"/>
  <c r="N30" s="1"/>
  <c r="C67"/>
  <c r="C31" s="1"/>
  <c r="D67"/>
  <c r="E67"/>
  <c r="E31" s="1"/>
  <c r="E36" s="1"/>
  <c r="F67"/>
  <c r="G67"/>
  <c r="G31" s="1"/>
  <c r="G36" s="1"/>
  <c r="H67"/>
  <c r="I67"/>
  <c r="I31" s="1"/>
  <c r="I36" s="1"/>
  <c r="J67"/>
  <c r="K67"/>
  <c r="K31" s="1"/>
  <c r="K36" s="1"/>
  <c r="L67"/>
  <c r="M67"/>
  <c r="M31" s="1"/>
  <c r="M36" s="1"/>
  <c r="N67"/>
  <c r="O67"/>
  <c r="G10" i="1"/>
  <c r="N10"/>
  <c r="G11"/>
  <c r="N11"/>
  <c r="G12"/>
  <c r="N12"/>
  <c r="G13"/>
  <c r="N13"/>
  <c r="G14"/>
  <c r="N14"/>
  <c r="G15"/>
  <c r="N15"/>
  <c r="G16"/>
  <c r="N16"/>
  <c r="G17"/>
  <c r="N17"/>
  <c r="G18"/>
  <c r="N18"/>
  <c r="G19"/>
  <c r="N19"/>
  <c r="G20"/>
  <c r="N20"/>
  <c r="G21"/>
  <c r="N21"/>
  <c r="G22"/>
  <c r="H70" i="4" s="1"/>
  <c r="N22" i="1"/>
  <c r="G23"/>
  <c r="F70" i="4" s="1"/>
  <c r="N23" i="1"/>
  <c r="G24"/>
  <c r="N24"/>
  <c r="G25"/>
  <c r="N25"/>
  <c r="G26"/>
  <c r="J70" i="4" s="1"/>
  <c r="N26" i="1"/>
  <c r="G27"/>
  <c r="J27"/>
  <c r="K27"/>
  <c r="L27"/>
  <c r="M27"/>
  <c r="N27"/>
  <c r="G28"/>
  <c r="J28"/>
  <c r="K28"/>
  <c r="L28"/>
  <c r="M28"/>
  <c r="N28"/>
  <c r="G29"/>
  <c r="J29"/>
  <c r="C32" s="1"/>
  <c r="K29"/>
  <c r="L29"/>
  <c r="E32" s="1"/>
  <c r="E37" s="1"/>
  <c r="M29"/>
  <c r="N29"/>
  <c r="G30"/>
  <c r="C31"/>
  <c r="C36" s="1"/>
  <c r="D31"/>
  <c r="E31"/>
  <c r="E36" s="1"/>
  <c r="E39" s="1"/>
  <c r="F31"/>
  <c r="G31"/>
  <c r="D32"/>
  <c r="D37" s="1"/>
  <c r="D38" s="1"/>
  <c r="F32"/>
  <c r="F37" s="1"/>
  <c r="F38" s="1"/>
  <c r="G33"/>
  <c r="G34"/>
  <c r="C35"/>
  <c r="D35"/>
  <c r="E35"/>
  <c r="F35"/>
  <c r="G35"/>
  <c r="D36"/>
  <c r="F36"/>
  <c r="F39" s="1"/>
  <c r="J61" i="4" l="1"/>
  <c r="H61"/>
  <c r="J60"/>
  <c r="H60"/>
  <c r="L52"/>
  <c r="T69" i="3"/>
  <c r="J43" i="4" s="1"/>
  <c r="T55" i="3"/>
  <c r="P55"/>
  <c r="R55"/>
  <c r="J41"/>
  <c r="T68" i="5"/>
  <c r="G78" i="4"/>
  <c r="J48" i="3"/>
  <c r="J46"/>
  <c r="J36"/>
  <c r="T38"/>
  <c r="P38"/>
  <c r="R38"/>
  <c r="J30"/>
  <c r="F30"/>
  <c r="J42" i="4" s="1"/>
  <c r="J53" s="1"/>
  <c r="H21" i="3"/>
  <c r="T20"/>
  <c r="P20"/>
  <c r="R20"/>
  <c r="J12"/>
  <c r="F12"/>
  <c r="H42" i="4" s="1"/>
  <c r="H53" s="1"/>
  <c r="J54" i="5"/>
  <c r="F54"/>
  <c r="J52" i="4" s="1"/>
  <c r="R54" i="5"/>
  <c r="T54"/>
  <c r="P54"/>
  <c r="J36"/>
  <c r="T38"/>
  <c r="P38"/>
  <c r="R38"/>
  <c r="J30"/>
  <c r="F30"/>
  <c r="H21"/>
  <c r="T20"/>
  <c r="P20"/>
  <c r="R20"/>
  <c r="J12"/>
  <c r="F12"/>
  <c r="I78" i="4"/>
  <c r="L70"/>
  <c r="H72"/>
  <c r="O30" i="2"/>
  <c r="J47" i="4"/>
  <c r="H71"/>
  <c r="L69"/>
  <c r="L68"/>
  <c r="G36" i="1"/>
  <c r="G32"/>
  <c r="C37"/>
  <c r="M37" i="2"/>
  <c r="M38"/>
  <c r="K37"/>
  <c r="K38"/>
  <c r="I37"/>
  <c r="I38"/>
  <c r="G37"/>
  <c r="G38"/>
  <c r="E37"/>
  <c r="E38"/>
  <c r="O31"/>
  <c r="C36"/>
  <c r="L67" i="4"/>
  <c r="F71"/>
  <c r="F72" s="1"/>
  <c r="D39" i="1"/>
  <c r="E38"/>
  <c r="L45" i="4"/>
  <c r="J71"/>
  <c r="J72" s="1"/>
  <c r="L42"/>
  <c r="L53" s="1"/>
  <c r="L34"/>
  <c r="H34"/>
  <c r="O66" i="2"/>
  <c r="D38"/>
  <c r="L71" i="4" l="1"/>
  <c r="L72" s="1"/>
  <c r="C37" i="2"/>
  <c r="O37" s="1"/>
  <c r="O36"/>
  <c r="C38"/>
  <c r="O38" s="1"/>
  <c r="C38" i="1"/>
  <c r="G38" s="1"/>
  <c r="G37"/>
  <c r="C39"/>
  <c r="G39" s="1"/>
</calcChain>
</file>

<file path=xl/comments1.xml><?xml version="1.0" encoding="utf-8"?>
<comments xmlns="http://schemas.openxmlformats.org/spreadsheetml/2006/main">
  <authors>
    <author>luismig</author>
  </authors>
  <commentList>
    <comment ref="B22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</t>
        </r>
        <r>
          <rPr>
            <sz val="8"/>
            <color indexed="81"/>
            <rFont val="Tahoma"/>
          </rPr>
          <t xml:space="preserve">
</t>
        </r>
      </text>
    </comment>
    <comment ref="B39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
</t>
        </r>
        <r>
          <rPr>
            <sz val="8"/>
            <color indexed="81"/>
            <rFont val="Tahoma"/>
          </rPr>
          <t xml:space="preserve">
</t>
        </r>
      </text>
    </comment>
    <comment ref="J45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sz val="8"/>
            <color indexed="81"/>
            <rFont val="Tahoma"/>
          </rPr>
          <t xml:space="preserve">
</t>
        </r>
        <r>
          <rPr>
            <b/>
            <sz val="8"/>
            <color indexed="81"/>
            <rFont val="Tahoma"/>
            <family val="2"/>
          </rPr>
          <t>Preencher somente se a declaração respeitar a anos anteriores a 2007.</t>
        </r>
      </text>
    </comment>
    <comment ref="B57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sz val="8"/>
            <color indexed="81"/>
            <rFont val="Tahoma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Para o preenchimento deste Quadro é necessário preencher o quadro maior na folha "Cálculos Auxiliares" de valores retirados da contabilidade.
</t>
        </r>
      </text>
    </comment>
    <comment ref="B65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</t>
        </r>
        <r>
          <rPr>
            <sz val="8"/>
            <color indexed="81"/>
            <rFont val="Tahoma"/>
          </rPr>
          <t xml:space="preserve">
</t>
        </r>
      </text>
    </comment>
    <comment ref="B77" authorId="0">
      <text>
        <r>
          <rPr>
            <b/>
            <sz val="8"/>
            <color indexed="17"/>
            <rFont val="Tahoma"/>
            <family val="2"/>
          </rPr>
          <t xml:space="preserve">Elaborado por: Luis Silvestre (TOC 73362)
</t>
        </r>
        <r>
          <rPr>
            <b/>
            <sz val="8"/>
            <color indexed="81"/>
            <rFont val="Tahoma"/>
            <family val="2"/>
          </rPr>
          <t>Para o preenchimento deste Quadro é necessário retirar da contabilidade os valores referentes a Recebimentos Antecipados, preenchendo o Quadro existente na folha "Cálculos Auxiliares".</t>
        </r>
      </text>
    </comment>
  </commentList>
</comments>
</file>

<file path=xl/sharedStrings.xml><?xml version="1.0" encoding="utf-8"?>
<sst xmlns="http://schemas.openxmlformats.org/spreadsheetml/2006/main" count="809" uniqueCount="304">
  <si>
    <t>Nome da Empresa:</t>
  </si>
  <si>
    <t>Exercicio:</t>
  </si>
  <si>
    <t>Tipo de Declarações:</t>
  </si>
  <si>
    <t>Trimestrais</t>
  </si>
  <si>
    <r>
      <t xml:space="preserve">Nota Importante: </t>
    </r>
    <r>
      <rPr>
        <b/>
        <sz val="12"/>
        <color indexed="18"/>
        <rFont val="Arial"/>
        <family val="2"/>
      </rPr>
      <t>Preencher somente o cabeçalho e as células em branco e vazias do quadro abaixo.</t>
    </r>
  </si>
  <si>
    <t>Campo 1</t>
  </si>
  <si>
    <t>Campo 2</t>
  </si>
  <si>
    <t>Campo 3</t>
  </si>
  <si>
    <t>Campo 4</t>
  </si>
  <si>
    <t>Campo 5</t>
  </si>
  <si>
    <t>Campo 6</t>
  </si>
  <si>
    <t>Campo 8</t>
  </si>
  <si>
    <t>Campo 9</t>
  </si>
  <si>
    <t>Campo 10</t>
  </si>
  <si>
    <t>Campo 11</t>
  </si>
  <si>
    <t>Campo 20</t>
  </si>
  <si>
    <t>Campo 21</t>
  </si>
  <si>
    <t>Campo 22</t>
  </si>
  <si>
    <t>Campo 23</t>
  </si>
  <si>
    <t>Campo 24</t>
  </si>
  <si>
    <t>Campo 40</t>
  </si>
  <si>
    <t>Campo 41</t>
  </si>
  <si>
    <t>Campo 61</t>
  </si>
  <si>
    <t>Campo 81</t>
  </si>
  <si>
    <t>Campo 90</t>
  </si>
  <si>
    <t>Campo 91</t>
  </si>
  <si>
    <t>Campo 92</t>
  </si>
  <si>
    <t>Campo 93</t>
  </si>
  <si>
    <t>Campo 94</t>
  </si>
  <si>
    <t>Declarações Periódicas de IVA Trimestral do Exercicio em análise</t>
  </si>
  <si>
    <t>1º Trimestre</t>
  </si>
  <si>
    <t>2º Trimestre</t>
  </si>
  <si>
    <t>3º Trimestre</t>
  </si>
  <si>
    <t>4º Trimestre</t>
  </si>
  <si>
    <t>TOTAIS</t>
  </si>
  <si>
    <t>Mensais</t>
  </si>
  <si>
    <t>Declarações Periódicas de IVA Mensal do Exercicio em análise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</si>
  <si>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</si>
  <si>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</si>
  <si>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</si>
  <si>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</si>
  <si>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</si>
  <si>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</si>
  <si>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</si>
  <si>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</si>
  <si>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</si>
  <si>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</si>
  <si>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</si>
  <si>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</si>
  <si>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Quadros de Cálculos Auxiliares para o Anexo L da IES</t>
  </si>
  <si>
    <t>EXISTÊNCIAS - Dados para o Quadro 4 e 6 do Anexo L - IVA TRIMESTRAL</t>
  </si>
  <si>
    <t>BASE</t>
  </si>
  <si>
    <t>IMOBILIZADO - Dados para o Quadro 4 e 6 do Anexo L - IVA TRIMESTRAL</t>
  </si>
  <si>
    <t>OUTROS BENS E SERVIÇOS - Dados para o Quadro 4 e 6 do Anexo L - IVA TRIMESTRAL</t>
  </si>
  <si>
    <t>Valores do extracto de contrabilidade referentes às subcontas da 24323 - Dedução 50% Iva do Gasóleo</t>
  </si>
  <si>
    <t>Outros Valores a retirar da contabilidade para preenchimento do Quadro 4 e 5 do Anexo L</t>
  </si>
  <si>
    <t>Designação das Contas</t>
  </si>
  <si>
    <t>Valor p/ Quadro 4</t>
  </si>
  <si>
    <t>Totais</t>
  </si>
  <si>
    <t>Excluido Direito Dedução - Outros</t>
  </si>
  <si>
    <t>Ofertas a Clientes</t>
  </si>
  <si>
    <t>Outros Custos</t>
  </si>
  <si>
    <t>62212...</t>
  </si>
  <si>
    <t>Gasolina</t>
  </si>
  <si>
    <t>Aquisição de Viaturas de Turismo</t>
  </si>
  <si>
    <t>Despesas Viaturas de Turismo</t>
  </si>
  <si>
    <t>Outros Fluidos</t>
  </si>
  <si>
    <t>Alugueres</t>
  </si>
  <si>
    <t>Conservação e Reparação</t>
  </si>
  <si>
    <t>Portagens e Parqueamentos</t>
  </si>
  <si>
    <t>Bens e Serviços Isentos</t>
  </si>
  <si>
    <t>Rendas</t>
  </si>
  <si>
    <t>Seguros</t>
  </si>
  <si>
    <t>Honorários</t>
  </si>
  <si>
    <t>424…</t>
  </si>
  <si>
    <t>Aquis. Imóveis Isentos - nº 31 art. 9 CIVA</t>
  </si>
  <si>
    <t>Aquis.Serv.Transp.Intracom.(cargas) - Art.6 do CIVA</t>
  </si>
  <si>
    <t>Venda Viatura de Turismo isentas pelo nº 33 art. 9 CIVA</t>
  </si>
  <si>
    <t>Venda Imobilizado p/ União Europeia - Art. 14 CIVA</t>
  </si>
  <si>
    <t>Outras Transmiss. p/ União Europeia - Art. 14 CIVA</t>
  </si>
  <si>
    <t>Venda Imobilizado p/ Exterior - Excepto Art. 14 CIVA</t>
  </si>
  <si>
    <t>Outras Transmiss. p/ Exterior - Excepto Art. 14 CIVA</t>
  </si>
  <si>
    <t>Aquisição de Existências Isentas - Art. 9 do CIVA</t>
  </si>
  <si>
    <t>Aquisição Existências a Sujeitos Isentos-Art. 53 CIVA</t>
  </si>
  <si>
    <t>Aquisição OBS a Sujeitos Isentos - Art. 53 CIVA</t>
  </si>
  <si>
    <t>Preencher apenas se colocar a opção 4 (Existências, OBS e Imobilizado) para Quadro 3 do anexo L</t>
  </si>
  <si>
    <t>EXISTÊNCIAS</t>
  </si>
  <si>
    <t>OUTROS BENS E SERV.</t>
  </si>
  <si>
    <t>IMOBILIZADO</t>
  </si>
  <si>
    <t>Transmissões de Bens e Prestações de Serviços</t>
  </si>
  <si>
    <t>Isentas c/ dedução</t>
  </si>
  <si>
    <t>Isentas s/ dedução</t>
  </si>
  <si>
    <r>
      <t xml:space="preserve">Nota Importante: </t>
    </r>
    <r>
      <rPr>
        <b/>
        <sz val="13"/>
        <color indexed="18"/>
        <rFont val="Arial"/>
        <family val="2"/>
      </rPr>
      <t>Preencher somente as células vazias e em branco dos quadros</t>
    </r>
  </si>
  <si>
    <t>EXISTÊNCIAS - Dados para o Quadro 4 e 6 do Anexo L - IVA MENSAL</t>
  </si>
  <si>
    <t>IMOBILIZADO - Dados para o Quadro 4 e 6 do Anexo L - IVA MENSAL</t>
  </si>
  <si>
    <t>OUTROS BENS E SERVIÇOS - Dados para o Quadro 4 e 6 do Anexo L - IVA MENSAL</t>
  </si>
  <si>
    <t>Contribuinte:</t>
  </si>
  <si>
    <t>Data Actual</t>
  </si>
  <si>
    <t>Existências</t>
  </si>
  <si>
    <t>OBS</t>
  </si>
  <si>
    <t>Imobilizado</t>
  </si>
  <si>
    <t>2 ou +</t>
  </si>
  <si>
    <t>Quadro 03 - Operações Internas Activas</t>
  </si>
  <si>
    <t>OUTROS BENS SERV.</t>
  </si>
  <si>
    <t>L14</t>
  </si>
  <si>
    <t>L15</t>
  </si>
  <si>
    <t>L16</t>
  </si>
  <si>
    <t>L10</t>
  </si>
  <si>
    <t>L11</t>
  </si>
  <si>
    <t>Serviços de Transportes Intracomunitários de Bens - Art. 6 do CIVA</t>
  </si>
  <si>
    <t>L12</t>
  </si>
  <si>
    <t>Transmissões Viaturas de Turismo isentas - nº 33 do art. 9º do CIVA</t>
  </si>
  <si>
    <t>L17</t>
  </si>
  <si>
    <t>Transmissões Isentas - nº 31 do art. 9º do CIVA (Imóveis)</t>
  </si>
  <si>
    <t>L18</t>
  </si>
  <si>
    <t>L13</t>
  </si>
  <si>
    <t>L19</t>
  </si>
  <si>
    <t>Aquisições de Bens e Serviços efectuadas pelo Sujeito Passivo</t>
  </si>
  <si>
    <t xml:space="preserve">L20 </t>
  </si>
  <si>
    <t>L24</t>
  </si>
  <si>
    <t>L32</t>
  </si>
  <si>
    <t>Imp. parcial/ deduditel - Art. 21 do CIVA (Gasoleo)</t>
  </si>
  <si>
    <t>L25</t>
  </si>
  <si>
    <t>Cujo o Imposto é total/ excluido do direito à dedução</t>
  </si>
  <si>
    <t>L26</t>
  </si>
  <si>
    <t>L27</t>
  </si>
  <si>
    <t>L33</t>
  </si>
  <si>
    <t>Outros</t>
  </si>
  <si>
    <t>L28</t>
  </si>
  <si>
    <t>L34</t>
  </si>
  <si>
    <t>Aquisição de bens e serviços isentos</t>
  </si>
  <si>
    <t>L21</t>
  </si>
  <si>
    <t>L29</t>
  </si>
  <si>
    <t>Aquis. de bens e serviços c/ regime especial de isenção - Art. 53 CIVA</t>
  </si>
  <si>
    <t>L22</t>
  </si>
  <si>
    <t>L30</t>
  </si>
  <si>
    <t>Aquisições isentas nos termos do nº 31 do art. 9º do CIVA (Imóveis)</t>
  </si>
  <si>
    <t>L35</t>
  </si>
  <si>
    <t>L23</t>
  </si>
  <si>
    <t>L31</t>
  </si>
  <si>
    <t>L36</t>
  </si>
  <si>
    <t>OUTRAS</t>
  </si>
  <si>
    <t>De e Para a União Europeia</t>
  </si>
  <si>
    <t>Transmissões Intracomunitárias de Bens</t>
  </si>
  <si>
    <t>L37</t>
  </si>
  <si>
    <t>L41</t>
  </si>
  <si>
    <t>Aquisições Intracomunitárias</t>
  </si>
  <si>
    <t>L38</t>
  </si>
  <si>
    <t>L42</t>
  </si>
  <si>
    <t>De e Para Paises Terceiros</t>
  </si>
  <si>
    <t>Importações</t>
  </si>
  <si>
    <t>L39</t>
  </si>
  <si>
    <t>L43</t>
  </si>
  <si>
    <t>Exportações</t>
  </si>
  <si>
    <t>L40</t>
  </si>
  <si>
    <t>L44</t>
  </si>
  <si>
    <t>Á Taxa Reduzida</t>
  </si>
  <si>
    <t>L45</t>
  </si>
  <si>
    <t>L48</t>
  </si>
  <si>
    <t>L51</t>
  </si>
  <si>
    <t>L54</t>
  </si>
  <si>
    <t>Á Taxa Intermédia</t>
  </si>
  <si>
    <t>L46</t>
  </si>
  <si>
    <t>L49</t>
  </si>
  <si>
    <t>L52</t>
  </si>
  <si>
    <t>L55</t>
  </si>
  <si>
    <t>Á Taxa Normal</t>
  </si>
  <si>
    <t>L47</t>
  </si>
  <si>
    <t>L50</t>
  </si>
  <si>
    <t>L53</t>
  </si>
  <si>
    <t>L56</t>
  </si>
  <si>
    <t>Totais das Declarações de IVA (Trimestral ou Mensal)</t>
  </si>
  <si>
    <t>Totais das Contas IVA da Contabilidade (Conta 2432)</t>
  </si>
  <si>
    <t>Diferença entre Declarações de IVA e Contabilidade</t>
  </si>
  <si>
    <t>L65</t>
  </si>
  <si>
    <t>L64</t>
  </si>
  <si>
    <t>L66</t>
  </si>
  <si>
    <t>L68</t>
  </si>
  <si>
    <t>L67</t>
  </si>
  <si>
    <t>L06</t>
  </si>
  <si>
    <t>L01</t>
  </si>
  <si>
    <t>L02</t>
  </si>
  <si>
    <t>L03</t>
  </si>
  <si>
    <t>L04</t>
  </si>
  <si>
    <t>L05</t>
  </si>
  <si>
    <t>L07</t>
  </si>
  <si>
    <t>L08</t>
  </si>
  <si>
    <t>L09</t>
  </si>
  <si>
    <t>Inversão do Sujeito Passivo em bens e serviços no sector dos desperdicios, residuos e sucatas recicláveis</t>
  </si>
  <si>
    <t>Isentas sem direito à dedução</t>
  </si>
  <si>
    <t>Isentas ou não sujeitas c/ direito à dedução (alinea b) nº 1 art. 20 do CIVA)</t>
  </si>
  <si>
    <t>Imposto é Total ou Parcialmente Dedutivel - Viaturas Turismo</t>
  </si>
  <si>
    <t>Imposto é Total ou Parcialmente Dedutivel - Outros</t>
  </si>
  <si>
    <t>L69</t>
  </si>
  <si>
    <t>L73</t>
  </si>
  <si>
    <t>L77</t>
  </si>
  <si>
    <t>L74</t>
  </si>
  <si>
    <t>Viat. Turismo - Aquisição</t>
  </si>
  <si>
    <t>Viat. Turismo - Locação</t>
  </si>
  <si>
    <t>L70</t>
  </si>
  <si>
    <t>L71</t>
  </si>
  <si>
    <t>L72</t>
  </si>
  <si>
    <t>L75</t>
  </si>
  <si>
    <t>L78</t>
  </si>
  <si>
    <t>L76</t>
  </si>
  <si>
    <t>L79</t>
  </si>
  <si>
    <t>Aquisições de bens e serviços em que houve inversão do sujeito passivo:
Bens e Serviços do sector de desperdicios, residuos e sucatas recicláveis</t>
  </si>
  <si>
    <t>Aquisições de bens e serviços em que houve inversão do sujeito passivo:
Serviços de Construção Civil</t>
  </si>
  <si>
    <t>Transm. Imóvel isento p/ nº 31 art. 9 CIVA (Imobilizado)</t>
  </si>
  <si>
    <t>Transm. Imóvel isento p/ nº 31 art. 9 CIVA (Existências)</t>
  </si>
  <si>
    <t>31…</t>
  </si>
  <si>
    <t>Aquis.Motos, Barcosde Recreio, Aviões</t>
  </si>
  <si>
    <r>
      <t xml:space="preserve">Campo 8
</t>
    </r>
    <r>
      <rPr>
        <b/>
        <sz val="10"/>
        <color indexed="10"/>
        <rFont val="Arial"/>
        <family val="2"/>
      </rPr>
      <t>(Inversão C.Civil)</t>
    </r>
  </si>
  <si>
    <r>
      <t xml:space="preserve">Campo 8
</t>
    </r>
    <r>
      <rPr>
        <b/>
        <sz val="10"/>
        <color indexed="10"/>
        <rFont val="Arial"/>
        <family val="2"/>
      </rPr>
      <t>(Inversão Sucatas)</t>
    </r>
  </si>
  <si>
    <r>
      <t xml:space="preserve">Campo 8
</t>
    </r>
    <r>
      <rPr>
        <b/>
        <sz val="10"/>
        <color indexed="10"/>
        <rFont val="Arial"/>
        <family val="2"/>
      </rPr>
      <t>(Inversão C. Civil)</t>
    </r>
  </si>
  <si>
    <t>Inversão Residuos e Sucatas</t>
  </si>
  <si>
    <t>Inversão Construção Civil</t>
  </si>
  <si>
    <t>Aquis. Bens e Serviços Residuos / Sucatas (Existências)</t>
  </si>
  <si>
    <t>Aquis. Bens e Serviços Residuos / Sucatas (OBS)</t>
  </si>
  <si>
    <t>Aquis. Bens e Serviços Residuos / Sucatas (Imobilizado)</t>
  </si>
  <si>
    <t>Quadro 04 -  Operações Internas Passivas</t>
  </si>
  <si>
    <t>Quadro 05 - Operações com o Exterior</t>
  </si>
  <si>
    <r>
      <t xml:space="preserve">Quadro 06 - Desenvolvimento do Imposto Dedutivel por Taxas </t>
    </r>
    <r>
      <rPr>
        <b/>
        <sz val="12"/>
        <color indexed="10"/>
        <rFont val="Arial"/>
        <family val="2"/>
      </rPr>
      <t>( SÓ IMPOSTO)</t>
    </r>
  </si>
  <si>
    <t>Quadro 4 do Anexo L - Viaturas de Turismo</t>
  </si>
  <si>
    <t>Retirar do Extracto Contabili// as Vendas de:</t>
  </si>
  <si>
    <t>Retirar do Extracto Contabili// os Valores de:</t>
  </si>
  <si>
    <t>OUTROS BENS E SERVIÇOS</t>
  </si>
  <si>
    <r>
      <t xml:space="preserve">Aquisições de Bens e Prestações de Serviços relacionadas com </t>
    </r>
    <r>
      <rPr>
        <b/>
        <sz val="10"/>
        <color indexed="10"/>
        <rFont val="Arial"/>
        <family val="2"/>
      </rPr>
      <t>Viaturas de Turismo</t>
    </r>
    <r>
      <rPr>
        <b/>
        <sz val="10"/>
        <rFont val="Arial"/>
        <family val="2"/>
      </rPr>
      <t>, nas quais, o imposto tenha sido total ou parcialmente deduzido</t>
    </r>
  </si>
  <si>
    <t>Aquis. Bens e Serviços c/ Locação de Viaturas (OBS)</t>
  </si>
  <si>
    <t>Locação de Viaturas (Existências)</t>
  </si>
  <si>
    <t>Quadro 07 - Recebimentos Antecipados</t>
  </si>
  <si>
    <t>SIM</t>
  </si>
  <si>
    <t>NÃO</t>
  </si>
  <si>
    <t>L57</t>
  </si>
  <si>
    <t>L58</t>
  </si>
  <si>
    <t>L59</t>
  </si>
  <si>
    <t>Base Tributável que em 31 de Dezembro ainda não tenha sido convertida em Transmissões de Bens ou Prestações de Serviços</t>
  </si>
  <si>
    <t>Montante do Imposto Liquidado sobre a base referida no campo L57</t>
  </si>
  <si>
    <t>Valor dos rendimentos antecipados com liquidação de imposto que ocorreram em anos anteriores e cuja a facturação definitiva ocorreu no ano a que respeita a declaração</t>
  </si>
  <si>
    <t>Houve operações desta natureza no ano a que esta declaração respeita? Se SIM, inscreva:</t>
  </si>
  <si>
    <t>Quadro 7 do Anexo L - Recebimentos Antecipados</t>
  </si>
  <si>
    <t>Valores do extracto de contrabilidade referentes às contas de Recebimentos Antecipados (L57 e L58)</t>
  </si>
  <si>
    <t>Valores do extracto de contrabilidade referentes à Facturação definitiva de recebimentos de anos anteriores (L59)</t>
  </si>
  <si>
    <t>Campo 62</t>
  </si>
  <si>
    <t>Campo 63</t>
  </si>
  <si>
    <t>Campo 64</t>
  </si>
  <si>
    <t>Campo 65</t>
  </si>
  <si>
    <t>Campo 66</t>
  </si>
  <si>
    <t>Campo 67</t>
  </si>
  <si>
    <t>Campo 68</t>
  </si>
  <si>
    <t>Anexo R às Declarações Periódicas de IVA Trimestral do Exercicio em análise</t>
  </si>
  <si>
    <t>Anexo R às Declarações Periódicas de IVA Mensal do Exercicio em análise</t>
  </si>
  <si>
    <r>
      <t xml:space="preserve">Nota Importante: </t>
    </r>
    <r>
      <rPr>
        <b/>
        <sz val="14"/>
        <color indexed="18"/>
        <rFont val="Arial"/>
        <family val="2"/>
      </rPr>
      <t xml:space="preserve">Preencher somente as células vazias e em branco dos quadros abaixo. </t>
    </r>
    <r>
      <rPr>
        <b/>
        <sz val="16"/>
        <color indexed="10"/>
        <rFont val="Arial"/>
        <family val="2"/>
      </rPr>
      <t>Só para IVA dos Açores e Madeira</t>
    </r>
  </si>
  <si>
    <r>
      <t>Nota Importante:</t>
    </r>
    <r>
      <rPr>
        <b/>
        <sz val="14"/>
        <color indexed="18"/>
        <rFont val="Arial"/>
        <family val="2"/>
      </rPr>
      <t xml:space="preserve"> Preencher somente as células vazias e em branco dos quadros abaixo.</t>
    </r>
    <r>
      <rPr>
        <b/>
        <sz val="14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Só para IVA dos Açores e Madeira</t>
    </r>
  </si>
  <si>
    <r>
      <t xml:space="preserve">Nota Importante: </t>
    </r>
    <r>
      <rPr>
        <b/>
        <sz val="14"/>
        <color indexed="18"/>
        <rFont val="Arial"/>
        <family val="2"/>
      </rPr>
      <t>Preencher somente as células vazias e em branco dos quadros abaixo</t>
    </r>
  </si>
  <si>
    <t>Inversão do Sujeito Passivo em Serv. de Construção Civil</t>
  </si>
  <si>
    <r>
      <t>IVA DEVIDO NO ADQUIRENTE -</t>
    </r>
    <r>
      <rPr>
        <b/>
        <sz val="10"/>
        <color indexed="18"/>
        <rFont val="Arial"/>
        <family val="2"/>
      </rPr>
      <t xml:space="preserve"> IMOBILIZADO - Dados para o Quadro 4 e 6 do Anexo L - IVA TRIMESTRAL</t>
    </r>
  </si>
  <si>
    <r>
      <t>IVA DEVIDO NO ADQUIRENTE -</t>
    </r>
    <r>
      <rPr>
        <b/>
        <sz val="10"/>
        <color indexed="18"/>
        <rFont val="Arial"/>
        <family val="2"/>
      </rPr>
      <t xml:space="preserve"> OBS - Dados para o Quadro 4 e 6 do Anexo L - IVA TRIMESTRAL</t>
    </r>
  </si>
  <si>
    <t>Valores do extracto de contrabilidade referentes às subcontas da 24323... - IVA Dedutivel Devido no Adquirente</t>
  </si>
  <si>
    <t>Valores do extracto de contrabilidade referentes às subcontas da 24322... - IVA Dedutivel Devido no Adquirente</t>
  </si>
  <si>
    <t>Valores do extracto de contrabilidade referentes às subcontas da 24323... - IVA Dedutivel OBS</t>
  </si>
  <si>
    <t>Valores do extracto de contrabilidade referentes às subcontas da 24322... - IVA Dedutivel Imobilizado</t>
  </si>
  <si>
    <t>Valores do extracto de contrabilidade referentes às subcontas da 24321... - IVA Dedutivel Existências</t>
  </si>
  <si>
    <r>
      <t xml:space="preserve">IVA DEVIDO NO ADQUIRENTE - </t>
    </r>
    <r>
      <rPr>
        <b/>
        <sz val="10"/>
        <color indexed="18"/>
        <rFont val="Arial"/>
        <family val="2"/>
      </rPr>
      <t>OBS - Dados para o Quadro 4 e 6 do Anexo L - IVA TRIMESTRAL</t>
    </r>
  </si>
  <si>
    <r>
      <t xml:space="preserve">Colocar no quadro em frente o </t>
    </r>
    <r>
      <rPr>
        <b/>
        <sz val="9"/>
        <color indexed="17"/>
        <rFont val="Arial"/>
        <family val="2"/>
      </rPr>
      <t>Tipo de Transmissões da Empresa</t>
    </r>
    <r>
      <rPr>
        <b/>
        <sz val="9"/>
        <rFont val="Arial"/>
        <family val="2"/>
      </rPr>
      <t xml:space="preserve"> referentes ao Quadro 03 - Operações Internas Activas: </t>
    </r>
    <r>
      <rPr>
        <b/>
        <sz val="9"/>
        <color indexed="10"/>
        <rFont val="Arial"/>
        <family val="2"/>
      </rPr>
      <t>SÓ EXISTÊNCIAS = 1 ; SÓ OBS = 2 ; SÓ IMOBILIZADO = 3 ; EXISTÊNCIAS, OBS e IMOBILIZADO = 4 (Na opção 4, preencher Quadro Cálculos Auxiliares)</t>
    </r>
  </si>
  <si>
    <r>
      <t>IVA AQUISIÇÕES INTRACOMUNITÁRIAS -</t>
    </r>
    <r>
      <rPr>
        <b/>
        <sz val="10"/>
        <color indexed="18"/>
        <rFont val="Arial"/>
        <family val="2"/>
      </rPr>
      <t xml:space="preserve"> IMOBILIZADO - Dados para o Quadro 5 e 6 do Anexo L - IVA TRIMESTRAL</t>
    </r>
  </si>
  <si>
    <r>
      <t>IVA AQUISIÇÕES INTRACOMUN. -</t>
    </r>
    <r>
      <rPr>
        <b/>
        <sz val="10"/>
        <color indexed="18"/>
        <rFont val="Arial"/>
        <family val="2"/>
      </rPr>
      <t xml:space="preserve"> OBS e EXISTÊNCIAS - Dados para o Quadro 5 e 6 do Anexo L - IVA TRIMESTRAL</t>
    </r>
  </si>
  <si>
    <r>
      <t>IVA IMPORTAÇÕES (FORA DA UE) -</t>
    </r>
    <r>
      <rPr>
        <b/>
        <sz val="10"/>
        <color indexed="18"/>
        <rFont val="Arial"/>
        <family val="2"/>
      </rPr>
      <t xml:space="preserve"> IMOBILIZADO - Dados para o Quadro 5 e 6 do Anexo L - IVA TRIMESTRAL</t>
    </r>
  </si>
  <si>
    <t>Valores do extracto de contrabilidade referentes às subcontas da 24322... - IVA Dedutivel de Importações (Pago nas Alfândegas)</t>
  </si>
  <si>
    <t>Valores do extracto de contrabilidade referentes às subcontas da 24322... - IVA Dedutivel das Aquisições Intracomunitárias</t>
  </si>
  <si>
    <r>
      <t>IVA IMPORTAÇÕES (FORA DA UE) -</t>
    </r>
    <r>
      <rPr>
        <b/>
        <sz val="10"/>
        <color indexed="18"/>
        <rFont val="Arial"/>
        <family val="2"/>
      </rPr>
      <t xml:space="preserve"> OBS e EXISTÊNCIAS - Dados para o Quadro 5 e 6 do Anexo L - IVA TRIMESTRAL</t>
    </r>
  </si>
  <si>
    <t>IES - Anexo L - IVA - Elementos Contabilisticos e Fiscais</t>
  </si>
  <si>
    <t>Taxa Reduzida</t>
  </si>
  <si>
    <t xml:space="preserve">Taxa Intermédia </t>
  </si>
  <si>
    <t>Taxa Normal</t>
  </si>
  <si>
    <t>Continente</t>
  </si>
  <si>
    <t>Ilhas</t>
  </si>
  <si>
    <t>Localização</t>
  </si>
  <si>
    <t>Ano</t>
  </si>
  <si>
    <t>Tabela das 3 Taxas de IVA por Periodo</t>
  </si>
  <si>
    <t>Tabela do Continente</t>
  </si>
  <si>
    <t>Tabela das Ilhas</t>
  </si>
  <si>
    <t>Taxa Intermédia</t>
  </si>
  <si>
    <r>
      <t xml:space="preserve">Nota Importante: </t>
    </r>
    <r>
      <rPr>
        <b/>
        <sz val="10"/>
        <rFont val="Arial"/>
        <family val="2"/>
      </rPr>
      <t>Preencher apenas o Cabeçalho, o Quadro acima e os 2 Quadros do lado direito. No quadro acima, preencha apenas o tipo de operação. No 1º quadro da direita de cima para baixo, escolha qual a localização das operações e o Ano das mesmas, sendo que basta preencher este quadro, se realizar operações só no Continente ou só nas Ilhas. Se realizar operações em ambos os locais, deve optar por escolher a localização "Continente" nesse quadro, e "Ilhas" no 2º quadro abaixo desse. Os quadros 03 a 07 do Anexo são preenchidos automaticamente através das Declarações de IVA e Cálculos Auxiliares.</t>
    </r>
  </si>
  <si>
    <t>Valor do Extracto</t>
  </si>
  <si>
    <t>1º Semestre</t>
  </si>
  <si>
    <t>2º Semestre</t>
  </si>
  <si>
    <t>Contas SNC</t>
  </si>
  <si>
    <t>6234...</t>
  </si>
  <si>
    <t>6266...</t>
  </si>
  <si>
    <t>6251...</t>
  </si>
  <si>
    <t>62…</t>
  </si>
  <si>
    <t>Desp. Representação (Tx.Interm.)</t>
  </si>
  <si>
    <t>Desloc. e Estadas (Tx. Interm.)</t>
  </si>
  <si>
    <t>434...</t>
  </si>
  <si>
    <t>624...</t>
  </si>
  <si>
    <t>6261...</t>
  </si>
  <si>
    <t>6226...</t>
  </si>
  <si>
    <t>625...</t>
  </si>
  <si>
    <t>6263...</t>
  </si>
  <si>
    <t>6224…</t>
  </si>
  <si>
    <t>434…</t>
  </si>
  <si>
    <r>
      <t xml:space="preserve">Nota Importante: </t>
    </r>
    <r>
      <rPr>
        <b/>
        <sz val="12"/>
        <rFont val="Arial"/>
        <family val="2"/>
      </rPr>
      <t>Preencher somente o cabeçalho e as células em branco e vazias do quadro abaixo.</t>
    </r>
  </si>
  <si>
    <r>
      <t>Nota Importante:</t>
    </r>
    <r>
      <rPr>
        <b/>
        <sz val="12"/>
        <rFont val="Arial"/>
        <family val="2"/>
      </rPr>
      <t xml:space="preserve"> Preencher somente o cabeçalho e as células em branco e vazias do quadro abaixo.</t>
    </r>
  </si>
</sst>
</file>

<file path=xl/styles.xml><?xml version="1.0" encoding="utf-8"?>
<styleSheet xmlns="http://schemas.openxmlformats.org/spreadsheetml/2006/main">
  <numFmts count="3">
    <numFmt numFmtId="164" formatCode="###\ ###\ ###"/>
    <numFmt numFmtId="165" formatCode="&quot;Hoje é dia&quot;\ dd\ &quot;de&quot;\ mmmm\ &quot;de&quot;\ yyyy\ &quot;mais&quot;\ hh\ &quot;horas&quot;\ mm\ &quot;minutos&quot;\ ss\ &quot;segundos&quot;\ .00\ &quot;centésimos&quot;"/>
    <numFmt numFmtId="166" formatCode="#,##0.00\ &quot;€&quot;"/>
  </numFmts>
  <fonts count="34">
    <font>
      <sz val="10"/>
      <name val="Arial"/>
    </font>
    <font>
      <sz val="10"/>
      <name val="Arial"/>
    </font>
    <font>
      <b/>
      <sz val="10"/>
      <color indexed="18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color indexed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color indexed="18"/>
      <name val="Arial"/>
      <family val="2"/>
    </font>
    <font>
      <b/>
      <sz val="14"/>
      <color indexed="10"/>
      <name val="Arial"/>
      <family val="2"/>
    </font>
    <font>
      <b/>
      <sz val="13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9"/>
      <name val="Arial"/>
    </font>
    <font>
      <b/>
      <sz val="9"/>
      <color indexed="18"/>
      <name val="Arial"/>
      <family val="2"/>
    </font>
    <font>
      <b/>
      <sz val="13"/>
      <color indexed="18"/>
      <name val="Arial"/>
      <family val="2"/>
    </font>
    <font>
      <b/>
      <sz val="11"/>
      <color indexed="17"/>
      <name val="Arial"/>
      <family val="2"/>
    </font>
    <font>
      <b/>
      <sz val="9"/>
      <color indexed="17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b/>
      <sz val="9"/>
      <color indexed="10"/>
      <name val="Arial"/>
      <family val="2"/>
    </font>
    <font>
      <b/>
      <sz val="16"/>
      <color indexed="18"/>
      <name val="Arial"/>
      <family val="2"/>
    </font>
    <font>
      <b/>
      <sz val="11"/>
      <color indexed="18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8"/>
      <color indexed="17"/>
      <name val="Tahoma"/>
      <family val="2"/>
    </font>
    <font>
      <b/>
      <sz val="8"/>
      <color indexed="81"/>
      <name val="Tahoma"/>
      <family val="2"/>
    </font>
    <font>
      <b/>
      <sz val="16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26"/>
      </patternFill>
    </fill>
  </fills>
  <borders count="133">
    <border>
      <left/>
      <right/>
      <top/>
      <bottom/>
      <diagonal/>
    </border>
    <border>
      <left style="double">
        <color indexed="17"/>
      </left>
      <right style="hair">
        <color indexed="17"/>
      </right>
      <top style="double">
        <color indexed="17"/>
      </top>
      <bottom style="hair">
        <color indexed="17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 style="double">
        <color indexed="17"/>
      </bottom>
      <diagonal/>
    </border>
    <border>
      <left style="hair">
        <color indexed="17"/>
      </left>
      <right/>
      <top style="hair">
        <color indexed="17"/>
      </top>
      <bottom style="double">
        <color indexed="17"/>
      </bottom>
      <diagonal/>
    </border>
    <border>
      <left style="hair">
        <color indexed="17"/>
      </left>
      <right style="hair">
        <color indexed="17"/>
      </right>
      <top style="double">
        <color indexed="17"/>
      </top>
      <bottom style="hair">
        <color indexed="17"/>
      </bottom>
      <diagonal/>
    </border>
    <border>
      <left style="hair">
        <color indexed="17"/>
      </left>
      <right style="double">
        <color indexed="17"/>
      </right>
      <top style="double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double">
        <color indexed="17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slantDashDot">
        <color indexed="64"/>
      </left>
      <right style="hair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/>
      <top style="hair">
        <color indexed="64"/>
      </top>
      <bottom/>
      <diagonal/>
    </border>
    <border>
      <left/>
      <right style="slantDashDot">
        <color indexed="64"/>
      </right>
      <top style="hair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/>
      <top style="hair">
        <color indexed="64"/>
      </top>
      <bottom style="slantDashDot">
        <color indexed="64"/>
      </bottom>
      <diagonal/>
    </border>
    <border>
      <left/>
      <right/>
      <top style="hair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hair">
        <color indexed="64"/>
      </top>
      <bottom style="slantDashDot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/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/>
      <top style="double">
        <color indexed="17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17"/>
      </left>
      <right style="double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double">
        <color indexed="17"/>
      </right>
      <top style="hair">
        <color indexed="17"/>
      </top>
      <bottom style="double">
        <color indexed="17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17"/>
      </left>
      <right/>
      <top style="double">
        <color indexed="17"/>
      </top>
      <bottom style="double">
        <color indexed="17"/>
      </bottom>
      <diagonal/>
    </border>
    <border>
      <left/>
      <right/>
      <top style="double">
        <color indexed="17"/>
      </top>
      <bottom style="double">
        <color indexed="17"/>
      </bottom>
      <diagonal/>
    </border>
    <border>
      <left/>
      <right style="double">
        <color indexed="17"/>
      </right>
      <top style="double">
        <color indexed="17"/>
      </top>
      <bottom style="double">
        <color indexed="17"/>
      </bottom>
      <diagonal/>
    </border>
    <border>
      <left style="hair">
        <color indexed="17"/>
      </left>
      <right style="hair">
        <color indexed="17"/>
      </right>
      <top style="double">
        <color indexed="17"/>
      </top>
      <bottom/>
      <diagonal/>
    </border>
    <border>
      <left style="hair">
        <color indexed="17"/>
      </left>
      <right style="double">
        <color indexed="17"/>
      </right>
      <top style="double">
        <color indexed="17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slantDashDot">
        <color indexed="64"/>
      </left>
      <right/>
      <top/>
      <bottom style="hair">
        <color indexed="64"/>
      </bottom>
      <diagonal/>
    </border>
    <border>
      <left/>
      <right style="slantDashDot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double">
        <color indexed="17"/>
      </right>
      <top style="hair">
        <color indexed="17"/>
      </top>
      <bottom/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hair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 style="hair">
        <color indexed="64"/>
      </bottom>
      <diagonal/>
    </border>
    <border>
      <left/>
      <right/>
      <top style="slantDashDot">
        <color indexed="64"/>
      </top>
      <bottom style="hair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slantDashDot">
        <color indexed="64"/>
      </bottom>
      <diagonal/>
    </border>
    <border>
      <left style="hair">
        <color indexed="64"/>
      </left>
      <right/>
      <top style="slantDashDot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1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3" borderId="1" xfId="0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" fontId="7" fillId="0" borderId="6" xfId="0" applyNumberFormat="1" applyFont="1" applyBorder="1" applyAlignment="1" applyProtection="1">
      <alignment vertical="center"/>
      <protection locked="0"/>
    </xf>
    <xf numFmtId="0" fontId="3" fillId="0" borderId="7" xfId="0" applyFont="1" applyBorder="1" applyAlignment="1">
      <alignment horizontal="center" vertical="center"/>
    </xf>
    <xf numFmtId="4" fontId="0" fillId="0" borderId="6" xfId="0" applyNumberFormat="1" applyBorder="1" applyAlignment="1" applyProtection="1">
      <alignment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4" fontId="14" fillId="0" borderId="10" xfId="0" applyNumberFormat="1" applyFont="1" applyBorder="1" applyAlignment="1" applyProtection="1">
      <alignment vertical="center"/>
      <protection locked="0"/>
    </xf>
    <xf numFmtId="4" fontId="14" fillId="0" borderId="1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4" fontId="14" fillId="0" borderId="15" xfId="0" applyNumberFormat="1" applyFont="1" applyBorder="1" applyAlignment="1" applyProtection="1">
      <alignment vertical="center"/>
      <protection locked="0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13" xfId="0" applyFont="1" applyBorder="1" applyAlignment="1">
      <alignment horizontal="center"/>
    </xf>
    <xf numFmtId="0" fontId="3" fillId="0" borderId="10" xfId="0" applyFont="1" applyBorder="1"/>
    <xf numFmtId="0" fontId="16" fillId="0" borderId="0" xfId="0" applyFont="1"/>
    <xf numFmtId="0" fontId="16" fillId="0" borderId="0" xfId="0" applyFont="1" applyAlignment="1">
      <alignment vertical="center"/>
    </xf>
    <xf numFmtId="0" fontId="10" fillId="0" borderId="0" xfId="0" applyFont="1"/>
    <xf numFmtId="0" fontId="3" fillId="0" borderId="0" xfId="0" applyFont="1"/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/>
    <xf numFmtId="0" fontId="9" fillId="0" borderId="0" xfId="0" applyFont="1" applyBorder="1" applyAlignment="1">
      <alignment horizontal="center"/>
    </xf>
    <xf numFmtId="4" fontId="14" fillId="0" borderId="0" xfId="0" applyNumberFormat="1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3" fillId="0" borderId="19" xfId="0" applyNumberFormat="1" applyFont="1" applyFill="1" applyBorder="1" applyAlignment="1">
      <alignment horizontal="center" vertical="center"/>
    </xf>
    <xf numFmtId="4" fontId="21" fillId="0" borderId="0" xfId="0" applyNumberFormat="1" applyFont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4" fontId="15" fillId="0" borderId="0" xfId="0" applyNumberFormat="1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4" fontId="3" fillId="0" borderId="24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3" fillId="0" borderId="25" xfId="0" applyFont="1" applyBorder="1" applyAlignment="1">
      <alignment vertical="center"/>
    </xf>
    <xf numFmtId="0" fontId="6" fillId="0" borderId="26" xfId="0" applyFont="1" applyFill="1" applyBorder="1" applyAlignment="1">
      <alignment vertical="center"/>
    </xf>
    <xf numFmtId="4" fontId="6" fillId="0" borderId="27" xfId="0" applyNumberFormat="1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6" fillId="0" borderId="29" xfId="0" applyFont="1" applyFill="1" applyBorder="1" applyAlignment="1">
      <alignment vertical="center"/>
    </xf>
    <xf numFmtId="4" fontId="6" fillId="0" borderId="30" xfId="0" applyNumberFormat="1" applyFont="1" applyFill="1" applyBorder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6" fillId="0" borderId="0" xfId="0" applyFont="1" applyFill="1" applyBorder="1"/>
    <xf numFmtId="4" fontId="6" fillId="0" borderId="0" xfId="0" applyNumberFormat="1" applyFont="1" applyFill="1" applyBorder="1"/>
    <xf numFmtId="166" fontId="3" fillId="0" borderId="0" xfId="0" applyNumberFormat="1" applyFont="1" applyBorder="1"/>
    <xf numFmtId="4" fontId="0" fillId="0" borderId="0" xfId="0" applyNumberFormat="1"/>
    <xf numFmtId="4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Fill="1" applyBorder="1"/>
    <xf numFmtId="4" fontId="23" fillId="0" borderId="0" xfId="0" applyNumberFormat="1" applyFont="1" applyFill="1" applyBorder="1"/>
    <xf numFmtId="0" fontId="3" fillId="4" borderId="19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" fontId="20" fillId="3" borderId="27" xfId="0" applyNumberFormat="1" applyFont="1" applyFill="1" applyBorder="1" applyAlignment="1">
      <alignment vertical="center"/>
    </xf>
    <xf numFmtId="0" fontId="3" fillId="4" borderId="3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9" fillId="0" borderId="0" xfId="0" applyFont="1" applyBorder="1" applyAlignment="1" applyProtection="1">
      <alignment horizontal="center"/>
      <protection locked="0"/>
    </xf>
    <xf numFmtId="4" fontId="0" fillId="4" borderId="15" xfId="0" applyNumberFormat="1" applyFill="1" applyBorder="1" applyAlignment="1">
      <alignment horizontal="center" vertical="center"/>
    </xf>
    <xf numFmtId="4" fontId="14" fillId="0" borderId="6" xfId="0" applyNumberFormat="1" applyFont="1" applyBorder="1" applyAlignment="1" applyProtection="1">
      <alignment vertical="center"/>
      <protection locked="0"/>
    </xf>
    <xf numFmtId="4" fontId="14" fillId="0" borderId="6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vertical="center"/>
    </xf>
    <xf numFmtId="0" fontId="7" fillId="0" borderId="0" xfId="0" applyFont="1"/>
    <xf numFmtId="4" fontId="9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0" fontId="8" fillId="4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" fontId="6" fillId="0" borderId="0" xfId="0" applyNumberFormat="1" applyFont="1" applyFill="1" applyBorder="1" applyAlignment="1">
      <alignment vertical="center"/>
    </xf>
    <xf numFmtId="166" fontId="3" fillId="0" borderId="0" xfId="0" applyNumberFormat="1" applyFont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34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4" fontId="0" fillId="0" borderId="0" xfId="0" applyNumberFormat="1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4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Border="1" applyAlignment="1" applyProtection="1">
      <alignment horizontal="left"/>
    </xf>
    <xf numFmtId="4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/>
    <xf numFmtId="0" fontId="3" fillId="0" borderId="0" xfId="0" applyFont="1" applyFill="1" applyBorder="1" applyAlignment="1" applyProtection="1">
      <alignment horizontal="center"/>
    </xf>
    <xf numFmtId="4" fontId="20" fillId="0" borderId="36" xfId="0" applyNumberFormat="1" applyFont="1" applyFill="1" applyBorder="1" applyAlignment="1" applyProtection="1">
      <alignment vertical="center"/>
      <protection locked="0"/>
    </xf>
    <xf numFmtId="0" fontId="4" fillId="0" borderId="3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10" fontId="0" fillId="0" borderId="0" xfId="1" applyNumberFormat="1" applyFont="1"/>
    <xf numFmtId="0" fontId="7" fillId="0" borderId="0" xfId="0" applyFont="1" applyAlignment="1">
      <alignment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10" fontId="0" fillId="0" borderId="0" xfId="1" applyNumberFormat="1" applyFont="1" applyBorder="1" applyAlignment="1">
      <alignment vertical="center"/>
    </xf>
    <xf numFmtId="10" fontId="0" fillId="0" borderId="40" xfId="1" applyNumberFormat="1" applyFont="1" applyBorder="1" applyAlignment="1">
      <alignment vertical="center"/>
    </xf>
    <xf numFmtId="10" fontId="0" fillId="0" borderId="41" xfId="1" applyNumberFormat="1" applyFont="1" applyBorder="1" applyAlignment="1">
      <alignment vertical="center"/>
    </xf>
    <xf numFmtId="10" fontId="0" fillId="0" borderId="42" xfId="1" applyNumberFormat="1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9" fillId="0" borderId="43" xfId="0" applyFont="1" applyBorder="1" applyAlignment="1" applyProtection="1">
      <alignment horizontal="center" vertical="center"/>
      <protection locked="0"/>
    </xf>
    <xf numFmtId="0" fontId="9" fillId="0" borderId="44" xfId="0" applyFont="1" applyBorder="1" applyAlignment="1" applyProtection="1">
      <alignment horizontal="center" vertical="center"/>
      <protection locked="0"/>
    </xf>
    <xf numFmtId="0" fontId="9" fillId="0" borderId="45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0" fontId="9" fillId="2" borderId="10" xfId="1" applyNumberFormat="1" applyFont="1" applyFill="1" applyBorder="1" applyAlignment="1" applyProtection="1">
      <alignment horizontal="center" vertical="center" wrapText="1"/>
      <protection hidden="1"/>
    </xf>
    <xf numFmtId="10" fontId="2" fillId="2" borderId="10" xfId="1" applyNumberFormat="1" applyFont="1" applyFill="1" applyBorder="1" applyAlignment="1" applyProtection="1">
      <alignment horizontal="center" vertical="center" wrapText="1"/>
      <protection hidden="1"/>
    </xf>
    <xf numFmtId="10" fontId="8" fillId="2" borderId="44" xfId="1" applyNumberFormat="1" applyFont="1" applyFill="1" applyBorder="1" applyAlignment="1" applyProtection="1">
      <alignment horizontal="center" vertical="center" wrapText="1"/>
      <protection hidden="1"/>
    </xf>
    <xf numFmtId="10" fontId="9" fillId="2" borderId="46" xfId="1" applyNumberFormat="1" applyFont="1" applyFill="1" applyBorder="1" applyAlignment="1" applyProtection="1">
      <alignment horizontal="center" vertical="center" wrapText="1"/>
      <protection hidden="1"/>
    </xf>
    <xf numFmtId="10" fontId="2" fillId="2" borderId="46" xfId="1" applyNumberFormat="1" applyFont="1" applyFill="1" applyBorder="1" applyAlignment="1" applyProtection="1">
      <alignment horizontal="center" vertical="center" wrapText="1"/>
      <protection hidden="1"/>
    </xf>
    <xf numFmtId="10" fontId="8" fillId="2" borderId="4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47" xfId="0" applyFont="1" applyBorder="1" applyAlignment="1" applyProtection="1">
      <alignment vertical="center"/>
      <protection hidden="1"/>
    </xf>
    <xf numFmtId="0" fontId="3" fillId="0" borderId="10" xfId="0" applyFont="1" applyBorder="1" applyAlignment="1" applyProtection="1">
      <alignment vertical="center"/>
      <protection hidden="1"/>
    </xf>
    <xf numFmtId="0" fontId="3" fillId="0" borderId="46" xfId="0" applyFont="1" applyBorder="1" applyAlignment="1" applyProtection="1">
      <alignment horizontal="left" vertical="center"/>
      <protection hidden="1"/>
    </xf>
    <xf numFmtId="4" fontId="20" fillId="2" borderId="48" xfId="0" applyNumberFormat="1" applyFont="1" applyFill="1" applyBorder="1" applyAlignment="1" applyProtection="1">
      <alignment vertical="center"/>
      <protection hidden="1"/>
    </xf>
    <xf numFmtId="4" fontId="20" fillId="2" borderId="36" xfId="0" applyNumberFormat="1" applyFont="1" applyFill="1" applyBorder="1" applyAlignment="1" applyProtection="1">
      <alignment vertical="center"/>
      <protection hidden="1"/>
    </xf>
    <xf numFmtId="4" fontId="20" fillId="2" borderId="49" xfId="0" applyNumberFormat="1" applyFont="1" applyFill="1" applyBorder="1" applyAlignment="1" applyProtection="1">
      <alignment vertical="center"/>
      <protection hidden="1"/>
    </xf>
    <xf numFmtId="4" fontId="9" fillId="2" borderId="50" xfId="0" applyNumberFormat="1" applyFont="1" applyFill="1" applyBorder="1" applyAlignment="1" applyProtection="1">
      <alignment vertical="center"/>
      <protection hidden="1"/>
    </xf>
    <xf numFmtId="4" fontId="20" fillId="2" borderId="50" xfId="0" applyNumberFormat="1" applyFont="1" applyFill="1" applyBorder="1" applyAlignment="1" applyProtection="1">
      <alignment vertical="center"/>
      <protection hidden="1"/>
    </xf>
    <xf numFmtId="4" fontId="20" fillId="2" borderId="51" xfId="0" applyNumberFormat="1" applyFont="1" applyFill="1" applyBorder="1" applyAlignment="1" applyProtection="1">
      <alignment vertical="center"/>
      <protection hidden="1"/>
    </xf>
    <xf numFmtId="4" fontId="15" fillId="5" borderId="52" xfId="0" applyNumberFormat="1" applyFont="1" applyFill="1" applyBorder="1" applyAlignment="1" applyProtection="1">
      <alignment vertical="center"/>
      <protection hidden="1"/>
    </xf>
    <xf numFmtId="4" fontId="15" fillId="5" borderId="10" xfId="0" applyNumberFormat="1" applyFont="1" applyFill="1" applyBorder="1" applyAlignment="1" applyProtection="1">
      <alignment vertical="center"/>
      <protection hidden="1"/>
    </xf>
    <xf numFmtId="4" fontId="3" fillId="5" borderId="53" xfId="0" applyNumberFormat="1" applyFont="1" applyFill="1" applyBorder="1" applyAlignment="1" applyProtection="1">
      <alignment vertical="center"/>
      <protection hidden="1"/>
    </xf>
    <xf numFmtId="4" fontId="15" fillId="5" borderId="54" xfId="0" applyNumberFormat="1" applyFont="1" applyFill="1" applyBorder="1" applyAlignment="1" applyProtection="1">
      <alignment vertical="center"/>
      <protection hidden="1"/>
    </xf>
    <xf numFmtId="4" fontId="15" fillId="5" borderId="36" xfId="0" applyNumberFormat="1" applyFont="1" applyFill="1" applyBorder="1" applyAlignment="1" applyProtection="1">
      <alignment vertical="center"/>
      <protection hidden="1"/>
    </xf>
    <xf numFmtId="4" fontId="3" fillId="5" borderId="50" xfId="0" applyNumberFormat="1" applyFont="1" applyFill="1" applyBorder="1" applyAlignment="1" applyProtection="1">
      <alignment vertical="center"/>
      <protection hidden="1"/>
    </xf>
    <xf numFmtId="0" fontId="25" fillId="2" borderId="33" xfId="0" applyFont="1" applyFill="1" applyBorder="1" applyAlignment="1" applyProtection="1">
      <alignment horizontal="center" vertical="center"/>
      <protection hidden="1"/>
    </xf>
    <xf numFmtId="0" fontId="25" fillId="2" borderId="55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56" xfId="0" applyBorder="1" applyAlignment="1">
      <alignment vertical="center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4" fontId="0" fillId="0" borderId="35" xfId="0" applyNumberFormat="1" applyBorder="1" applyAlignment="1" applyProtection="1">
      <alignment horizontal="center"/>
      <protection locked="0"/>
    </xf>
    <xf numFmtId="4" fontId="0" fillId="0" borderId="10" xfId="0" applyNumberFormat="1" applyBorder="1" applyAlignment="1" applyProtection="1">
      <alignment horizontal="center"/>
      <protection locked="0"/>
    </xf>
    <xf numFmtId="4" fontId="0" fillId="0" borderId="46" xfId="0" applyNumberFormat="1" applyBorder="1" applyAlignment="1" applyProtection="1">
      <alignment horizontal="center"/>
      <protection locked="0"/>
    </xf>
    <xf numFmtId="0" fontId="8" fillId="0" borderId="57" xfId="0" applyFont="1" applyBorder="1" applyAlignment="1">
      <alignment horizontal="center" vertical="center"/>
    </xf>
    <xf numFmtId="4" fontId="15" fillId="2" borderId="10" xfId="0" applyNumberFormat="1" applyFont="1" applyFill="1" applyBorder="1" applyAlignment="1" applyProtection="1">
      <alignment vertical="center"/>
      <protection hidden="1"/>
    </xf>
    <xf numFmtId="4" fontId="15" fillId="6" borderId="46" xfId="0" applyNumberFormat="1" applyFont="1" applyFill="1" applyBorder="1" applyAlignment="1" applyProtection="1">
      <alignment vertical="center"/>
      <protection hidden="1"/>
    </xf>
    <xf numFmtId="4" fontId="15" fillId="6" borderId="45" xfId="0" applyNumberFormat="1" applyFont="1" applyFill="1" applyBorder="1" applyAlignment="1" applyProtection="1">
      <alignment vertical="center"/>
      <protection hidden="1"/>
    </xf>
    <xf numFmtId="4" fontId="15" fillId="2" borderId="44" xfId="0" applyNumberFormat="1" applyFont="1" applyFill="1" applyBorder="1" applyAlignment="1" applyProtection="1">
      <alignment vertical="center"/>
      <protection hidden="1"/>
    </xf>
    <xf numFmtId="4" fontId="15" fillId="6" borderId="58" xfId="0" applyNumberFormat="1" applyFont="1" applyFill="1" applyBorder="1" applyAlignment="1" applyProtection="1">
      <alignment vertical="center"/>
      <protection hidden="1"/>
    </xf>
    <xf numFmtId="4" fontId="15" fillId="6" borderId="59" xfId="0" applyNumberFormat="1" applyFont="1" applyFill="1" applyBorder="1" applyAlignment="1" applyProtection="1">
      <alignment vertical="center"/>
      <protection hidden="1"/>
    </xf>
    <xf numFmtId="4" fontId="15" fillId="6" borderId="57" xfId="0" applyNumberFormat="1" applyFont="1" applyFill="1" applyBorder="1" applyAlignment="1" applyProtection="1">
      <alignment vertical="center"/>
      <protection hidden="1"/>
    </xf>
    <xf numFmtId="4" fontId="0" fillId="2" borderId="12" xfId="0" applyNumberFormat="1" applyFill="1" applyBorder="1" applyAlignment="1" applyProtection="1">
      <alignment horizontal="center" vertical="center"/>
      <protection hidden="1"/>
    </xf>
    <xf numFmtId="4" fontId="0" fillId="2" borderId="10" xfId="0" applyNumberFormat="1" applyFill="1" applyBorder="1" applyAlignment="1" applyProtection="1">
      <alignment horizontal="center" vertical="center"/>
      <protection hidden="1"/>
    </xf>
    <xf numFmtId="4" fontId="0" fillId="2" borderId="44" xfId="0" applyNumberFormat="1" applyFill="1" applyBorder="1" applyAlignment="1" applyProtection="1">
      <alignment horizontal="center" vertical="center"/>
      <protection hidden="1"/>
    </xf>
    <xf numFmtId="4" fontId="0" fillId="2" borderId="10" xfId="0" applyNumberFormat="1" applyFill="1" applyBorder="1" applyAlignment="1" applyProtection="1">
      <alignment horizontal="center"/>
      <protection hidden="1"/>
    </xf>
    <xf numFmtId="4" fontId="0" fillId="2" borderId="46" xfId="0" applyNumberFormat="1" applyFill="1" applyBorder="1" applyAlignment="1" applyProtection="1">
      <alignment horizontal="center"/>
      <protection hidden="1"/>
    </xf>
    <xf numFmtId="4" fontId="0" fillId="2" borderId="45" xfId="0" applyNumberFormat="1" applyFill="1" applyBorder="1" applyAlignment="1" applyProtection="1">
      <alignment horizontal="center" vertical="center"/>
      <protection hidden="1"/>
    </xf>
    <xf numFmtId="4" fontId="2" fillId="2" borderId="60" xfId="0" applyNumberFormat="1" applyFont="1" applyFill="1" applyBorder="1" applyAlignment="1" applyProtection="1">
      <alignment vertical="center"/>
      <protection hidden="1"/>
    </xf>
    <xf numFmtId="4" fontId="8" fillId="2" borderId="60" xfId="0" applyNumberFormat="1" applyFont="1" applyFill="1" applyBorder="1" applyAlignment="1" applyProtection="1">
      <alignment vertical="center"/>
      <protection hidden="1"/>
    </xf>
    <xf numFmtId="4" fontId="9" fillId="2" borderId="61" xfId="0" applyNumberFormat="1" applyFont="1" applyFill="1" applyBorder="1" applyAlignment="1" applyProtection="1">
      <alignment vertical="center"/>
      <protection hidden="1"/>
    </xf>
    <xf numFmtId="4" fontId="0" fillId="2" borderId="6" xfId="0" applyNumberFormat="1" applyFill="1" applyBorder="1" applyAlignment="1" applyProtection="1">
      <alignment vertical="center"/>
      <protection hidden="1"/>
    </xf>
    <xf numFmtId="4" fontId="2" fillId="2" borderId="6" xfId="0" applyNumberFormat="1" applyFont="1" applyFill="1" applyBorder="1" applyAlignment="1" applyProtection="1">
      <alignment vertical="center"/>
      <protection hidden="1"/>
    </xf>
    <xf numFmtId="4" fontId="17" fillId="2" borderId="6" xfId="0" applyNumberFormat="1" applyFont="1" applyFill="1" applyBorder="1" applyAlignment="1" applyProtection="1">
      <alignment vertical="center"/>
      <protection hidden="1"/>
    </xf>
    <xf numFmtId="4" fontId="24" fillId="2" borderId="6" xfId="0" applyNumberFormat="1" applyFont="1" applyFill="1" applyBorder="1" applyAlignment="1" applyProtection="1">
      <alignment vertical="center"/>
      <protection hidden="1"/>
    </xf>
    <xf numFmtId="4" fontId="20" fillId="2" borderId="8" xfId="0" applyNumberFormat="1" applyFont="1" applyFill="1" applyBorder="1" applyAlignment="1" applyProtection="1">
      <alignment vertical="center"/>
      <protection hidden="1"/>
    </xf>
    <xf numFmtId="4" fontId="17" fillId="2" borderId="8" xfId="0" applyNumberFormat="1" applyFont="1" applyFill="1" applyBorder="1" applyAlignment="1" applyProtection="1">
      <alignment vertical="center"/>
      <protection hidden="1"/>
    </xf>
    <xf numFmtId="4" fontId="2" fillId="2" borderId="61" xfId="0" applyNumberFormat="1" applyFont="1" applyFill="1" applyBorder="1" applyAlignment="1" applyProtection="1">
      <alignment vertical="center"/>
      <protection hidden="1"/>
    </xf>
    <xf numFmtId="4" fontId="8" fillId="2" borderId="6" xfId="0" applyNumberFormat="1" applyFont="1" applyFill="1" applyBorder="1" applyAlignment="1" applyProtection="1">
      <alignment vertical="center"/>
      <protection hidden="1"/>
    </xf>
    <xf numFmtId="4" fontId="9" fillId="2" borderId="8" xfId="0" applyNumberFormat="1" applyFont="1" applyFill="1" applyBorder="1" applyAlignment="1" applyProtection="1">
      <alignment vertical="center"/>
      <protection hidden="1"/>
    </xf>
    <xf numFmtId="4" fontId="2" fillId="2" borderId="8" xfId="0" applyNumberFormat="1" applyFont="1" applyFill="1" applyBorder="1" applyAlignment="1" applyProtection="1">
      <alignment vertical="center"/>
      <protection hidden="1"/>
    </xf>
    <xf numFmtId="0" fontId="8" fillId="0" borderId="57" xfId="0" applyFont="1" applyBorder="1" applyAlignment="1">
      <alignment horizontal="center" vertical="center" wrapText="1"/>
    </xf>
    <xf numFmtId="4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37" xfId="0" applyFont="1" applyFill="1" applyBorder="1" applyAlignment="1">
      <alignment horizontal="center" vertical="center"/>
    </xf>
    <xf numFmtId="4" fontId="27" fillId="0" borderId="37" xfId="0" applyNumberFormat="1" applyFont="1" applyFill="1" applyBorder="1" applyAlignment="1" applyProtection="1">
      <alignment horizontal="center" vertical="center"/>
      <protection locked="0"/>
    </xf>
    <xf numFmtId="0" fontId="2" fillId="0" borderId="62" xfId="0" applyFont="1" applyBorder="1" applyAlignment="1">
      <alignment vertical="center"/>
    </xf>
    <xf numFmtId="0" fontId="2" fillId="0" borderId="47" xfId="0" applyFont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  <protection locked="0"/>
    </xf>
    <xf numFmtId="1" fontId="0" fillId="0" borderId="0" xfId="1" applyNumberFormat="1" applyFont="1" applyAlignment="1" applyProtection="1">
      <alignment vertical="center"/>
      <protection locked="0"/>
    </xf>
    <xf numFmtId="0" fontId="5" fillId="2" borderId="64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67" xfId="0" applyFont="1" applyBorder="1" applyAlignment="1" applyProtection="1">
      <alignment horizontal="left" vertical="center"/>
      <protection locked="0"/>
    </xf>
    <xf numFmtId="0" fontId="3" fillId="0" borderId="68" xfId="0" applyFont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6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hidden="1"/>
    </xf>
    <xf numFmtId="0" fontId="3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8" fillId="2" borderId="71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44" xfId="0" applyNumberForma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/>
    </xf>
    <xf numFmtId="4" fontId="7" fillId="0" borderId="10" xfId="0" applyNumberFormat="1" applyFont="1" applyBorder="1" applyAlignment="1" applyProtection="1">
      <alignment horizontal="center" vertical="center"/>
      <protection locked="0"/>
    </xf>
    <xf numFmtId="0" fontId="3" fillId="0" borderId="58" xfId="0" applyFont="1" applyBorder="1" applyAlignment="1">
      <alignment horizontal="left" vertical="center"/>
    </xf>
    <xf numFmtId="4" fontId="0" fillId="0" borderId="58" xfId="0" applyNumberFormat="1" applyBorder="1" applyAlignment="1" applyProtection="1">
      <alignment horizontal="center" vertical="center"/>
      <protection locked="0"/>
    </xf>
    <xf numFmtId="4" fontId="0" fillId="0" borderId="94" xfId="0" applyNumberFormat="1" applyBorder="1" applyAlignment="1" applyProtection="1">
      <alignment horizontal="center" vertical="center"/>
      <protection locked="0"/>
    </xf>
    <xf numFmtId="4" fontId="0" fillId="2" borderId="75" xfId="0" applyNumberFormat="1" applyFill="1" applyBorder="1" applyAlignment="1" applyProtection="1">
      <alignment horizontal="center" vertical="center"/>
      <protection hidden="1"/>
    </xf>
    <xf numFmtId="4" fontId="0" fillId="2" borderId="98" xfId="0" applyNumberFormat="1" applyFill="1" applyBorder="1" applyAlignment="1" applyProtection="1">
      <alignment horizontal="center" vertical="center"/>
      <protection hidden="1"/>
    </xf>
    <xf numFmtId="0" fontId="3" fillId="0" borderId="14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98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75" xfId="0" applyFont="1" applyBorder="1" applyAlignment="1">
      <alignment horizontal="left"/>
    </xf>
    <xf numFmtId="0" fontId="3" fillId="0" borderId="76" xfId="0" applyFont="1" applyBorder="1" applyAlignment="1">
      <alignment horizontal="left"/>
    </xf>
    <xf numFmtId="0" fontId="3" fillId="0" borderId="95" xfId="0" applyFont="1" applyFill="1" applyBorder="1" applyAlignment="1">
      <alignment horizontal="left" vertical="center"/>
    </xf>
    <xf numFmtId="0" fontId="3" fillId="0" borderId="110" xfId="0" applyFont="1" applyFill="1" applyBorder="1" applyAlignment="1">
      <alignment horizontal="left" vertical="center"/>
    </xf>
    <xf numFmtId="0" fontId="3" fillId="0" borderId="96" xfId="0" applyFont="1" applyFill="1" applyBorder="1" applyAlignment="1">
      <alignment horizontal="left" vertical="center"/>
    </xf>
    <xf numFmtId="0" fontId="3" fillId="0" borderId="111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4" fontId="27" fillId="0" borderId="10" xfId="0" applyNumberFormat="1" applyFont="1" applyBorder="1" applyAlignment="1" applyProtection="1">
      <alignment horizontal="center" vertical="center"/>
      <protection locked="0"/>
    </xf>
    <xf numFmtId="4" fontId="27" fillId="0" borderId="46" xfId="0" applyNumberFormat="1" applyFont="1" applyBorder="1" applyAlignment="1" applyProtection="1">
      <alignment horizontal="center" vertical="center"/>
      <protection locked="0"/>
    </xf>
    <xf numFmtId="4" fontId="27" fillId="0" borderId="86" xfId="0" applyNumberFormat="1" applyFont="1" applyBorder="1" applyAlignment="1" applyProtection="1">
      <alignment horizontal="center" vertical="center"/>
      <protection locked="0"/>
    </xf>
    <xf numFmtId="4" fontId="27" fillId="0" borderId="106" xfId="0" applyNumberFormat="1" applyFont="1" applyBorder="1" applyAlignment="1" applyProtection="1">
      <alignment horizontal="center" vertical="center"/>
      <protection locked="0"/>
    </xf>
    <xf numFmtId="0" fontId="2" fillId="2" borderId="107" xfId="0" applyFont="1" applyFill="1" applyBorder="1" applyAlignment="1">
      <alignment horizontal="center" vertical="center"/>
    </xf>
    <xf numFmtId="0" fontId="2" fillId="2" borderId="108" xfId="0" applyFont="1" applyFill="1" applyBorder="1" applyAlignment="1">
      <alignment horizontal="center" vertical="center"/>
    </xf>
    <xf numFmtId="0" fontId="2" fillId="2" borderId="94" xfId="0" applyFont="1" applyFill="1" applyBorder="1" applyAlignment="1">
      <alignment horizontal="center" vertical="center"/>
    </xf>
    <xf numFmtId="0" fontId="2" fillId="2" borderId="89" xfId="0" applyFont="1" applyFill="1" applyBorder="1" applyAlignment="1">
      <alignment horizontal="center" vertical="center"/>
    </xf>
    <xf numFmtId="0" fontId="4" fillId="2" borderId="99" xfId="0" applyFont="1" applyFill="1" applyBorder="1" applyAlignment="1">
      <alignment horizontal="center" vertical="center"/>
    </xf>
    <xf numFmtId="0" fontId="4" fillId="2" borderId="100" xfId="0" applyFont="1" applyFill="1" applyBorder="1" applyAlignment="1">
      <alignment horizontal="center" vertical="center"/>
    </xf>
    <xf numFmtId="0" fontId="4" fillId="2" borderId="103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109" xfId="0" applyFont="1" applyFill="1" applyBorder="1" applyAlignment="1">
      <alignment horizontal="center" vertical="center" wrapText="1"/>
    </xf>
    <xf numFmtId="0" fontId="17" fillId="2" borderId="80" xfId="0" applyFont="1" applyFill="1" applyBorder="1" applyAlignment="1">
      <alignment horizontal="center" vertical="center" wrapText="1"/>
    </xf>
    <xf numFmtId="0" fontId="17" fillId="2" borderId="102" xfId="0" applyFont="1" applyFill="1" applyBorder="1" applyAlignment="1">
      <alignment horizontal="center" vertical="center" wrapText="1"/>
    </xf>
    <xf numFmtId="0" fontId="17" fillId="2" borderId="97" xfId="0" applyFont="1" applyFill="1" applyBorder="1" applyAlignment="1">
      <alignment horizontal="center" vertical="center" wrapText="1"/>
    </xf>
    <xf numFmtId="0" fontId="2" fillId="2" borderId="107" xfId="0" applyFont="1" applyFill="1" applyBorder="1" applyAlignment="1">
      <alignment horizontal="center" vertical="center" wrapText="1"/>
    </xf>
    <xf numFmtId="0" fontId="2" fillId="2" borderId="94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0" fontId="26" fillId="2" borderId="47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2" fillId="2" borderId="4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/>
    </xf>
    <xf numFmtId="0" fontId="2" fillId="2" borderId="10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6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17" fillId="2" borderId="72" xfId="0" applyFont="1" applyFill="1" applyBorder="1" applyAlignment="1">
      <alignment horizontal="center" vertical="center"/>
    </xf>
    <xf numFmtId="0" fontId="17" fillId="2" borderId="104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left" vertical="center"/>
    </xf>
    <xf numFmtId="0" fontId="3" fillId="0" borderId="101" xfId="0" applyFont="1" applyBorder="1" applyAlignment="1">
      <alignment horizontal="left" vertical="center"/>
    </xf>
    <xf numFmtId="0" fontId="3" fillId="0" borderId="76" xfId="0" applyFont="1" applyBorder="1" applyAlignment="1">
      <alignment horizontal="left" vertical="center"/>
    </xf>
    <xf numFmtId="0" fontId="3" fillId="0" borderId="80" xfId="0" applyFont="1" applyBorder="1" applyAlignment="1">
      <alignment horizontal="left" vertical="center"/>
    </xf>
    <xf numFmtId="0" fontId="3" fillId="0" borderId="102" xfId="0" applyFont="1" applyBorder="1" applyAlignment="1">
      <alignment horizontal="left" vertical="center"/>
    </xf>
    <xf numFmtId="0" fontId="3" fillId="0" borderId="97" xfId="0" applyFont="1" applyBorder="1" applyAlignment="1">
      <alignment horizontal="left" vertical="center"/>
    </xf>
    <xf numFmtId="4" fontId="0" fillId="2" borderId="81" xfId="0" applyNumberFormat="1" applyFill="1" applyBorder="1" applyAlignment="1" applyProtection="1">
      <alignment horizontal="center" vertical="center"/>
      <protection hidden="1"/>
    </xf>
    <xf numFmtId="4" fontId="0" fillId="2" borderId="89" xfId="0" applyNumberFormat="1" applyFill="1" applyBorder="1" applyAlignment="1" applyProtection="1">
      <alignment horizontal="center" vertical="center"/>
      <protection hidden="1"/>
    </xf>
    <xf numFmtId="0" fontId="3" fillId="0" borderId="13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0" fillId="3" borderId="82" xfId="0" applyFill="1" applyBorder="1" applyAlignment="1">
      <alignment horizontal="center"/>
    </xf>
    <xf numFmtId="0" fontId="0" fillId="3" borderId="83" xfId="0" applyFill="1" applyBorder="1" applyAlignment="1">
      <alignment horizontal="center"/>
    </xf>
    <xf numFmtId="0" fontId="0" fillId="3" borderId="84" xfId="0" applyFill="1" applyBorder="1" applyAlignment="1">
      <alignment horizontal="center"/>
    </xf>
    <xf numFmtId="0" fontId="3" fillId="0" borderId="79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left" vertical="center"/>
    </xf>
    <xf numFmtId="4" fontId="0" fillId="2" borderId="10" xfId="0" applyNumberFormat="1" applyFill="1" applyBorder="1" applyAlignment="1" applyProtection="1">
      <alignment horizontal="center" vertical="center"/>
      <protection hidden="1"/>
    </xf>
    <xf numFmtId="0" fontId="3" fillId="0" borderId="95" xfId="0" applyFont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4" fontId="0" fillId="2" borderId="88" xfId="0" applyNumberFormat="1" applyFill="1" applyBorder="1" applyAlignment="1" applyProtection="1">
      <alignment horizontal="center" vertical="center"/>
      <protection hidden="1"/>
    </xf>
    <xf numFmtId="0" fontId="2" fillId="2" borderId="71" xfId="0" applyFont="1" applyFill="1" applyBorder="1" applyAlignment="1">
      <alignment horizontal="center" vertical="center"/>
    </xf>
    <xf numFmtId="0" fontId="0" fillId="3" borderId="82" xfId="0" applyFill="1" applyBorder="1" applyAlignment="1">
      <alignment horizontal="center" vertical="center"/>
    </xf>
    <xf numFmtId="0" fontId="0" fillId="3" borderId="84" xfId="0" applyFill="1" applyBorder="1" applyAlignment="1">
      <alignment horizontal="center" vertical="center"/>
    </xf>
    <xf numFmtId="4" fontId="0" fillId="2" borderId="87" xfId="0" applyNumberFormat="1" applyFill="1" applyBorder="1" applyAlignment="1" applyProtection="1">
      <alignment horizontal="center" vertical="center"/>
      <protection hidden="1"/>
    </xf>
    <xf numFmtId="0" fontId="3" fillId="0" borderId="14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0" fillId="3" borderId="46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4" fontId="7" fillId="0" borderId="12" xfId="0" applyNumberFormat="1" applyFont="1" applyBorder="1" applyAlignment="1" applyProtection="1">
      <alignment horizontal="center" vertical="center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4" fontId="0" fillId="0" borderId="9" xfId="0" applyNumberFormat="1" applyBorder="1" applyAlignment="1" applyProtection="1">
      <alignment horizontal="center" vertical="center"/>
      <protection locked="0"/>
    </xf>
    <xf numFmtId="0" fontId="3" fillId="0" borderId="46" xfId="0" applyFont="1" applyBorder="1" applyAlignment="1">
      <alignment horizontal="left" vertical="center"/>
    </xf>
    <xf numFmtId="4" fontId="0" fillId="3" borderId="10" xfId="0" applyNumberFormat="1" applyFill="1" applyBorder="1" applyAlignment="1">
      <alignment horizontal="center" vertical="center"/>
    </xf>
    <xf numFmtId="4" fontId="0" fillId="3" borderId="44" xfId="0" applyNumberFormat="1" applyFill="1" applyBorder="1" applyAlignment="1">
      <alignment horizontal="center" vertical="center"/>
    </xf>
    <xf numFmtId="4" fontId="0" fillId="3" borderId="58" xfId="0" applyNumberFormat="1" applyFill="1" applyBorder="1" applyAlignment="1">
      <alignment horizontal="center" vertical="center"/>
    </xf>
    <xf numFmtId="4" fontId="0" fillId="3" borderId="81" xfId="0" applyNumberFormat="1" applyFill="1" applyBorder="1" applyAlignment="1">
      <alignment horizontal="center" vertical="center"/>
    </xf>
    <xf numFmtId="4" fontId="0" fillId="0" borderId="46" xfId="0" applyNumberForma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 wrapText="1"/>
    </xf>
    <xf numFmtId="4" fontId="7" fillId="4" borderId="15" xfId="0" applyNumberFormat="1" applyFont="1" applyFill="1" applyBorder="1" applyAlignment="1" applyProtection="1">
      <alignment horizontal="center" vertical="center"/>
      <protection locked="0"/>
    </xf>
    <xf numFmtId="4" fontId="0" fillId="4" borderId="15" xfId="0" applyNumberFormat="1" applyFill="1" applyBorder="1" applyAlignment="1" applyProtection="1">
      <alignment horizontal="center" vertical="center"/>
      <protection locked="0"/>
    </xf>
    <xf numFmtId="4" fontId="0" fillId="0" borderId="75" xfId="0" applyNumberFormat="1" applyBorder="1" applyAlignment="1" applyProtection="1">
      <alignment horizontal="center" vertical="center"/>
      <protection locked="0"/>
    </xf>
    <xf numFmtId="4" fontId="0" fillId="0" borderId="76" xfId="0" applyNumberFormat="1" applyBorder="1" applyAlignment="1" applyProtection="1">
      <alignment horizontal="center" vertical="center"/>
      <protection locked="0"/>
    </xf>
    <xf numFmtId="4" fontId="0" fillId="0" borderId="77" xfId="0" applyNumberFormat="1" applyBorder="1" applyAlignment="1" applyProtection="1">
      <alignment horizontal="center" vertical="center"/>
      <protection locked="0"/>
    </xf>
    <xf numFmtId="4" fontId="0" fillId="0" borderId="74" xfId="0" applyNumberFormat="1" applyBorder="1" applyAlignment="1" applyProtection="1">
      <alignment horizontal="center" vertical="center"/>
      <protection locked="0"/>
    </xf>
    <xf numFmtId="4" fontId="0" fillId="0" borderId="78" xfId="0" applyNumberFormat="1" applyBorder="1" applyAlignment="1" applyProtection="1">
      <alignment horizontal="center" vertical="center"/>
      <protection locked="0"/>
    </xf>
    <xf numFmtId="4" fontId="0" fillId="0" borderId="40" xfId="0" applyNumberFormat="1" applyBorder="1" applyAlignment="1" applyProtection="1">
      <alignment horizontal="center" vertical="center"/>
      <protection locked="0"/>
    </xf>
    <xf numFmtId="4" fontId="7" fillId="0" borderId="75" xfId="0" applyNumberFormat="1" applyFont="1" applyBorder="1" applyAlignment="1" applyProtection="1">
      <alignment horizontal="center" vertical="center"/>
      <protection locked="0"/>
    </xf>
    <xf numFmtId="4" fontId="7" fillId="0" borderId="76" xfId="0" applyNumberFormat="1" applyFont="1" applyBorder="1" applyAlignment="1" applyProtection="1">
      <alignment horizontal="center" vertical="center"/>
      <protection locked="0"/>
    </xf>
    <xf numFmtId="4" fontId="7" fillId="0" borderId="77" xfId="0" applyNumberFormat="1" applyFont="1" applyBorder="1" applyAlignment="1" applyProtection="1">
      <alignment horizontal="center" vertical="center"/>
      <protection locked="0"/>
    </xf>
    <xf numFmtId="4" fontId="7" fillId="0" borderId="74" xfId="0" applyNumberFormat="1" applyFont="1" applyBorder="1" applyAlignment="1" applyProtection="1">
      <alignment horizontal="center" vertical="center"/>
      <protection locked="0"/>
    </xf>
    <xf numFmtId="4" fontId="0" fillId="4" borderId="0" xfId="0" applyNumberFormat="1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4" fontId="7" fillId="4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5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4" fontId="7" fillId="0" borderId="58" xfId="0" applyNumberFormat="1" applyFont="1" applyBorder="1" applyAlignment="1" applyProtection="1">
      <alignment horizontal="center" vertical="center"/>
      <protection locked="0"/>
    </xf>
    <xf numFmtId="0" fontId="2" fillId="2" borderId="7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4" fontId="0" fillId="0" borderId="0" xfId="0" applyNumberFormat="1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0" fontId="8" fillId="2" borderId="15" xfId="0" applyFont="1" applyFill="1" applyBorder="1" applyAlignment="1" applyProtection="1">
      <alignment horizontal="center" vertical="center" wrapText="1"/>
      <protection hidden="1"/>
    </xf>
    <xf numFmtId="0" fontId="8" fillId="2" borderId="113" xfId="0" applyFont="1" applyFill="1" applyBorder="1" applyAlignment="1" applyProtection="1">
      <alignment horizontal="center" vertical="center" wrapText="1"/>
      <protection hidden="1"/>
    </xf>
    <xf numFmtId="0" fontId="8" fillId="2" borderId="37" xfId="0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Border="1" applyAlignment="1" applyProtection="1">
      <alignment horizontal="center" vertical="center" wrapText="1"/>
      <protection hidden="1"/>
    </xf>
    <xf numFmtId="0" fontId="8" fillId="2" borderId="40" xfId="0" applyFont="1" applyFill="1" applyBorder="1" applyAlignment="1" applyProtection="1">
      <alignment horizontal="center" vertical="center" wrapText="1"/>
      <protection hidden="1"/>
    </xf>
    <xf numFmtId="0" fontId="8" fillId="2" borderId="38" xfId="0" applyFont="1" applyFill="1" applyBorder="1" applyAlignment="1" applyProtection="1">
      <alignment horizontal="center" vertical="center" wrapText="1"/>
      <protection hidden="1"/>
    </xf>
    <xf numFmtId="0" fontId="8" fillId="2" borderId="41" xfId="0" applyFont="1" applyFill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3" fillId="0" borderId="15" xfId="0" applyFont="1" applyBorder="1" applyAlignment="1">
      <alignment horizontal="center" vertical="center"/>
    </xf>
    <xf numFmtId="0" fontId="3" fillId="0" borderId="113" xfId="0" applyFont="1" applyBorder="1" applyAlignment="1">
      <alignment horizontal="center" vertical="center"/>
    </xf>
    <xf numFmtId="165" fontId="19" fillId="0" borderId="8" xfId="0" applyNumberFormat="1" applyFont="1" applyBorder="1" applyAlignment="1" applyProtection="1">
      <alignment horizontal="center" vertical="center"/>
      <protection hidden="1"/>
    </xf>
    <xf numFmtId="165" fontId="19" fillId="0" borderId="61" xfId="0" applyNumberFormat="1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47" xfId="0" applyBorder="1" applyAlignment="1" applyProtection="1">
      <alignment horizontal="center" vertical="center"/>
      <protection locked="0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17" fillId="0" borderId="117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2" fillId="0" borderId="125" xfId="0" applyFont="1" applyBorder="1" applyAlignment="1">
      <alignment horizontal="center" vertical="center"/>
    </xf>
    <xf numFmtId="0" fontId="5" fillId="2" borderId="121" xfId="0" applyFont="1" applyFill="1" applyBorder="1" applyAlignment="1">
      <alignment horizontal="center" vertical="center"/>
    </xf>
    <xf numFmtId="0" fontId="5" fillId="2" borderId="122" xfId="0" applyFont="1" applyFill="1" applyBorder="1" applyAlignment="1">
      <alignment horizontal="center" vertical="center"/>
    </xf>
    <xf numFmtId="0" fontId="5" fillId="2" borderId="123" xfId="0" applyFont="1" applyFill="1" applyBorder="1" applyAlignment="1">
      <alignment horizontal="center" vertical="center"/>
    </xf>
    <xf numFmtId="0" fontId="3" fillId="3" borderId="127" xfId="0" applyFont="1" applyFill="1" applyBorder="1" applyAlignment="1">
      <alignment horizontal="center" vertical="center"/>
    </xf>
    <xf numFmtId="0" fontId="3" fillId="3" borderId="128" xfId="0" applyFont="1" applyFill="1" applyBorder="1" applyAlignment="1">
      <alignment horizontal="center" vertical="center"/>
    </xf>
    <xf numFmtId="0" fontId="3" fillId="3" borderId="129" xfId="0" applyFont="1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3" fillId="0" borderId="116" xfId="0" applyFont="1" applyBorder="1" applyAlignment="1">
      <alignment horizontal="left" vertical="center"/>
    </xf>
    <xf numFmtId="0" fontId="3" fillId="0" borderId="52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4" fontId="3" fillId="0" borderId="86" xfId="0" applyNumberFormat="1" applyFont="1" applyFill="1" applyBorder="1" applyAlignment="1">
      <alignment horizontal="left" vertical="center"/>
    </xf>
    <xf numFmtId="4" fontId="3" fillId="0" borderId="26" xfId="0" applyNumberFormat="1" applyFont="1" applyFill="1" applyBorder="1" applyAlignment="1">
      <alignment horizontal="left" vertical="center"/>
    </xf>
    <xf numFmtId="4" fontId="3" fillId="0" borderId="27" xfId="0" applyNumberFormat="1" applyFont="1" applyFill="1" applyBorder="1" applyAlignment="1">
      <alignment horizontal="left" vertical="center"/>
    </xf>
    <xf numFmtId="4" fontId="3" fillId="0" borderId="131" xfId="0" applyNumberFormat="1" applyFont="1" applyFill="1" applyBorder="1" applyAlignment="1">
      <alignment horizontal="left" vertical="center"/>
    </xf>
    <xf numFmtId="4" fontId="3" fillId="0" borderId="29" xfId="0" applyNumberFormat="1" applyFont="1" applyFill="1" applyBorder="1" applyAlignment="1">
      <alignment horizontal="left" vertical="center"/>
    </xf>
    <xf numFmtId="4" fontId="3" fillId="0" borderId="30" xfId="0" applyNumberFormat="1" applyFont="1" applyFill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4" borderId="127" xfId="0" applyFont="1" applyFill="1" applyBorder="1" applyAlignment="1">
      <alignment horizontal="center" vertical="center" wrapText="1"/>
    </xf>
    <xf numFmtId="0" fontId="3" fillId="4" borderId="128" xfId="0" applyFont="1" applyFill="1" applyBorder="1" applyAlignment="1">
      <alignment horizontal="center" vertical="center" wrapText="1"/>
    </xf>
    <xf numFmtId="0" fontId="0" fillId="0" borderId="122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4" fontId="9" fillId="2" borderId="131" xfId="0" applyNumberFormat="1" applyFont="1" applyFill="1" applyBorder="1" applyAlignment="1" applyProtection="1">
      <alignment horizontal="right" vertical="center"/>
      <protection hidden="1"/>
    </xf>
    <xf numFmtId="4" fontId="9" fillId="2" borderId="30" xfId="0" applyNumberFormat="1" applyFont="1" applyFill="1" applyBorder="1" applyAlignment="1" applyProtection="1">
      <alignment horizontal="right" vertical="center"/>
      <protection hidden="1"/>
    </xf>
    <xf numFmtId="0" fontId="3" fillId="0" borderId="86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4" fontId="20" fillId="2" borderId="132" xfId="0" applyNumberFormat="1" applyFont="1" applyFill="1" applyBorder="1" applyAlignment="1" applyProtection="1">
      <alignment horizontal="right" vertical="center"/>
      <protection hidden="1"/>
    </xf>
    <xf numFmtId="4" fontId="20" fillId="2" borderId="129" xfId="0" applyNumberFormat="1" applyFont="1" applyFill="1" applyBorder="1" applyAlignment="1" applyProtection="1">
      <alignment horizontal="right" vertical="center"/>
      <protection hidden="1"/>
    </xf>
    <xf numFmtId="4" fontId="20" fillId="2" borderId="86" xfId="0" applyNumberFormat="1" applyFont="1" applyFill="1" applyBorder="1" applyAlignment="1" applyProtection="1">
      <alignment horizontal="right" vertical="center"/>
      <protection hidden="1"/>
    </xf>
    <xf numFmtId="4" fontId="20" fillId="2" borderId="27" xfId="0" applyNumberFormat="1" applyFont="1" applyFill="1" applyBorder="1" applyAlignment="1" applyProtection="1">
      <alignment horizontal="right" vertical="center"/>
      <protection hidden="1"/>
    </xf>
    <xf numFmtId="0" fontId="3" fillId="3" borderId="25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0" fillId="3" borderId="19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114" xfId="0" applyFont="1" applyFill="1" applyBorder="1" applyAlignment="1">
      <alignment horizontal="center" vertical="center"/>
    </xf>
    <xf numFmtId="0" fontId="3" fillId="3" borderId="115" xfId="0" applyFont="1" applyFill="1" applyBorder="1" applyAlignment="1">
      <alignment horizontal="center" vertical="center"/>
    </xf>
    <xf numFmtId="0" fontId="3" fillId="0" borderId="86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114" xfId="0" applyFill="1" applyBorder="1" applyAlignment="1">
      <alignment horizontal="center" vertical="center"/>
    </xf>
    <xf numFmtId="0" fontId="0" fillId="3" borderId="115" xfId="0" applyFill="1" applyBorder="1" applyAlignment="1">
      <alignment horizontal="center" vertical="center"/>
    </xf>
    <xf numFmtId="0" fontId="0" fillId="3" borderId="127" xfId="0" applyFill="1" applyBorder="1" applyAlignment="1">
      <alignment horizontal="center" vertical="center"/>
    </xf>
    <xf numFmtId="0" fontId="0" fillId="3" borderId="128" xfId="0" applyFill="1" applyBorder="1" applyAlignment="1">
      <alignment horizontal="center" vertical="center"/>
    </xf>
    <xf numFmtId="0" fontId="0" fillId="3" borderId="129" xfId="0" applyFill="1" applyBorder="1" applyAlignment="1">
      <alignment horizontal="center" vertical="center"/>
    </xf>
    <xf numFmtId="0" fontId="15" fillId="2" borderId="39" xfId="0" applyFont="1" applyFill="1" applyBorder="1" applyAlignment="1" applyProtection="1">
      <alignment horizontal="center" vertical="center" wrapText="1"/>
      <protection hidden="1"/>
    </xf>
    <xf numFmtId="0" fontId="15" fillId="2" borderId="15" xfId="0" applyFont="1" applyFill="1" applyBorder="1" applyAlignment="1" applyProtection="1">
      <alignment horizontal="center" vertical="center" wrapText="1"/>
      <protection hidden="1"/>
    </xf>
    <xf numFmtId="0" fontId="15" fillId="2" borderId="109" xfId="0" applyFont="1" applyFill="1" applyBorder="1" applyAlignment="1" applyProtection="1">
      <alignment horizontal="center" vertical="center" wrapText="1"/>
      <protection hidden="1"/>
    </xf>
    <xf numFmtId="0" fontId="15" fillId="2" borderId="37" xfId="0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Border="1" applyAlignment="1" applyProtection="1">
      <alignment horizontal="center" vertical="center" wrapText="1"/>
      <protection hidden="1"/>
    </xf>
    <xf numFmtId="0" fontId="15" fillId="2" borderId="74" xfId="0" applyFont="1" applyFill="1" applyBorder="1" applyAlignment="1" applyProtection="1">
      <alignment horizontal="center" vertical="center" wrapText="1"/>
      <protection hidden="1"/>
    </xf>
    <xf numFmtId="0" fontId="15" fillId="2" borderId="38" xfId="0" applyFont="1" applyFill="1" applyBorder="1" applyAlignment="1" applyProtection="1">
      <alignment horizontal="center" vertical="center" wrapText="1"/>
      <protection hidden="1"/>
    </xf>
    <xf numFmtId="0" fontId="15" fillId="2" borderId="41" xfId="0" applyFont="1" applyFill="1" applyBorder="1" applyAlignment="1" applyProtection="1">
      <alignment horizontal="center" vertical="center" wrapText="1"/>
      <protection hidden="1"/>
    </xf>
    <xf numFmtId="0" fontId="15" fillId="2" borderId="124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2" fillId="2" borderId="11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64" fontId="3" fillId="0" borderId="16" xfId="0" applyNumberFormat="1" applyFont="1" applyBorder="1" applyAlignment="1" applyProtection="1">
      <alignment horizontal="center" vertical="center"/>
      <protection locked="0"/>
    </xf>
    <xf numFmtId="164" fontId="3" fillId="0" borderId="120" xfId="0" applyNumberFormat="1" applyFont="1" applyBorder="1" applyAlignment="1" applyProtection="1">
      <alignment horizontal="center" vertical="center"/>
      <protection locked="0"/>
    </xf>
    <xf numFmtId="0" fontId="0" fillId="3" borderId="116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</cellXfs>
  <cellStyles count="2">
    <cellStyle name="Normal" xfId="0" builtinId="0"/>
    <cellStyle name="Percentagem" xfId="1" builtinId="5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B1:N40"/>
  <sheetViews>
    <sheetView showGridLines="0" showRowColHeaders="0" zoomScale="80" workbookViewId="0">
      <selection activeCell="B5" sqref="B5:F6"/>
    </sheetView>
  </sheetViews>
  <sheetFormatPr defaultColWidth="0" defaultRowHeight="12.75" zeroHeight="1"/>
  <cols>
    <col min="1" max="1" width="3.5703125" customWidth="1"/>
    <col min="2" max="2" width="19.28515625" customWidth="1"/>
    <col min="3" max="7" width="15.7109375" customWidth="1"/>
    <col min="8" max="8" width="3.28515625" customWidth="1"/>
    <col min="9" max="9" width="19.28515625" customWidth="1"/>
    <col min="10" max="14" width="15.7109375" customWidth="1"/>
    <col min="15" max="15" width="0.5703125" customWidth="1"/>
  </cols>
  <sheetData>
    <row r="1" spans="2:14" ht="13.5" thickBot="1"/>
    <row r="2" spans="2:14" s="2" customFormat="1" ht="20.100000000000001" customHeight="1" thickTop="1">
      <c r="B2" s="1" t="s">
        <v>0</v>
      </c>
      <c r="C2" s="211"/>
      <c r="D2" s="212"/>
      <c r="E2" s="212"/>
      <c r="F2" s="212"/>
      <c r="G2" s="213"/>
      <c r="I2" s="1" t="s">
        <v>0</v>
      </c>
      <c r="J2" s="211"/>
      <c r="K2" s="212"/>
      <c r="L2" s="212"/>
      <c r="M2" s="212"/>
      <c r="N2" s="213"/>
    </row>
    <row r="3" spans="2:14" s="2" customFormat="1" ht="18" customHeight="1" thickBot="1">
      <c r="B3" s="3" t="s">
        <v>1</v>
      </c>
      <c r="C3" s="4"/>
      <c r="D3" s="214" t="s">
        <v>2</v>
      </c>
      <c r="E3" s="214"/>
      <c r="F3" s="215" t="s">
        <v>3</v>
      </c>
      <c r="G3" s="216"/>
      <c r="I3" s="3" t="s">
        <v>1</v>
      </c>
      <c r="J3" s="4"/>
      <c r="K3" s="214" t="s">
        <v>2</v>
      </c>
      <c r="L3" s="214"/>
      <c r="M3" s="215" t="s">
        <v>3</v>
      </c>
      <c r="N3" s="216"/>
    </row>
    <row r="4" spans="2:14" ht="13.5" thickTop="1"/>
    <row r="5" spans="2:14" s="2" customFormat="1" ht="20.100000000000001" customHeight="1">
      <c r="B5" s="218" t="s">
        <v>4</v>
      </c>
      <c r="C5" s="218"/>
      <c r="D5" s="218"/>
      <c r="E5" s="218"/>
      <c r="F5" s="218"/>
      <c r="I5" s="217" t="s">
        <v>4</v>
      </c>
      <c r="J5" s="217"/>
      <c r="K5" s="217"/>
      <c r="L5" s="217"/>
      <c r="M5" s="217"/>
    </row>
    <row r="6" spans="2:14" s="2" customFormat="1" ht="20.100000000000001" customHeight="1">
      <c r="B6" s="218"/>
      <c r="C6" s="218"/>
      <c r="D6" s="218"/>
      <c r="E6" s="218"/>
      <c r="F6" s="218"/>
      <c r="I6" s="217"/>
      <c r="J6" s="217"/>
      <c r="K6" s="217"/>
      <c r="L6" s="217"/>
      <c r="M6" s="217"/>
    </row>
    <row r="7" spans="2:14" ht="13.5" thickBot="1"/>
    <row r="8" spans="2:14" s="2" customFormat="1" ht="24.95" customHeight="1" thickTop="1" thickBot="1">
      <c r="B8" s="208" t="s">
        <v>29</v>
      </c>
      <c r="C8" s="209"/>
      <c r="D8" s="209"/>
      <c r="E8" s="209"/>
      <c r="F8" s="209"/>
      <c r="G8" s="210"/>
      <c r="I8" s="208" t="s">
        <v>250</v>
      </c>
      <c r="J8" s="209"/>
      <c r="K8" s="209"/>
      <c r="L8" s="209"/>
      <c r="M8" s="209"/>
      <c r="N8" s="210"/>
    </row>
    <row r="9" spans="2:14" ht="20.100000000000001" customHeight="1" thickTop="1">
      <c r="B9" s="5"/>
      <c r="C9" s="6" t="s">
        <v>30</v>
      </c>
      <c r="D9" s="6" t="s">
        <v>31</v>
      </c>
      <c r="E9" s="6" t="s">
        <v>32</v>
      </c>
      <c r="F9" s="6" t="s">
        <v>33</v>
      </c>
      <c r="G9" s="7" t="s">
        <v>34</v>
      </c>
      <c r="I9" s="5"/>
      <c r="J9" s="6" t="s">
        <v>30</v>
      </c>
      <c r="K9" s="6" t="s">
        <v>31</v>
      </c>
      <c r="L9" s="6" t="s">
        <v>32</v>
      </c>
      <c r="M9" s="6" t="s">
        <v>33</v>
      </c>
      <c r="N9" s="7" t="s">
        <v>34</v>
      </c>
    </row>
    <row r="10" spans="2:14" s="2" customFormat="1" ht="20.100000000000001" customHeight="1">
      <c r="B10" s="9" t="s">
        <v>5</v>
      </c>
      <c r="C10" s="8"/>
      <c r="D10" s="8"/>
      <c r="E10" s="8"/>
      <c r="F10" s="8"/>
      <c r="G10" s="187" t="str">
        <f t="shared" ref="G10:G39" si="0">IF(SUM(C10:F10)&gt;0,SUM(C10:F10),"")</f>
        <v/>
      </c>
      <c r="I10" s="9" t="s">
        <v>5</v>
      </c>
      <c r="J10" s="8"/>
      <c r="K10" s="8"/>
      <c r="L10" s="8"/>
      <c r="M10" s="8"/>
      <c r="N10" s="187" t="str">
        <f t="shared" ref="N10:N15" si="1">IF(SUM(J10:M10)&gt;0,SUM(J10:M10),"")</f>
        <v/>
      </c>
    </row>
    <row r="11" spans="2:14" s="2" customFormat="1" ht="20.100000000000001" customHeight="1">
      <c r="B11" s="9" t="s">
        <v>6</v>
      </c>
      <c r="C11" s="8"/>
      <c r="D11" s="8"/>
      <c r="E11" s="8"/>
      <c r="F11" s="8"/>
      <c r="G11" s="187" t="str">
        <f t="shared" si="0"/>
        <v/>
      </c>
      <c r="I11" s="9" t="s">
        <v>6</v>
      </c>
      <c r="J11" s="8"/>
      <c r="K11" s="8"/>
      <c r="L11" s="8"/>
      <c r="M11" s="8"/>
      <c r="N11" s="187" t="str">
        <f t="shared" si="1"/>
        <v/>
      </c>
    </row>
    <row r="12" spans="2:14" s="2" customFormat="1" ht="20.100000000000001" customHeight="1">
      <c r="B12" s="9" t="s">
        <v>7</v>
      </c>
      <c r="C12" s="10"/>
      <c r="D12" s="10"/>
      <c r="E12" s="10"/>
      <c r="F12" s="10"/>
      <c r="G12" s="187" t="str">
        <f t="shared" si="0"/>
        <v/>
      </c>
      <c r="I12" s="9" t="s">
        <v>7</v>
      </c>
      <c r="J12" s="10"/>
      <c r="K12" s="10"/>
      <c r="L12" s="10"/>
      <c r="M12" s="10"/>
      <c r="N12" s="187" t="str">
        <f t="shared" si="1"/>
        <v/>
      </c>
    </row>
    <row r="13" spans="2:14" s="2" customFormat="1" ht="20.100000000000001" customHeight="1">
      <c r="B13" s="9" t="s">
        <v>8</v>
      </c>
      <c r="C13" s="10"/>
      <c r="D13" s="10"/>
      <c r="E13" s="10"/>
      <c r="F13" s="10"/>
      <c r="G13" s="187" t="str">
        <f t="shared" si="0"/>
        <v/>
      </c>
      <c r="I13" s="9" t="s">
        <v>8</v>
      </c>
      <c r="J13" s="10"/>
      <c r="K13" s="10"/>
      <c r="L13" s="10"/>
      <c r="M13" s="10"/>
      <c r="N13" s="187" t="str">
        <f t="shared" si="1"/>
        <v/>
      </c>
    </row>
    <row r="14" spans="2:14" s="2" customFormat="1" ht="20.100000000000001" customHeight="1">
      <c r="B14" s="9" t="s">
        <v>9</v>
      </c>
      <c r="C14" s="10"/>
      <c r="D14" s="10"/>
      <c r="E14" s="10"/>
      <c r="F14" s="10"/>
      <c r="G14" s="187" t="str">
        <f t="shared" si="0"/>
        <v/>
      </c>
      <c r="I14" s="9" t="s">
        <v>9</v>
      </c>
      <c r="J14" s="10"/>
      <c r="K14" s="10"/>
      <c r="L14" s="10"/>
      <c r="M14" s="10"/>
      <c r="N14" s="187" t="str">
        <f t="shared" si="1"/>
        <v/>
      </c>
    </row>
    <row r="15" spans="2:14" s="2" customFormat="1" ht="20.100000000000001" customHeight="1">
      <c r="B15" s="9" t="s">
        <v>10</v>
      </c>
      <c r="C15" s="10"/>
      <c r="D15" s="10"/>
      <c r="E15" s="10"/>
      <c r="F15" s="10"/>
      <c r="G15" s="187" t="str">
        <f>IF(SUM(C15:F15)&gt;0,SUM(C15:F15),"")</f>
        <v/>
      </c>
      <c r="I15" s="9" t="s">
        <v>10</v>
      </c>
      <c r="J15" s="10"/>
      <c r="K15" s="10"/>
      <c r="L15" s="10"/>
      <c r="M15" s="10"/>
      <c r="N15" s="187" t="str">
        <f t="shared" si="1"/>
        <v/>
      </c>
    </row>
    <row r="16" spans="2:14" s="2" customFormat="1" ht="20.100000000000001" customHeight="1">
      <c r="B16" s="9" t="s">
        <v>11</v>
      </c>
      <c r="C16" s="10"/>
      <c r="D16" s="10"/>
      <c r="E16" s="10"/>
      <c r="F16" s="10"/>
      <c r="G16" s="187" t="str">
        <f>IF(SUM(C16:F16)&gt;0,SUM(C16:F16),"")</f>
        <v/>
      </c>
      <c r="I16" s="9" t="s">
        <v>11</v>
      </c>
      <c r="J16" s="10"/>
      <c r="K16" s="10"/>
      <c r="L16" s="10"/>
      <c r="M16" s="10"/>
      <c r="N16" s="187" t="str">
        <f>IF(SUM(J16:M16)&gt;0,SUM(J16:M16),"")</f>
        <v/>
      </c>
    </row>
    <row r="17" spans="2:14" s="2" customFormat="1" ht="30" customHeight="1">
      <c r="B17" s="82" t="s">
        <v>212</v>
      </c>
      <c r="C17" s="10"/>
      <c r="D17" s="10"/>
      <c r="E17" s="10"/>
      <c r="F17" s="10"/>
      <c r="G17" s="187" t="str">
        <f>IF(SUM(C17:F17)&gt;0,SUM(C17:F17),"")</f>
        <v/>
      </c>
      <c r="I17" s="82" t="s">
        <v>212</v>
      </c>
      <c r="J17" s="10"/>
      <c r="K17" s="10"/>
      <c r="L17" s="10"/>
      <c r="M17" s="10"/>
      <c r="N17" s="187" t="str">
        <f>IF(SUM(J17:M17)&gt;0,SUM(J17:M17),"")</f>
        <v/>
      </c>
    </row>
    <row r="18" spans="2:14" s="2" customFormat="1" ht="30" customHeight="1">
      <c r="B18" s="82" t="s">
        <v>213</v>
      </c>
      <c r="C18" s="10"/>
      <c r="D18" s="10"/>
      <c r="E18" s="10"/>
      <c r="F18" s="10"/>
      <c r="G18" s="187" t="str">
        <f>IF(SUM(C18:F18)&gt;0,SUM(C18:F18),"")</f>
        <v/>
      </c>
      <c r="I18" s="82" t="s">
        <v>213</v>
      </c>
      <c r="J18" s="10"/>
      <c r="K18" s="10"/>
      <c r="L18" s="10"/>
      <c r="M18" s="10"/>
      <c r="N18" s="187" t="str">
        <f>IF(SUM(J18:M18)&gt;0,SUM(J18:M18),"")</f>
        <v/>
      </c>
    </row>
    <row r="19" spans="2:14" s="2" customFormat="1" ht="20.100000000000001" customHeight="1">
      <c r="B19" s="9" t="s">
        <v>12</v>
      </c>
      <c r="C19" s="10"/>
      <c r="D19" s="10"/>
      <c r="E19" s="10"/>
      <c r="F19" s="10"/>
      <c r="G19" s="187" t="str">
        <f t="shared" si="0"/>
        <v/>
      </c>
      <c r="I19" s="9" t="s">
        <v>12</v>
      </c>
      <c r="J19" s="10"/>
      <c r="K19" s="10"/>
      <c r="L19" s="10"/>
      <c r="M19" s="10"/>
      <c r="N19" s="187" t="str">
        <f t="shared" ref="N19:N27" si="2">IF(SUM(J19:M19)&gt;0,SUM(J19:M19),"")</f>
        <v/>
      </c>
    </row>
    <row r="20" spans="2:14" s="2" customFormat="1" ht="20.100000000000001" customHeight="1">
      <c r="B20" s="9" t="s">
        <v>13</v>
      </c>
      <c r="C20" s="10"/>
      <c r="D20" s="10"/>
      <c r="E20" s="10"/>
      <c r="F20" s="10"/>
      <c r="G20" s="187" t="str">
        <f t="shared" si="0"/>
        <v/>
      </c>
      <c r="I20" s="9" t="s">
        <v>13</v>
      </c>
      <c r="J20" s="10"/>
      <c r="K20" s="10"/>
      <c r="L20" s="10"/>
      <c r="M20" s="10"/>
      <c r="N20" s="187" t="str">
        <f t="shared" si="2"/>
        <v/>
      </c>
    </row>
    <row r="21" spans="2:14" s="2" customFormat="1" ht="20.100000000000001" customHeight="1">
      <c r="B21" s="9" t="s">
        <v>14</v>
      </c>
      <c r="C21" s="10"/>
      <c r="D21" s="10"/>
      <c r="E21" s="10"/>
      <c r="F21" s="10"/>
      <c r="G21" s="187" t="str">
        <f t="shared" si="0"/>
        <v/>
      </c>
      <c r="I21" s="9" t="s">
        <v>14</v>
      </c>
      <c r="J21" s="10"/>
      <c r="K21" s="10"/>
      <c r="L21" s="10"/>
      <c r="M21" s="10"/>
      <c r="N21" s="187" t="str">
        <f t="shared" si="2"/>
        <v/>
      </c>
    </row>
    <row r="22" spans="2:14" s="2" customFormat="1" ht="20.100000000000001" customHeight="1">
      <c r="B22" s="9" t="s">
        <v>15</v>
      </c>
      <c r="C22" s="10"/>
      <c r="D22" s="10"/>
      <c r="E22" s="10"/>
      <c r="F22" s="10"/>
      <c r="G22" s="187" t="str">
        <f t="shared" si="0"/>
        <v/>
      </c>
      <c r="I22" s="9" t="s">
        <v>15</v>
      </c>
      <c r="J22" s="10"/>
      <c r="K22" s="10"/>
      <c r="L22" s="10"/>
      <c r="M22" s="10"/>
      <c r="N22" s="187" t="str">
        <f t="shared" si="2"/>
        <v/>
      </c>
    </row>
    <row r="23" spans="2:14" s="2" customFormat="1" ht="20.100000000000001" customHeight="1">
      <c r="B23" s="9" t="s">
        <v>16</v>
      </c>
      <c r="C23" s="10"/>
      <c r="D23" s="10"/>
      <c r="E23" s="10"/>
      <c r="F23" s="10"/>
      <c r="G23" s="187" t="str">
        <f t="shared" si="0"/>
        <v/>
      </c>
      <c r="I23" s="9" t="s">
        <v>16</v>
      </c>
      <c r="J23" s="10"/>
      <c r="K23" s="10"/>
      <c r="L23" s="10"/>
      <c r="M23" s="10"/>
      <c r="N23" s="187" t="str">
        <f t="shared" si="2"/>
        <v/>
      </c>
    </row>
    <row r="24" spans="2:14" s="2" customFormat="1" ht="20.100000000000001" customHeight="1">
      <c r="B24" s="9" t="s">
        <v>17</v>
      </c>
      <c r="C24" s="10"/>
      <c r="D24" s="10"/>
      <c r="E24" s="10"/>
      <c r="F24" s="10"/>
      <c r="G24" s="187" t="str">
        <f t="shared" si="0"/>
        <v/>
      </c>
      <c r="I24" s="9" t="s">
        <v>17</v>
      </c>
      <c r="J24" s="10"/>
      <c r="K24" s="10"/>
      <c r="L24" s="10"/>
      <c r="M24" s="10"/>
      <c r="N24" s="187" t="str">
        <f t="shared" si="2"/>
        <v/>
      </c>
    </row>
    <row r="25" spans="2:14" s="2" customFormat="1" ht="20.100000000000001" customHeight="1">
      <c r="B25" s="9" t="s">
        <v>18</v>
      </c>
      <c r="C25" s="10"/>
      <c r="D25" s="10"/>
      <c r="E25" s="10"/>
      <c r="F25" s="10"/>
      <c r="G25" s="187" t="str">
        <f t="shared" si="0"/>
        <v/>
      </c>
      <c r="I25" s="9" t="s">
        <v>18</v>
      </c>
      <c r="J25" s="10"/>
      <c r="K25" s="10"/>
      <c r="L25" s="10"/>
      <c r="M25" s="10"/>
      <c r="N25" s="187" t="str">
        <f t="shared" si="2"/>
        <v/>
      </c>
    </row>
    <row r="26" spans="2:14" s="2" customFormat="1" ht="20.100000000000001" customHeight="1">
      <c r="B26" s="9" t="s">
        <v>19</v>
      </c>
      <c r="C26" s="10"/>
      <c r="D26" s="10"/>
      <c r="E26" s="10"/>
      <c r="F26" s="10"/>
      <c r="G26" s="187" t="str">
        <f t="shared" si="0"/>
        <v/>
      </c>
      <c r="I26" s="9" t="s">
        <v>19</v>
      </c>
      <c r="J26" s="10"/>
      <c r="K26" s="10"/>
      <c r="L26" s="10"/>
      <c r="M26" s="10"/>
      <c r="N26" s="187" t="str">
        <f t="shared" si="2"/>
        <v/>
      </c>
    </row>
    <row r="27" spans="2:14" s="2" customFormat="1" ht="20.100000000000001" customHeight="1">
      <c r="B27" s="9" t="s">
        <v>20</v>
      </c>
      <c r="C27" s="10"/>
      <c r="D27" s="10"/>
      <c r="E27" s="10"/>
      <c r="F27" s="10"/>
      <c r="G27" s="187" t="str">
        <f t="shared" si="0"/>
        <v/>
      </c>
      <c r="I27" s="9" t="s">
        <v>243</v>
      </c>
      <c r="J27" s="191" t="str">
        <f>IF(SUM(J10,J12,J14,J16:J20)&gt;0,SUM(J10,J12,J14,J16:J20),"")</f>
        <v/>
      </c>
      <c r="K27" s="191" t="str">
        <f>IF(SUM(K10,K12,K14,K16:K20)&gt;0,SUM(K10,K12,K14,K16:K20),"")</f>
        <v/>
      </c>
      <c r="L27" s="191" t="str">
        <f>IF(SUM(L10,L12,L14,L16:L20)&gt;0,SUM(L10,L12,L14,L16:L20),"")</f>
        <v/>
      </c>
      <c r="M27" s="191" t="str">
        <f>IF(SUM(M10,M12,M14,M16:M20)&gt;0,SUM(M10,M12,M14,M16:M20),"")</f>
        <v/>
      </c>
      <c r="N27" s="187" t="str">
        <f t="shared" si="2"/>
        <v/>
      </c>
    </row>
    <row r="28" spans="2:14" s="2" customFormat="1" ht="20.100000000000001" customHeight="1">
      <c r="B28" s="9" t="s">
        <v>21</v>
      </c>
      <c r="C28" s="10"/>
      <c r="D28" s="10"/>
      <c r="E28" s="10"/>
      <c r="F28" s="10"/>
      <c r="G28" s="187" t="str">
        <f t="shared" si="0"/>
        <v/>
      </c>
      <c r="I28" s="9" t="s">
        <v>244</v>
      </c>
      <c r="J28" s="191" t="str">
        <f>IF(SUM(J22:J26)&gt;0,SUM(J22:J26),"")</f>
        <v/>
      </c>
      <c r="K28" s="191" t="str">
        <f>IF(SUM(K22:K26)&gt;0,SUM(K22:K26),"")</f>
        <v/>
      </c>
      <c r="L28" s="191" t="str">
        <f>IF(SUM(L22:L26)&gt;0,SUM(L22:L26),"")</f>
        <v/>
      </c>
      <c r="M28" s="191" t="str">
        <f>IF(SUM(M22:M26)&gt;0,SUM(M22:M26),"")</f>
        <v/>
      </c>
      <c r="N28" s="187" t="str">
        <f>IF(SUM(J28:M28)&gt;0,SUM(J28:M28),"")</f>
        <v/>
      </c>
    </row>
    <row r="29" spans="2:14" s="2" customFormat="1" ht="20.100000000000001" customHeight="1" thickBot="1">
      <c r="B29" s="9" t="s">
        <v>22</v>
      </c>
      <c r="C29" s="10"/>
      <c r="D29" s="10"/>
      <c r="E29" s="10"/>
      <c r="F29" s="10"/>
      <c r="G29" s="187" t="str">
        <f t="shared" ref="G29:G34" si="3">IF(SUM(C29:F29)&gt;0,SUM(C29:F29),"")</f>
        <v/>
      </c>
      <c r="I29" s="11" t="s">
        <v>245</v>
      </c>
      <c r="J29" s="199" t="str">
        <f>IF(SUM(J11,J13,J15,J21)&gt;0,SUM(J11,J13,J15,J21),"")</f>
        <v/>
      </c>
      <c r="K29" s="199" t="str">
        <f>IF(SUM(K11,K13,K15,K21)&gt;0,SUM(K11,K13,K15,K21),"")</f>
        <v/>
      </c>
      <c r="L29" s="199" t="str">
        <f>IF(SUM(L11,L13,L15,L21)&gt;0,SUM(L11,L13,L15,L21),"")</f>
        <v/>
      </c>
      <c r="M29" s="199" t="str">
        <f>IF(SUM(M11,M13,M15,M21)&gt;0,SUM(M11,M13,M15,M21),"")</f>
        <v/>
      </c>
      <c r="N29" s="196" t="str">
        <f>IF(SUM(J29:M29)&gt;0,SUM(J29:M29),"")</f>
        <v/>
      </c>
    </row>
    <row r="30" spans="2:14" s="2" customFormat="1" ht="20.100000000000001" customHeight="1" thickTop="1">
      <c r="B30" s="9" t="s">
        <v>23</v>
      </c>
      <c r="C30" s="10"/>
      <c r="D30" s="10"/>
      <c r="E30" s="10"/>
      <c r="F30" s="10"/>
      <c r="G30" s="187" t="str">
        <f t="shared" si="3"/>
        <v/>
      </c>
    </row>
    <row r="31" spans="2:14" s="2" customFormat="1" ht="20.100000000000001" customHeight="1">
      <c r="B31" s="9" t="s">
        <v>246</v>
      </c>
      <c r="C31" s="190" t="str">
        <f t="shared" ref="C31:F32" si="4">IF(SUM(J28)&gt;0,SUM(J28),"")</f>
        <v/>
      </c>
      <c r="D31" s="190" t="str">
        <f t="shared" si="4"/>
        <v/>
      </c>
      <c r="E31" s="190" t="str">
        <f t="shared" si="4"/>
        <v/>
      </c>
      <c r="F31" s="190" t="str">
        <f t="shared" si="4"/>
        <v/>
      </c>
      <c r="G31" s="187" t="str">
        <f t="shared" si="3"/>
        <v/>
      </c>
      <c r="I31" s="37"/>
      <c r="J31" s="101"/>
      <c r="K31" s="101"/>
      <c r="L31" s="101"/>
      <c r="M31" s="101"/>
      <c r="N31" s="101"/>
    </row>
    <row r="32" spans="2:14" s="2" customFormat="1" ht="20.100000000000001" customHeight="1">
      <c r="B32" s="9" t="s">
        <v>247</v>
      </c>
      <c r="C32" s="190" t="str">
        <f t="shared" si="4"/>
        <v/>
      </c>
      <c r="D32" s="190" t="str">
        <f t="shared" si="4"/>
        <v/>
      </c>
      <c r="E32" s="190" t="str">
        <f t="shared" si="4"/>
        <v/>
      </c>
      <c r="F32" s="190" t="str">
        <f t="shared" si="4"/>
        <v/>
      </c>
      <c r="G32" s="187" t="str">
        <f t="shared" si="3"/>
        <v/>
      </c>
      <c r="I32" s="37"/>
      <c r="J32" s="101"/>
      <c r="K32" s="101"/>
      <c r="L32" s="101"/>
      <c r="M32" s="101"/>
      <c r="N32" s="101"/>
    </row>
    <row r="33" spans="2:14" s="2" customFormat="1" ht="20.100000000000001" customHeight="1">
      <c r="B33" s="9" t="s">
        <v>248</v>
      </c>
      <c r="C33" s="190"/>
      <c r="D33" s="190"/>
      <c r="E33" s="190"/>
      <c r="F33" s="190"/>
      <c r="G33" s="187" t="str">
        <f t="shared" si="3"/>
        <v/>
      </c>
      <c r="I33" s="37"/>
      <c r="J33" s="37"/>
      <c r="K33" s="37"/>
      <c r="L33" s="37"/>
      <c r="M33" s="37"/>
      <c r="N33" s="101"/>
    </row>
    <row r="34" spans="2:14" s="2" customFormat="1" ht="20.100000000000001" customHeight="1">
      <c r="B34" s="9" t="s">
        <v>249</v>
      </c>
      <c r="C34" s="190"/>
      <c r="D34" s="190"/>
      <c r="E34" s="190"/>
      <c r="F34" s="190"/>
      <c r="G34" s="187" t="str">
        <f t="shared" si="3"/>
        <v/>
      </c>
      <c r="I34" s="37"/>
      <c r="J34" s="37"/>
      <c r="K34" s="37"/>
      <c r="L34" s="37"/>
      <c r="M34" s="37"/>
      <c r="N34" s="101"/>
    </row>
    <row r="35" spans="2:14" s="2" customFormat="1" ht="20.100000000000001" customHeight="1">
      <c r="B35" s="9" t="s">
        <v>24</v>
      </c>
      <c r="C35" s="191" t="str">
        <f>IF(SUM(C10,C12,C14,C16:C20)&gt;0,SUM(C10,C12,C14,C16:C20),"")</f>
        <v/>
      </c>
      <c r="D35" s="191" t="str">
        <f>IF(SUM(D10,D12,D14,D16:D20)&gt;0,SUM(D10,D12,D14,D16:D20),"")</f>
        <v/>
      </c>
      <c r="E35" s="191" t="str">
        <f>IF(SUM(E10,E12,E14,E16:E20)&gt;0,SUM(E10,E12,E14,E16:E20),"")</f>
        <v/>
      </c>
      <c r="F35" s="191" t="str">
        <f>IF(SUM(F10,F12,F14,F16:F20)&gt;0,SUM(F10,F12,F14,F16:F20),"")</f>
        <v/>
      </c>
      <c r="G35" s="187" t="str">
        <f t="shared" si="0"/>
        <v/>
      </c>
    </row>
    <row r="36" spans="2:14" s="2" customFormat="1" ht="20.100000000000001" customHeight="1">
      <c r="B36" s="9" t="s">
        <v>25</v>
      </c>
      <c r="C36" s="191" t="str">
        <f>IF(SUM(C22,C23,C24,C25,C26,C27,C29,C31,C33,C30)&gt;0,SUM(C22,C23,C24,C25,C26,C27,C29,C31,C33,C30),"")</f>
        <v/>
      </c>
      <c r="D36" s="191" t="str">
        <f>IF(SUM(D22,D23,D24,D25,D26,D27,D29,D31,D33,D30)&gt;0,SUM(D22,D23,D24,D25,D26,D27,D29,D31,D33,D30),"")</f>
        <v/>
      </c>
      <c r="E36" s="191" t="str">
        <f>IF(SUM(E22,E23,E24,E25,E26,E27,E29,E31,E33,E30)&gt;0,SUM(E22,E23,E24,E25,E26,E27,E29,E31,E33,E30),"")</f>
        <v/>
      </c>
      <c r="F36" s="191" t="str">
        <f>IF(SUM(F22,F23,F24,F25,F26,F27,F29,F31,F33,F30)&gt;0,SUM(F22,F23,F24,F25,F26,F27,F29,F31,F33,F30),"")</f>
        <v/>
      </c>
      <c r="G36" s="187" t="str">
        <f t="shared" si="0"/>
        <v/>
      </c>
    </row>
    <row r="37" spans="2:14" s="2" customFormat="1" ht="20.100000000000001" customHeight="1">
      <c r="B37" s="9" t="s">
        <v>26</v>
      </c>
      <c r="C37" s="191" t="str">
        <f>IF(SUM(C11,C13,C15,C21,C28,C32,C34)&gt;0,SUM(C11,C13,C15,C21,C28,C32,C34),"")</f>
        <v/>
      </c>
      <c r="D37" s="191" t="str">
        <f>IF(SUM(D11,D13,D15,D21,D28,D32,D34)&gt;0,SUM(D11,D13,D15,D21,D28,D32,D34),"")</f>
        <v/>
      </c>
      <c r="E37" s="191" t="str">
        <f>IF(SUM(E11,E13,E15,E21,E28,E32,E34)&gt;0,SUM(E11,E13,E15,E21,E28,E32,E34),"")</f>
        <v/>
      </c>
      <c r="F37" s="191" t="str">
        <f>IF(SUM(F11,F13,F15,F21,F28,F32,F34)&gt;0,SUM(F11,F13,F15,F21,F28,F32,F34),"")</f>
        <v/>
      </c>
      <c r="G37" s="187" t="str">
        <f t="shared" si="0"/>
        <v/>
      </c>
    </row>
    <row r="38" spans="2:14" s="2" customFormat="1" ht="20.100000000000001" customHeight="1">
      <c r="B38" s="9" t="s">
        <v>27</v>
      </c>
      <c r="C38" s="197" t="str">
        <f>IF(SUM(C37)-SUM(C36)&gt;0,SUM(C37)-SUM(C36),"")</f>
        <v/>
      </c>
      <c r="D38" s="197" t="str">
        <f>IF(SUM(D37)-SUM(D36)&gt;0,SUM(D37)-SUM(D36),"")</f>
        <v/>
      </c>
      <c r="E38" s="197" t="str">
        <f>IF(SUM(E37)-SUM(E36)&gt;0,SUM(E37)-SUM(E36),"")</f>
        <v/>
      </c>
      <c r="F38" s="197" t="str">
        <f>IF(SUM(F37)-SUM(F36)&gt;0,SUM(F37)-SUM(F36),"")</f>
        <v/>
      </c>
      <c r="G38" s="188" t="str">
        <f t="shared" si="0"/>
        <v/>
      </c>
    </row>
    <row r="39" spans="2:14" s="2" customFormat="1" ht="20.100000000000001" customHeight="1" thickBot="1">
      <c r="B39" s="11" t="s">
        <v>28</v>
      </c>
      <c r="C39" s="198" t="str">
        <f>IF(SUM(C36)-SUM(C37)&gt;0,SUM(C36)-SUM(C37),"")</f>
        <v/>
      </c>
      <c r="D39" s="198" t="str">
        <f>IF(SUM(D36)-SUM(D37)&gt;0,SUM(D36)-SUM(D37),"")</f>
        <v/>
      </c>
      <c r="E39" s="198" t="str">
        <f>IF(SUM(E36)-SUM(E37)&gt;0,SUM(E36)-SUM(E37),"")</f>
        <v/>
      </c>
      <c r="F39" s="198" t="str">
        <f>IF(SUM(F36)-SUM(F37)&gt;0,SUM(F36)-SUM(F37),"")</f>
        <v/>
      </c>
      <c r="G39" s="189" t="str">
        <f t="shared" si="0"/>
        <v/>
      </c>
    </row>
    <row r="40" spans="2:14" ht="3" customHeight="1" thickTop="1"/>
  </sheetData>
  <sheetProtection password="DDF2" sheet="1" objects="1" scenarios="1"/>
  <mergeCells count="10">
    <mergeCell ref="I8:N8"/>
    <mergeCell ref="J2:N2"/>
    <mergeCell ref="K3:L3"/>
    <mergeCell ref="M3:N3"/>
    <mergeCell ref="I5:M6"/>
    <mergeCell ref="B8:G8"/>
    <mergeCell ref="C2:G2"/>
    <mergeCell ref="D3:E3"/>
    <mergeCell ref="F3:G3"/>
    <mergeCell ref="B5:F6"/>
  </mergeCells>
  <phoneticPr fontId="0" type="noConversion"/>
  <pageMargins left="0.75" right="0.75" top="0.39370078740157483" bottom="0.47244094488188981" header="0" footer="0.39370078740157483"/>
  <pageSetup paperSize="9" orientation="portrait" r:id="rId1"/>
  <headerFooter alignWithMargins="0">
    <oddFooter>&amp;LElaborado por: Luis Silvestre (TOC 73362)&amp;RPágina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2"/>
  <dimension ref="B1:O68"/>
  <sheetViews>
    <sheetView showGridLines="0" showRowColHeaders="0" tabSelected="1" zoomScale="82" workbookViewId="0">
      <selection activeCell="B5" sqref="B5:M5"/>
    </sheetView>
  </sheetViews>
  <sheetFormatPr defaultColWidth="0" defaultRowHeight="12.75" zeroHeight="1"/>
  <cols>
    <col min="1" max="1" width="2.42578125" customWidth="1"/>
    <col min="2" max="2" width="11.28515625" customWidth="1"/>
    <col min="3" max="14" width="11.7109375" customWidth="1"/>
    <col min="15" max="15" width="12.7109375" customWidth="1"/>
    <col min="16" max="16" width="0.7109375" customWidth="1"/>
  </cols>
  <sheetData>
    <row r="1" spans="2:15" ht="13.5" thickBot="1"/>
    <row r="2" spans="2:15" s="2" customFormat="1" ht="20.100000000000001" customHeight="1" thickTop="1">
      <c r="B2" s="219" t="s">
        <v>0</v>
      </c>
      <c r="C2" s="22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21"/>
    </row>
    <row r="3" spans="2:15" s="2" customFormat="1" ht="18" customHeight="1" thickBot="1">
      <c r="B3" s="222" t="s">
        <v>1</v>
      </c>
      <c r="C3" s="214"/>
      <c r="D3" s="12"/>
      <c r="E3" s="214" t="s">
        <v>2</v>
      </c>
      <c r="F3" s="214"/>
      <c r="G3" s="214"/>
      <c r="H3" s="223" t="s">
        <v>35</v>
      </c>
      <c r="I3" s="223"/>
      <c r="J3" s="223"/>
      <c r="K3" s="223"/>
      <c r="L3" s="223"/>
      <c r="M3" s="223"/>
      <c r="N3" s="223"/>
      <c r="O3" s="224"/>
    </row>
    <row r="4" spans="2:15" ht="13.5" thickTop="1"/>
    <row r="5" spans="2:15" ht="15.75">
      <c r="B5" s="226" t="s">
        <v>302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</row>
    <row r="6" spans="2:15" ht="13.5" thickBot="1"/>
    <row r="7" spans="2:15" s="2" customFormat="1" ht="24.95" customHeight="1" thickTop="1" thickBot="1">
      <c r="B7" s="208" t="s">
        <v>36</v>
      </c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5" ht="20.100000000000001" customHeight="1" thickTop="1">
      <c r="B8" s="5"/>
      <c r="C8" s="6" t="s">
        <v>37</v>
      </c>
      <c r="D8" s="6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7" t="s">
        <v>34</v>
      </c>
    </row>
    <row r="9" spans="2:15" s="2" customFormat="1" ht="20.100000000000001" customHeight="1">
      <c r="B9" s="9" t="s">
        <v>5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187" t="str">
        <f t="shared" ref="O9:O35" si="0">IF(SUM(C9:N9)&gt;0,SUM(C9:N9),"")</f>
        <v/>
      </c>
    </row>
    <row r="10" spans="2:15" s="2" customFormat="1" ht="20.100000000000001" customHeight="1">
      <c r="B10" s="9" t="s">
        <v>6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187" t="str">
        <f t="shared" si="0"/>
        <v/>
      </c>
    </row>
    <row r="11" spans="2:15" s="2" customFormat="1" ht="20.100000000000001" customHeight="1">
      <c r="B11" s="9" t="s">
        <v>7</v>
      </c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187" t="str">
        <f t="shared" si="0"/>
        <v/>
      </c>
    </row>
    <row r="12" spans="2:15" s="2" customFormat="1" ht="20.100000000000001" customHeight="1">
      <c r="B12" s="9" t="s">
        <v>8</v>
      </c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187" t="str">
        <f t="shared" si="0"/>
        <v/>
      </c>
    </row>
    <row r="13" spans="2:15" s="2" customFormat="1" ht="20.100000000000001" customHeight="1">
      <c r="B13" s="9" t="s">
        <v>9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187" t="str">
        <f t="shared" si="0"/>
        <v/>
      </c>
    </row>
    <row r="14" spans="2:15" s="2" customFormat="1" ht="20.100000000000001" customHeight="1">
      <c r="B14" s="9" t="s">
        <v>10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187" t="str">
        <f t="shared" si="0"/>
        <v/>
      </c>
    </row>
    <row r="15" spans="2:15" s="2" customFormat="1" ht="20.100000000000001" customHeight="1">
      <c r="B15" s="9" t="s">
        <v>11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187" t="str">
        <f>IF(SUM(C15:N15)&gt;0,SUM(C15:N15),"")</f>
        <v/>
      </c>
    </row>
    <row r="16" spans="2:15" s="2" customFormat="1" ht="39.950000000000003" customHeight="1">
      <c r="B16" s="82" t="s">
        <v>214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187" t="str">
        <f>IF(SUM(C16:N16)&gt;0,SUM(C16:N16),"")</f>
        <v/>
      </c>
    </row>
    <row r="17" spans="2:15" s="2" customFormat="1" ht="39.950000000000003" customHeight="1">
      <c r="B17" s="82" t="s">
        <v>213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187" t="str">
        <f>IF(SUM(C17:N17)&gt;0,SUM(C17:N17),"")</f>
        <v/>
      </c>
    </row>
    <row r="18" spans="2:15" s="2" customFormat="1" ht="20.100000000000001" customHeight="1">
      <c r="B18" s="9" t="s">
        <v>12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187" t="str">
        <f t="shared" si="0"/>
        <v/>
      </c>
    </row>
    <row r="19" spans="2:15" s="2" customFormat="1" ht="20.100000000000001" customHeight="1">
      <c r="B19" s="9" t="s">
        <v>13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187" t="str">
        <f t="shared" si="0"/>
        <v/>
      </c>
    </row>
    <row r="20" spans="2:15" s="2" customFormat="1" ht="20.100000000000001" customHeight="1">
      <c r="B20" s="9" t="s">
        <v>14</v>
      </c>
      <c r="C20" s="87"/>
      <c r="D20" s="87"/>
      <c r="E20" s="87"/>
      <c r="F20" s="87"/>
      <c r="G20" s="87"/>
      <c r="H20" s="87"/>
      <c r="I20" s="87"/>
      <c r="J20" s="88"/>
      <c r="K20" s="87"/>
      <c r="L20" s="87"/>
      <c r="M20" s="87"/>
      <c r="N20" s="87"/>
      <c r="O20" s="187" t="str">
        <f t="shared" si="0"/>
        <v/>
      </c>
    </row>
    <row r="21" spans="2:15" s="2" customFormat="1" ht="20.100000000000001" customHeight="1">
      <c r="B21" s="9" t="s">
        <v>15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187" t="str">
        <f t="shared" si="0"/>
        <v/>
      </c>
    </row>
    <row r="22" spans="2:15" s="2" customFormat="1" ht="20.100000000000001" customHeight="1">
      <c r="B22" s="9" t="s">
        <v>16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187" t="str">
        <f t="shared" si="0"/>
        <v/>
      </c>
    </row>
    <row r="23" spans="2:15" s="2" customFormat="1" ht="20.100000000000001" customHeight="1">
      <c r="B23" s="9" t="s">
        <v>17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187" t="str">
        <f t="shared" si="0"/>
        <v/>
      </c>
    </row>
    <row r="24" spans="2:15" s="2" customFormat="1" ht="20.100000000000001" customHeight="1">
      <c r="B24" s="9" t="s">
        <v>18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187" t="str">
        <f t="shared" si="0"/>
        <v/>
      </c>
    </row>
    <row r="25" spans="2:15" s="2" customFormat="1" ht="20.100000000000001" customHeight="1">
      <c r="B25" s="9" t="s">
        <v>19</v>
      </c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187" t="str">
        <f t="shared" si="0"/>
        <v/>
      </c>
    </row>
    <row r="26" spans="2:15" s="2" customFormat="1" ht="20.100000000000001" customHeight="1">
      <c r="B26" s="9" t="s">
        <v>20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187" t="str">
        <f t="shared" si="0"/>
        <v/>
      </c>
    </row>
    <row r="27" spans="2:15" s="2" customFormat="1" ht="20.100000000000001" customHeight="1">
      <c r="B27" s="9" t="s">
        <v>21</v>
      </c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187" t="str">
        <f t="shared" si="0"/>
        <v/>
      </c>
    </row>
    <row r="28" spans="2:15" s="2" customFormat="1" ht="20.100000000000001" customHeight="1">
      <c r="B28" s="9" t="s">
        <v>22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187" t="str">
        <f t="shared" si="0"/>
        <v/>
      </c>
    </row>
    <row r="29" spans="2:15" s="2" customFormat="1" ht="20.100000000000001" customHeight="1">
      <c r="B29" s="9" t="s">
        <v>23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187" t="str">
        <f t="shared" si="0"/>
        <v/>
      </c>
    </row>
    <row r="30" spans="2:15" ht="20.100000000000001" customHeight="1">
      <c r="B30" s="9" t="s">
        <v>246</v>
      </c>
      <c r="C30" s="190" t="str">
        <f t="shared" ref="C30:N30" si="1">IF(SUM(C66)&gt;0,SUM(C66),"")</f>
        <v/>
      </c>
      <c r="D30" s="190" t="str">
        <f t="shared" si="1"/>
        <v/>
      </c>
      <c r="E30" s="190" t="str">
        <f t="shared" si="1"/>
        <v/>
      </c>
      <c r="F30" s="190" t="str">
        <f t="shared" si="1"/>
        <v/>
      </c>
      <c r="G30" s="191" t="str">
        <f t="shared" si="1"/>
        <v/>
      </c>
      <c r="H30" s="191" t="str">
        <f t="shared" si="1"/>
        <v/>
      </c>
      <c r="I30" s="191" t="str">
        <f t="shared" si="1"/>
        <v/>
      </c>
      <c r="J30" s="191" t="str">
        <f t="shared" si="1"/>
        <v/>
      </c>
      <c r="K30" s="191" t="str">
        <f t="shared" si="1"/>
        <v/>
      </c>
      <c r="L30" s="191" t="str">
        <f t="shared" si="1"/>
        <v/>
      </c>
      <c r="M30" s="191" t="str">
        <f t="shared" si="1"/>
        <v/>
      </c>
      <c r="N30" s="191" t="str">
        <f t="shared" si="1"/>
        <v/>
      </c>
      <c r="O30" s="187" t="str">
        <f t="shared" si="0"/>
        <v/>
      </c>
    </row>
    <row r="31" spans="2:15" ht="20.100000000000001" customHeight="1">
      <c r="B31" s="9" t="s">
        <v>247</v>
      </c>
      <c r="C31" s="190" t="str">
        <f t="shared" ref="C31:N31" si="2">IF(SUM(C67)&gt;0,SUM(C67),"")</f>
        <v/>
      </c>
      <c r="D31" s="190" t="str">
        <f t="shared" si="2"/>
        <v/>
      </c>
      <c r="E31" s="190" t="str">
        <f t="shared" si="2"/>
        <v/>
      </c>
      <c r="F31" s="190" t="str">
        <f t="shared" si="2"/>
        <v/>
      </c>
      <c r="G31" s="191" t="str">
        <f t="shared" si="2"/>
        <v/>
      </c>
      <c r="H31" s="191" t="str">
        <f t="shared" si="2"/>
        <v/>
      </c>
      <c r="I31" s="191" t="str">
        <f t="shared" si="2"/>
        <v/>
      </c>
      <c r="J31" s="191" t="str">
        <f t="shared" si="2"/>
        <v/>
      </c>
      <c r="K31" s="191" t="str">
        <f t="shared" si="2"/>
        <v/>
      </c>
      <c r="L31" s="191" t="str">
        <f t="shared" si="2"/>
        <v/>
      </c>
      <c r="M31" s="191" t="str">
        <f t="shared" si="2"/>
        <v/>
      </c>
      <c r="N31" s="191" t="str">
        <f t="shared" si="2"/>
        <v/>
      </c>
      <c r="O31" s="187" t="str">
        <f t="shared" si="0"/>
        <v/>
      </c>
    </row>
    <row r="32" spans="2:15" ht="20.100000000000001" customHeight="1">
      <c r="B32" s="9" t="s">
        <v>248</v>
      </c>
      <c r="C32" s="190"/>
      <c r="D32" s="190"/>
      <c r="E32" s="190"/>
      <c r="F32" s="190"/>
      <c r="G32" s="190" t="str">
        <f>IF(SUM(C32:F32)&gt;0,SUM(C32:F32),"")</f>
        <v/>
      </c>
      <c r="H32" s="190"/>
      <c r="I32" s="190"/>
      <c r="J32" s="190"/>
      <c r="K32" s="190"/>
      <c r="L32" s="190"/>
      <c r="M32" s="190"/>
      <c r="N32" s="190"/>
      <c r="O32" s="187" t="str">
        <f t="shared" si="0"/>
        <v/>
      </c>
    </row>
    <row r="33" spans="2:15" ht="20.100000000000001" customHeight="1">
      <c r="B33" s="9" t="s">
        <v>249</v>
      </c>
      <c r="C33" s="190"/>
      <c r="D33" s="190"/>
      <c r="E33" s="190"/>
      <c r="F33" s="190"/>
      <c r="G33" s="190" t="str">
        <f>IF(SUM(C33:F33)&gt;0,SUM(C33:F33),"")</f>
        <v/>
      </c>
      <c r="H33" s="190"/>
      <c r="I33" s="190"/>
      <c r="J33" s="190"/>
      <c r="K33" s="190"/>
      <c r="L33" s="190"/>
      <c r="M33" s="190"/>
      <c r="N33" s="190"/>
      <c r="O33" s="187" t="str">
        <f t="shared" si="0"/>
        <v/>
      </c>
    </row>
    <row r="34" spans="2:15" s="2" customFormat="1" ht="20.100000000000001" customHeight="1">
      <c r="B34" s="9" t="s">
        <v>24</v>
      </c>
      <c r="C34" s="192" t="str">
        <f t="shared" ref="C34:N34" si="3">IF(SUM(C9,C11,C13,C15:C19)&gt;0,SUM(C9,C11,C13,C15:C19),"")</f>
        <v/>
      </c>
      <c r="D34" s="192" t="str">
        <f t="shared" si="3"/>
        <v/>
      </c>
      <c r="E34" s="192" t="str">
        <f t="shared" si="3"/>
        <v/>
      </c>
      <c r="F34" s="192" t="str">
        <f t="shared" si="3"/>
        <v/>
      </c>
      <c r="G34" s="192" t="str">
        <f t="shared" si="3"/>
        <v/>
      </c>
      <c r="H34" s="192" t="str">
        <f t="shared" si="3"/>
        <v/>
      </c>
      <c r="I34" s="192" t="str">
        <f t="shared" si="3"/>
        <v/>
      </c>
      <c r="J34" s="192" t="str">
        <f t="shared" si="3"/>
        <v/>
      </c>
      <c r="K34" s="192" t="str">
        <f t="shared" si="3"/>
        <v/>
      </c>
      <c r="L34" s="192" t="str">
        <f t="shared" si="3"/>
        <v/>
      </c>
      <c r="M34" s="192" t="str">
        <f t="shared" si="3"/>
        <v/>
      </c>
      <c r="N34" s="192" t="str">
        <f t="shared" si="3"/>
        <v/>
      </c>
      <c r="O34" s="187" t="str">
        <f t="shared" si="0"/>
        <v/>
      </c>
    </row>
    <row r="35" spans="2:15" s="2" customFormat="1" ht="20.100000000000001" customHeight="1">
      <c r="B35" s="9" t="s">
        <v>25</v>
      </c>
      <c r="C35" s="192" t="str">
        <f t="shared" ref="C35:N35" si="4">IF(SUM(C21,C22,C23,C24,C25,C26,C28,C29)&gt;0,SUM(C21,C22,C23,C24,C25,C26,C28,C29),"")</f>
        <v/>
      </c>
      <c r="D35" s="192" t="str">
        <f t="shared" si="4"/>
        <v/>
      </c>
      <c r="E35" s="192" t="str">
        <f t="shared" si="4"/>
        <v/>
      </c>
      <c r="F35" s="192" t="str">
        <f t="shared" si="4"/>
        <v/>
      </c>
      <c r="G35" s="192" t="str">
        <f t="shared" si="4"/>
        <v/>
      </c>
      <c r="H35" s="192" t="str">
        <f t="shared" si="4"/>
        <v/>
      </c>
      <c r="I35" s="192" t="str">
        <f t="shared" si="4"/>
        <v/>
      </c>
      <c r="J35" s="192" t="str">
        <f t="shared" si="4"/>
        <v/>
      </c>
      <c r="K35" s="192" t="str">
        <f t="shared" si="4"/>
        <v/>
      </c>
      <c r="L35" s="192" t="str">
        <f t="shared" si="4"/>
        <v/>
      </c>
      <c r="M35" s="192" t="str">
        <f t="shared" si="4"/>
        <v/>
      </c>
      <c r="N35" s="192" t="str">
        <f t="shared" si="4"/>
        <v/>
      </c>
      <c r="O35" s="187" t="str">
        <f t="shared" si="0"/>
        <v/>
      </c>
    </row>
    <row r="36" spans="2:15" s="2" customFormat="1" ht="20.100000000000001" customHeight="1">
      <c r="B36" s="9" t="s">
        <v>26</v>
      </c>
      <c r="C36" s="192" t="str">
        <f t="shared" ref="C36:N36" si="5">IF(SUM(C10,C12,C14,C20,C27,C31,C33)&gt;0,SUM(C10,C12,C14,C20,C27,C31,C33),"")</f>
        <v/>
      </c>
      <c r="D36" s="192" t="str">
        <f t="shared" si="5"/>
        <v/>
      </c>
      <c r="E36" s="192" t="str">
        <f t="shared" si="5"/>
        <v/>
      </c>
      <c r="F36" s="192" t="str">
        <f t="shared" si="5"/>
        <v/>
      </c>
      <c r="G36" s="192" t="str">
        <f t="shared" si="5"/>
        <v/>
      </c>
      <c r="H36" s="192" t="str">
        <f t="shared" si="5"/>
        <v/>
      </c>
      <c r="I36" s="192" t="str">
        <f t="shared" si="5"/>
        <v/>
      </c>
      <c r="J36" s="192" t="str">
        <f t="shared" si="5"/>
        <v/>
      </c>
      <c r="K36" s="192" t="str">
        <f t="shared" si="5"/>
        <v/>
      </c>
      <c r="L36" s="192" t="str">
        <f t="shared" si="5"/>
        <v/>
      </c>
      <c r="M36" s="192" t="str">
        <f t="shared" si="5"/>
        <v/>
      </c>
      <c r="N36" s="192" t="str">
        <f t="shared" si="5"/>
        <v/>
      </c>
      <c r="O36" s="187" t="str">
        <f>IF(SUM(C36:N36)&gt;0,SUM(C36:N36),"")</f>
        <v/>
      </c>
    </row>
    <row r="37" spans="2:15" s="2" customFormat="1" ht="20.100000000000001" customHeight="1">
      <c r="B37" s="9" t="s">
        <v>27</v>
      </c>
      <c r="C37" s="193" t="str">
        <f t="shared" ref="C37:N37" si="6">IF(SUM(C36)-SUM(C35)&gt;0,SUM(C36)-SUM(C35),"")</f>
        <v/>
      </c>
      <c r="D37" s="193" t="str">
        <f t="shared" si="6"/>
        <v/>
      </c>
      <c r="E37" s="193" t="str">
        <f t="shared" si="6"/>
        <v/>
      </c>
      <c r="F37" s="193" t="str">
        <f t="shared" si="6"/>
        <v/>
      </c>
      <c r="G37" s="193" t="str">
        <f t="shared" si="6"/>
        <v/>
      </c>
      <c r="H37" s="193" t="str">
        <f t="shared" si="6"/>
        <v/>
      </c>
      <c r="I37" s="193" t="str">
        <f t="shared" si="6"/>
        <v/>
      </c>
      <c r="J37" s="193" t="str">
        <f t="shared" si="6"/>
        <v/>
      </c>
      <c r="K37" s="193" t="str">
        <f t="shared" si="6"/>
        <v/>
      </c>
      <c r="L37" s="193" t="str">
        <f t="shared" si="6"/>
        <v/>
      </c>
      <c r="M37" s="193" t="str">
        <f t="shared" si="6"/>
        <v/>
      </c>
      <c r="N37" s="193" t="str">
        <f t="shared" si="6"/>
        <v/>
      </c>
      <c r="O37" s="188" t="str">
        <f>IF(SUM(C37:N37)&gt;0,SUM(C37:N37),"")</f>
        <v/>
      </c>
    </row>
    <row r="38" spans="2:15" s="2" customFormat="1" ht="20.100000000000001" customHeight="1" thickBot="1">
      <c r="B38" s="11" t="s">
        <v>28</v>
      </c>
      <c r="C38" s="194" t="str">
        <f t="shared" ref="C38:N38" si="7">IF(SUM(C35)-SUM(C36)&gt;0,SUM(C35)-SUM(C36),"")</f>
        <v/>
      </c>
      <c r="D38" s="194" t="str">
        <f t="shared" si="7"/>
        <v/>
      </c>
      <c r="E38" s="194" t="str">
        <f t="shared" si="7"/>
        <v/>
      </c>
      <c r="F38" s="194" t="str">
        <f t="shared" si="7"/>
        <v/>
      </c>
      <c r="G38" s="194" t="str">
        <f t="shared" si="7"/>
        <v/>
      </c>
      <c r="H38" s="194" t="str">
        <f t="shared" si="7"/>
        <v/>
      </c>
      <c r="I38" s="194" t="str">
        <f t="shared" si="7"/>
        <v/>
      </c>
      <c r="J38" s="194" t="str">
        <f t="shared" si="7"/>
        <v/>
      </c>
      <c r="K38" s="194" t="str">
        <f t="shared" si="7"/>
        <v/>
      </c>
      <c r="L38" s="194" t="str">
        <f t="shared" si="7"/>
        <v/>
      </c>
      <c r="M38" s="194" t="str">
        <f t="shared" si="7"/>
        <v/>
      </c>
      <c r="N38" s="194" t="str">
        <f t="shared" si="7"/>
        <v/>
      </c>
      <c r="O38" s="189" t="str">
        <f>IF(SUM(C38:N38)&gt;0,SUM(C38:N38),"")</f>
        <v/>
      </c>
    </row>
    <row r="39" spans="2:15" ht="13.5" thickTop="1"/>
    <row r="40" spans="2:15" ht="13.5" thickBot="1"/>
    <row r="41" spans="2:15" s="2" customFormat="1" ht="20.100000000000001" customHeight="1" thickTop="1">
      <c r="B41" s="219" t="s">
        <v>0</v>
      </c>
      <c r="C41" s="220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21"/>
    </row>
    <row r="42" spans="2:15" s="2" customFormat="1" ht="18" customHeight="1" thickBot="1">
      <c r="B42" s="222" t="s">
        <v>1</v>
      </c>
      <c r="C42" s="214"/>
      <c r="D42" s="12"/>
      <c r="E42" s="214" t="s">
        <v>2</v>
      </c>
      <c r="F42" s="214"/>
      <c r="G42" s="214"/>
      <c r="H42" s="223" t="s">
        <v>35</v>
      </c>
      <c r="I42" s="223"/>
      <c r="J42" s="223"/>
      <c r="K42" s="223"/>
      <c r="L42" s="223"/>
      <c r="M42" s="223"/>
      <c r="N42" s="223"/>
      <c r="O42" s="224"/>
    </row>
    <row r="43" spans="2:15" ht="13.5" thickTop="1"/>
    <row r="44" spans="2:15" ht="15.75">
      <c r="B44" s="225" t="s">
        <v>303</v>
      </c>
      <c r="C44" s="225"/>
      <c r="D44" s="225"/>
      <c r="E44" s="225"/>
      <c r="F44" s="225"/>
      <c r="G44" s="225"/>
      <c r="H44" s="225"/>
      <c r="I44" s="225"/>
      <c r="J44" s="225"/>
      <c r="K44" s="225"/>
      <c r="L44" s="225"/>
    </row>
    <row r="45" spans="2:15" ht="13.5" thickBot="1"/>
    <row r="46" spans="2:15" s="2" customFormat="1" ht="24.95" customHeight="1" thickTop="1" thickBot="1">
      <c r="B46" s="208" t="s">
        <v>251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10"/>
    </row>
    <row r="47" spans="2:15" ht="20.100000000000001" customHeight="1" thickTop="1">
      <c r="B47" s="5"/>
      <c r="C47" s="6" t="s">
        <v>37</v>
      </c>
      <c r="D47" s="6" t="s">
        <v>38</v>
      </c>
      <c r="E47" s="6" t="s">
        <v>39</v>
      </c>
      <c r="F47" s="6" t="s">
        <v>40</v>
      </c>
      <c r="G47" s="6" t="s">
        <v>41</v>
      </c>
      <c r="H47" s="6" t="s">
        <v>42</v>
      </c>
      <c r="I47" s="6" t="s">
        <v>43</v>
      </c>
      <c r="J47" s="6" t="s">
        <v>44</v>
      </c>
      <c r="K47" s="6" t="s">
        <v>45</v>
      </c>
      <c r="L47" s="6" t="s">
        <v>46</v>
      </c>
      <c r="M47" s="6" t="s">
        <v>47</v>
      </c>
      <c r="N47" s="6" t="s">
        <v>48</v>
      </c>
      <c r="O47" s="7" t="s">
        <v>34</v>
      </c>
    </row>
    <row r="48" spans="2:15" s="2" customFormat="1" ht="20.100000000000001" customHeight="1">
      <c r="B48" s="9" t="s">
        <v>5</v>
      </c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187" t="str">
        <f t="shared" ref="O48:O56" si="8">IF(SUM(C48:N48)&gt;0,SUM(C48:N48),"")</f>
        <v/>
      </c>
    </row>
    <row r="49" spans="2:15" s="2" customFormat="1" ht="20.100000000000001" customHeight="1">
      <c r="B49" s="9" t="s">
        <v>6</v>
      </c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187" t="str">
        <f t="shared" si="8"/>
        <v/>
      </c>
    </row>
    <row r="50" spans="2:15" s="2" customFormat="1" ht="20.100000000000001" customHeight="1">
      <c r="B50" s="9" t="s">
        <v>7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187" t="str">
        <f t="shared" si="8"/>
        <v/>
      </c>
    </row>
    <row r="51" spans="2:15" s="2" customFormat="1" ht="20.100000000000001" customHeight="1">
      <c r="B51" s="9" t="s">
        <v>8</v>
      </c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187" t="str">
        <f t="shared" si="8"/>
        <v/>
      </c>
    </row>
    <row r="52" spans="2:15" s="2" customFormat="1" ht="20.100000000000001" customHeight="1">
      <c r="B52" s="9" t="s">
        <v>9</v>
      </c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187" t="str">
        <f t="shared" si="8"/>
        <v/>
      </c>
    </row>
    <row r="53" spans="2:15" s="2" customFormat="1" ht="20.100000000000001" customHeight="1">
      <c r="B53" s="9" t="s">
        <v>10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187" t="str">
        <f t="shared" si="8"/>
        <v/>
      </c>
    </row>
    <row r="54" spans="2:15" s="2" customFormat="1" ht="20.100000000000001" customHeight="1">
      <c r="B54" s="9" t="s">
        <v>11</v>
      </c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187" t="str">
        <f t="shared" si="8"/>
        <v/>
      </c>
    </row>
    <row r="55" spans="2:15" s="2" customFormat="1" ht="39.950000000000003" customHeight="1">
      <c r="B55" s="82" t="s">
        <v>214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187" t="str">
        <f t="shared" si="8"/>
        <v/>
      </c>
    </row>
    <row r="56" spans="2:15" s="2" customFormat="1" ht="39.950000000000003" customHeight="1">
      <c r="B56" s="82" t="s">
        <v>213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187" t="str">
        <f t="shared" si="8"/>
        <v/>
      </c>
    </row>
    <row r="57" spans="2:15" s="2" customFormat="1" ht="20.100000000000001" customHeight="1">
      <c r="B57" s="9" t="s">
        <v>12</v>
      </c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187" t="str">
        <f t="shared" ref="O57:O66" si="9">IF(SUM(C57:N57)&gt;0,SUM(C57:N57),"")</f>
        <v/>
      </c>
    </row>
    <row r="58" spans="2:15" s="2" customFormat="1" ht="20.100000000000001" customHeight="1">
      <c r="B58" s="9" t="s">
        <v>13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187" t="str">
        <f t="shared" si="9"/>
        <v/>
      </c>
    </row>
    <row r="59" spans="2:15" s="2" customFormat="1" ht="20.100000000000001" customHeight="1">
      <c r="B59" s="9" t="s">
        <v>14</v>
      </c>
      <c r="C59" s="87"/>
      <c r="D59" s="87"/>
      <c r="E59" s="87"/>
      <c r="F59" s="87"/>
      <c r="G59" s="87"/>
      <c r="H59" s="87"/>
      <c r="I59" s="87"/>
      <c r="J59" s="88"/>
      <c r="K59" s="87"/>
      <c r="L59" s="87"/>
      <c r="M59" s="87"/>
      <c r="N59" s="87"/>
      <c r="O59" s="187" t="str">
        <f t="shared" si="9"/>
        <v/>
      </c>
    </row>
    <row r="60" spans="2:15" s="2" customFormat="1" ht="20.100000000000001" customHeight="1">
      <c r="B60" s="9" t="s">
        <v>15</v>
      </c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187" t="str">
        <f t="shared" si="9"/>
        <v/>
      </c>
    </row>
    <row r="61" spans="2:15" s="2" customFormat="1" ht="20.100000000000001" customHeight="1">
      <c r="B61" s="9" t="s">
        <v>16</v>
      </c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187" t="str">
        <f t="shared" si="9"/>
        <v/>
      </c>
    </row>
    <row r="62" spans="2:15" s="2" customFormat="1" ht="20.100000000000001" customHeight="1">
      <c r="B62" s="9" t="s">
        <v>17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187" t="str">
        <f t="shared" si="9"/>
        <v/>
      </c>
    </row>
    <row r="63" spans="2:15" s="2" customFormat="1" ht="20.100000000000001" customHeight="1">
      <c r="B63" s="9" t="s">
        <v>18</v>
      </c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187" t="str">
        <f t="shared" si="9"/>
        <v/>
      </c>
    </row>
    <row r="64" spans="2:15" s="2" customFormat="1" ht="20.100000000000001" customHeight="1">
      <c r="B64" s="9" t="s">
        <v>19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187" t="str">
        <f t="shared" si="9"/>
        <v/>
      </c>
    </row>
    <row r="65" spans="2:15" s="2" customFormat="1" ht="20.100000000000001" customHeight="1">
      <c r="B65" s="9" t="s">
        <v>243</v>
      </c>
      <c r="C65" s="192" t="str">
        <f t="shared" ref="C65:N65" si="10">IF(SUM(C48,C50,C52,C54:C58)&gt;0,SUM(C48,C50,C52,C54:C58),"")</f>
        <v/>
      </c>
      <c r="D65" s="192" t="str">
        <f t="shared" si="10"/>
        <v/>
      </c>
      <c r="E65" s="192" t="str">
        <f t="shared" si="10"/>
        <v/>
      </c>
      <c r="F65" s="192" t="str">
        <f t="shared" si="10"/>
        <v/>
      </c>
      <c r="G65" s="192" t="str">
        <f t="shared" si="10"/>
        <v/>
      </c>
      <c r="H65" s="192" t="str">
        <f t="shared" si="10"/>
        <v/>
      </c>
      <c r="I65" s="192" t="str">
        <f t="shared" si="10"/>
        <v/>
      </c>
      <c r="J65" s="192" t="str">
        <f t="shared" si="10"/>
        <v/>
      </c>
      <c r="K65" s="192" t="str">
        <f t="shared" si="10"/>
        <v/>
      </c>
      <c r="L65" s="192" t="str">
        <f t="shared" si="10"/>
        <v/>
      </c>
      <c r="M65" s="192" t="str">
        <f t="shared" si="10"/>
        <v/>
      </c>
      <c r="N65" s="192" t="str">
        <f t="shared" si="10"/>
        <v/>
      </c>
      <c r="O65" s="187" t="str">
        <f t="shared" si="9"/>
        <v/>
      </c>
    </row>
    <row r="66" spans="2:15" s="2" customFormat="1" ht="20.100000000000001" customHeight="1">
      <c r="B66" s="9" t="s">
        <v>244</v>
      </c>
      <c r="C66" s="192" t="str">
        <f t="shared" ref="C66:N66" si="11">IF(SUM(C60:C64)&gt;0,SUM(C60:C64),"")</f>
        <v/>
      </c>
      <c r="D66" s="192" t="str">
        <f t="shared" si="11"/>
        <v/>
      </c>
      <c r="E66" s="192" t="str">
        <f t="shared" si="11"/>
        <v/>
      </c>
      <c r="F66" s="192" t="str">
        <f t="shared" si="11"/>
        <v/>
      </c>
      <c r="G66" s="192" t="str">
        <f t="shared" si="11"/>
        <v/>
      </c>
      <c r="H66" s="192" t="str">
        <f t="shared" si="11"/>
        <v/>
      </c>
      <c r="I66" s="192" t="str">
        <f t="shared" si="11"/>
        <v/>
      </c>
      <c r="J66" s="192" t="str">
        <f t="shared" si="11"/>
        <v/>
      </c>
      <c r="K66" s="192" t="str">
        <f t="shared" si="11"/>
        <v/>
      </c>
      <c r="L66" s="192" t="str">
        <f t="shared" si="11"/>
        <v/>
      </c>
      <c r="M66" s="192" t="str">
        <f t="shared" si="11"/>
        <v/>
      </c>
      <c r="N66" s="192" t="str">
        <f t="shared" si="11"/>
        <v/>
      </c>
      <c r="O66" s="187" t="str">
        <f t="shared" si="9"/>
        <v/>
      </c>
    </row>
    <row r="67" spans="2:15" s="2" customFormat="1" ht="20.100000000000001" customHeight="1" thickBot="1">
      <c r="B67" s="11" t="s">
        <v>245</v>
      </c>
      <c r="C67" s="195" t="str">
        <f t="shared" ref="C67:N67" si="12">IF(SUM(C49,C51,C53,C59)&gt;0,SUM(C49,C51,C53,C59),"")</f>
        <v/>
      </c>
      <c r="D67" s="195" t="str">
        <f t="shared" si="12"/>
        <v/>
      </c>
      <c r="E67" s="195" t="str">
        <f t="shared" si="12"/>
        <v/>
      </c>
      <c r="F67" s="195" t="str">
        <f t="shared" si="12"/>
        <v/>
      </c>
      <c r="G67" s="195" t="str">
        <f t="shared" si="12"/>
        <v/>
      </c>
      <c r="H67" s="195" t="str">
        <f t="shared" si="12"/>
        <v/>
      </c>
      <c r="I67" s="195" t="str">
        <f t="shared" si="12"/>
        <v/>
      </c>
      <c r="J67" s="195" t="str">
        <f t="shared" si="12"/>
        <v/>
      </c>
      <c r="K67" s="195" t="str">
        <f t="shared" si="12"/>
        <v/>
      </c>
      <c r="L67" s="195" t="str">
        <f t="shared" si="12"/>
        <v/>
      </c>
      <c r="M67" s="195" t="str">
        <f t="shared" si="12"/>
        <v/>
      </c>
      <c r="N67" s="195" t="str">
        <f t="shared" si="12"/>
        <v/>
      </c>
      <c r="O67" s="196" t="str">
        <f>IF(SUM(C67:N67)&gt;0,SUM(C67:N67),"")</f>
        <v/>
      </c>
    </row>
    <row r="68" spans="2:15" ht="3.75" customHeight="1" thickTop="1"/>
  </sheetData>
  <sheetProtection password="DDF2" sheet="1" objects="1" scenarios="1"/>
  <mergeCells count="14">
    <mergeCell ref="B7:O7"/>
    <mergeCell ref="B2:C2"/>
    <mergeCell ref="D2:O2"/>
    <mergeCell ref="B3:C3"/>
    <mergeCell ref="E3:G3"/>
    <mergeCell ref="H3:O3"/>
    <mergeCell ref="B5:M5"/>
    <mergeCell ref="B46:O46"/>
    <mergeCell ref="B41:C41"/>
    <mergeCell ref="D41:O41"/>
    <mergeCell ref="B42:C42"/>
    <mergeCell ref="E42:G42"/>
    <mergeCell ref="H42:O42"/>
    <mergeCell ref="B44:L44"/>
  </mergeCells>
  <phoneticPr fontId="0" type="noConversion"/>
  <printOptions horizontalCentered="1" verticalCentered="1"/>
  <pageMargins left="0.75" right="0.75" top="0.19685039370078741" bottom="0.19685039370078741" header="0" footer="0"/>
  <pageSetup paperSize="9" scale="82" orientation="landscape" r:id="rId1"/>
  <headerFooter alignWithMargins="0">
    <oddFooter>&amp;LElaborado por: Luis Silvestre (TOC 73362)&amp;RPágina 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lha3"/>
  <dimension ref="B1:W146"/>
  <sheetViews>
    <sheetView showGridLines="0" showRowColHeaders="0" zoomScale="75" workbookViewId="0">
      <selection activeCell="B4" sqref="B4:J4"/>
    </sheetView>
  </sheetViews>
  <sheetFormatPr defaultColWidth="0" defaultRowHeight="12.75" zeroHeight="1"/>
  <cols>
    <col min="1" max="1" width="4.7109375" customWidth="1"/>
    <col min="2" max="3" width="14.7109375" customWidth="1"/>
    <col min="4" max="5" width="16.7109375" customWidth="1"/>
    <col min="6" max="10" width="12.7109375" customWidth="1"/>
    <col min="11" max="12" width="6.7109375" customWidth="1"/>
    <col min="13" max="13" width="15.7109375" customWidth="1"/>
    <col min="14" max="21" width="12.7109375" customWidth="1"/>
    <col min="22" max="22" width="0.42578125" customWidth="1"/>
    <col min="23" max="23" width="12.7109375" hidden="1" customWidth="1"/>
  </cols>
  <sheetData>
    <row r="1" spans="2:21"/>
    <row r="2" spans="2:21" ht="18">
      <c r="B2" s="346" t="s">
        <v>49</v>
      </c>
      <c r="C2" s="346"/>
      <c r="D2" s="346"/>
      <c r="E2" s="346"/>
      <c r="F2" s="346"/>
      <c r="G2" s="346"/>
      <c r="H2" s="346"/>
      <c r="M2" s="346" t="s">
        <v>49</v>
      </c>
      <c r="N2" s="346"/>
      <c r="O2" s="346"/>
      <c r="P2" s="346"/>
      <c r="Q2" s="346"/>
      <c r="R2" s="346"/>
      <c r="S2" s="346"/>
    </row>
    <row r="3" spans="2:21" ht="18">
      <c r="B3" s="13"/>
      <c r="C3" s="13"/>
      <c r="D3" s="13"/>
      <c r="E3" s="13"/>
      <c r="F3" s="13"/>
      <c r="G3" s="13"/>
      <c r="H3" s="13"/>
      <c r="M3" s="13"/>
      <c r="N3" s="13"/>
      <c r="O3" s="13"/>
      <c r="P3" s="13"/>
      <c r="Q3" s="13"/>
      <c r="R3" s="13"/>
      <c r="S3" s="13"/>
    </row>
    <row r="4" spans="2:21" ht="18">
      <c r="B4" s="347" t="s">
        <v>254</v>
      </c>
      <c r="C4" s="348"/>
      <c r="D4" s="348"/>
      <c r="E4" s="348"/>
      <c r="F4" s="348"/>
      <c r="G4" s="348"/>
      <c r="H4" s="348"/>
      <c r="I4" s="348"/>
      <c r="J4" s="348"/>
      <c r="M4" s="349" t="s">
        <v>92</v>
      </c>
      <c r="N4" s="349"/>
      <c r="O4" s="349"/>
      <c r="P4" s="349"/>
      <c r="Q4" s="349"/>
      <c r="R4" s="349"/>
      <c r="S4" s="349"/>
      <c r="T4" s="349"/>
      <c r="U4" s="13"/>
    </row>
    <row r="5" spans="2:21" ht="13.5" thickBot="1"/>
    <row r="6" spans="2:21" s="2" customFormat="1" ht="18" customHeight="1" thickTop="1">
      <c r="B6" s="333" t="s">
        <v>50</v>
      </c>
      <c r="C6" s="230"/>
      <c r="D6" s="230"/>
      <c r="E6" s="230"/>
      <c r="F6" s="230"/>
      <c r="G6" s="230"/>
      <c r="H6" s="230"/>
      <c r="I6" s="230"/>
      <c r="J6" s="231"/>
      <c r="M6" s="333" t="s">
        <v>93</v>
      </c>
      <c r="N6" s="230"/>
      <c r="O6" s="230"/>
      <c r="P6" s="230"/>
      <c r="Q6" s="230"/>
      <c r="R6" s="230"/>
      <c r="S6" s="230"/>
      <c r="T6" s="231"/>
    </row>
    <row r="7" spans="2:21" s="2" customFormat="1" ht="30" customHeight="1">
      <c r="B7" s="232"/>
      <c r="C7" s="233"/>
      <c r="D7" s="233"/>
      <c r="E7" s="102" t="s">
        <v>272</v>
      </c>
      <c r="F7" s="102" t="s">
        <v>51</v>
      </c>
      <c r="G7" s="102" t="s">
        <v>282</v>
      </c>
      <c r="H7" s="102" t="s">
        <v>51</v>
      </c>
      <c r="I7" s="102" t="s">
        <v>274</v>
      </c>
      <c r="J7" s="103" t="s">
        <v>51</v>
      </c>
      <c r="M7" s="232"/>
      <c r="N7" s="233"/>
      <c r="O7" s="102" t="s">
        <v>272</v>
      </c>
      <c r="P7" s="102" t="s">
        <v>51</v>
      </c>
      <c r="Q7" s="102" t="s">
        <v>282</v>
      </c>
      <c r="R7" s="102" t="s">
        <v>51</v>
      </c>
      <c r="S7" s="102" t="s">
        <v>274</v>
      </c>
      <c r="T7" s="103" t="s">
        <v>51</v>
      </c>
    </row>
    <row r="8" spans="2:21" s="2" customFormat="1" ht="18" customHeight="1">
      <c r="B8" s="234" t="s">
        <v>262</v>
      </c>
      <c r="C8" s="235"/>
      <c r="D8" s="15" t="s">
        <v>30</v>
      </c>
      <c r="E8" s="16"/>
      <c r="F8" s="174" t="str">
        <f>IF(SUM('Anexo L - IES'!$J$10:$L$13)&gt;0,IF(E8&gt;0,E8/'Anexo L - IES'!$J$10,""),"")</f>
        <v/>
      </c>
      <c r="G8" s="16"/>
      <c r="H8" s="174" t="str">
        <f>IF(SUM('Anexo L - IES'!$J$10:$L$13)&gt;0,IF(G8&gt;0,G8/'Anexo L - IES'!$K$10,""),"")</f>
        <v/>
      </c>
      <c r="I8" s="16"/>
      <c r="J8" s="177" t="str">
        <f>IF(SUM('Anexo L - IES'!$J$10:$L$13)&gt;0,IF(I8&gt;0,I8/'Anexo L - IES'!$L$10,""),"")</f>
        <v/>
      </c>
      <c r="M8" s="322" t="s">
        <v>262</v>
      </c>
      <c r="N8" s="15" t="s">
        <v>37</v>
      </c>
      <c r="O8" s="16"/>
      <c r="P8" s="174" t="str">
        <f>IF(SUM('Anexo L - IES'!$J$10:$L$13)&gt;0,IF(O8&gt;0,O8/'Anexo L - IES'!$J$10,""),"")</f>
        <v/>
      </c>
      <c r="Q8" s="16"/>
      <c r="R8" s="174" t="str">
        <f>IF(SUM('Anexo L - IES'!$J$10:$L$13)&gt;0,IF(Q8&gt;0,Q8/'Anexo L - IES'!$K$10,""),"")</f>
        <v/>
      </c>
      <c r="S8" s="16"/>
      <c r="T8" s="177" t="str">
        <f>IF(SUM('Anexo L - IES'!$J$10:$L$13)&gt;0,IF(S8&gt;0,S8/'Anexo L - IES'!$L$10,""),"")</f>
        <v/>
      </c>
    </row>
    <row r="9" spans="2:21" s="2" customFormat="1" ht="18" customHeight="1">
      <c r="B9" s="234"/>
      <c r="C9" s="235"/>
      <c r="D9" s="15" t="s">
        <v>31</v>
      </c>
      <c r="E9" s="16"/>
      <c r="F9" s="174" t="str">
        <f>IF(SUM('Anexo L - IES'!$J$10:$L$13)&gt;0,IF(E9&gt;0,E9/'Anexo L - IES'!$J$11,""),"")</f>
        <v/>
      </c>
      <c r="G9" s="16"/>
      <c r="H9" s="174" t="str">
        <f>IF(SUM('Anexo L - IES'!$J$10:$L$13)&gt;0,IF(G9&gt;0,G9/'Anexo L - IES'!$K$11,""),"")</f>
        <v/>
      </c>
      <c r="I9" s="16"/>
      <c r="J9" s="177" t="str">
        <f>IF(SUM('Anexo L - IES'!$J$10:$L$13)&gt;0,IF(I9&gt;0,I9/'Anexo L - IES'!$L$11,""),"")</f>
        <v/>
      </c>
      <c r="M9" s="324"/>
      <c r="N9" s="15" t="s">
        <v>38</v>
      </c>
      <c r="O9" s="16"/>
      <c r="P9" s="174" t="str">
        <f>IF(SUM('Anexo L - IES'!$J$10:$L$13)&gt;0,IF(O9&gt;0,O9/'Anexo L - IES'!$J$10,""),"")</f>
        <v/>
      </c>
      <c r="Q9" s="16"/>
      <c r="R9" s="174" t="str">
        <f>IF(SUM('Anexo L - IES'!$J$10:$L$13)&gt;0,IF(Q9&gt;0,Q9/'Anexo L - IES'!$K$10,""),"")</f>
        <v/>
      </c>
      <c r="S9" s="16"/>
      <c r="T9" s="177" t="str">
        <f>IF(SUM('Anexo L - IES'!$J$10:$L$13)&gt;0,IF(S9&gt;0,S9/'Anexo L - IES'!$L$10,""),"")</f>
        <v/>
      </c>
    </row>
    <row r="10" spans="2:21" s="2" customFormat="1" ht="18" customHeight="1">
      <c r="B10" s="234"/>
      <c r="C10" s="235"/>
      <c r="D10" s="15" t="s">
        <v>32</v>
      </c>
      <c r="E10" s="17"/>
      <c r="F10" s="174" t="str">
        <f>IF(SUM('Anexo L - IES'!$J$10:$L$13)&gt;0,IF(E10&gt;0,E10/'Anexo L - IES'!$J$12,""),"")</f>
        <v/>
      </c>
      <c r="G10" s="17"/>
      <c r="H10" s="174" t="str">
        <f>IF(SUM('Anexo L - IES'!$J$10:$L$13)&gt;0,IF(G10&gt;0,G10/'Anexo L - IES'!$K$12,""),"")</f>
        <v/>
      </c>
      <c r="I10" s="17"/>
      <c r="J10" s="177" t="str">
        <f>IF(SUM('Anexo L - IES'!$J$10:$L$13)&gt;0,IF(I10&gt;0,I10/'Anexo L - IES'!$L$12,""),"")</f>
        <v/>
      </c>
      <c r="M10" s="324"/>
      <c r="N10" s="15" t="s">
        <v>39</v>
      </c>
      <c r="O10" s="17"/>
      <c r="P10" s="174" t="str">
        <f>IF(SUM('Anexo L - IES'!$J$10:$L$13)&gt;0,IF(O10&gt;0,O10/'Anexo L - IES'!$J$10,""),"")</f>
        <v/>
      </c>
      <c r="Q10" s="17"/>
      <c r="R10" s="174" t="str">
        <f>IF(SUM('Anexo L - IES'!$J$10:$L$13)&gt;0,IF(Q10&gt;0,Q10/'Anexo L - IES'!$K$10,""),"")</f>
        <v/>
      </c>
      <c r="S10" s="17"/>
      <c r="T10" s="177" t="str">
        <f>IF(SUM('Anexo L - IES'!$J$10:$L$13)&gt;0,IF(S10&gt;0,S10/'Anexo L - IES'!$L$10,""),"")</f>
        <v/>
      </c>
      <c r="U10" s="18"/>
    </row>
    <row r="11" spans="2:21" s="2" customFormat="1" ht="18" customHeight="1">
      <c r="B11" s="234"/>
      <c r="C11" s="235"/>
      <c r="D11" s="15" t="s">
        <v>33</v>
      </c>
      <c r="E11" s="16"/>
      <c r="F11" s="174" t="str">
        <f>IF(SUM('Anexo L - IES'!$J$10:$L$13)&gt;0,IF(E11&gt;0,E11/'Anexo L - IES'!$J$13,""),"")</f>
        <v/>
      </c>
      <c r="G11" s="16"/>
      <c r="H11" s="174" t="str">
        <f>IF(SUM('Anexo L - IES'!$J$10:$L$13)&gt;0,IF(G11&gt;0,G11/'Anexo L - IES'!$K$13,""),"")</f>
        <v/>
      </c>
      <c r="I11" s="16"/>
      <c r="J11" s="177" t="str">
        <f>IF(SUM('Anexo L - IES'!$J$10:$L$13)&gt;0,IF(I11&gt;0,I11/'Anexo L - IES'!$L$13,""),"")</f>
        <v/>
      </c>
      <c r="M11" s="324"/>
      <c r="N11" s="15" t="s">
        <v>40</v>
      </c>
      <c r="O11" s="16"/>
      <c r="P11" s="174" t="str">
        <f>IF(SUM('Anexo L - IES'!$J$10:$L$13)&gt;0,IF(O11&gt;0,O11/'Anexo L - IES'!$J$11,""),"")</f>
        <v/>
      </c>
      <c r="Q11" s="16"/>
      <c r="R11" s="174" t="str">
        <f>IF(SUM('Anexo L - IES'!$J$10:$L$13)&gt;0,IF(Q11&gt;0,Q11/'Anexo L - IES'!$K$11,""),"")</f>
        <v/>
      </c>
      <c r="S11" s="16"/>
      <c r="T11" s="177" t="str">
        <f>IF(SUM('Anexo L - IES'!$J$10:$L$13)&gt;0,IF(S11&gt;0,S11/'Anexo L - IES'!$L$11,""),"")</f>
        <v/>
      </c>
    </row>
    <row r="12" spans="2:21" s="2" customFormat="1" ht="18" customHeight="1" thickBot="1">
      <c r="B12" s="227" t="s">
        <v>34</v>
      </c>
      <c r="C12" s="228"/>
      <c r="D12" s="228"/>
      <c r="E12" s="175" t="str">
        <f t="shared" ref="E12:J12" si="0">IF(SUM(E8:E11)&gt;0,SUM(E8:E11),"")</f>
        <v/>
      </c>
      <c r="F12" s="175" t="str">
        <f t="shared" si="0"/>
        <v/>
      </c>
      <c r="G12" s="175" t="str">
        <f t="shared" si="0"/>
        <v/>
      </c>
      <c r="H12" s="175" t="str">
        <f t="shared" si="0"/>
        <v/>
      </c>
      <c r="I12" s="175" t="str">
        <f t="shared" si="0"/>
        <v/>
      </c>
      <c r="J12" s="176" t="str">
        <f t="shared" si="0"/>
        <v/>
      </c>
      <c r="M12" s="324"/>
      <c r="N12" s="15" t="s">
        <v>41</v>
      </c>
      <c r="O12" s="16"/>
      <c r="P12" s="174" t="str">
        <f>IF(SUM('Anexo L - IES'!$J$10:$L$13)&gt;0,IF(O12&gt;0,O12/'Anexo L - IES'!$J$11,""),"")</f>
        <v/>
      </c>
      <c r="Q12" s="16"/>
      <c r="R12" s="174" t="str">
        <f>IF(SUM('Anexo L - IES'!$J$10:$L$13)&gt;0,IF(Q12&gt;0,Q12/'Anexo L - IES'!$K$11,""),"")</f>
        <v/>
      </c>
      <c r="S12" s="16"/>
      <c r="T12" s="177" t="str">
        <f>IF(SUM('Anexo L - IES'!$J$10:$L$13)&gt;0,IF(S12&gt;0,S12/'Anexo L - IES'!$L$11,""),"")</f>
        <v/>
      </c>
    </row>
    <row r="13" spans="2:21" ht="13.5" thickTop="1">
      <c r="M13" s="324"/>
      <c r="N13" s="15" t="s">
        <v>42</v>
      </c>
      <c r="O13" s="16"/>
      <c r="P13" s="174" t="str">
        <f>IF(SUM('Anexo L - IES'!$J$10:$L$13)&gt;0,IF(O13&gt;0,O13/'Anexo L - IES'!$J$11,""),"")</f>
        <v/>
      </c>
      <c r="Q13" s="16"/>
      <c r="R13" s="174" t="str">
        <f>IF(SUM('Anexo L - IES'!$J$10:$L$13)&gt;0,IF(Q13&gt;0,Q13/'Anexo L - IES'!$K$11,""),"")</f>
        <v/>
      </c>
      <c r="S13" s="16"/>
      <c r="T13" s="177" t="str">
        <f>IF(SUM('Anexo L - IES'!$J$10:$L$13)&gt;0,IF(S13&gt;0,S13/'Anexo L - IES'!$L$11,""),"")</f>
        <v/>
      </c>
    </row>
    <row r="14" spans="2:21" ht="13.5" thickBot="1">
      <c r="M14" s="324"/>
      <c r="N14" s="15" t="s">
        <v>43</v>
      </c>
      <c r="O14" s="16"/>
      <c r="P14" s="174" t="str">
        <f>IF(SUM('Anexo L - IES'!$J$10:$L$13)&gt;0,IF(O14&gt;0,O14/'Anexo L - IES'!$J$12,""),"")</f>
        <v/>
      </c>
      <c r="Q14" s="16"/>
      <c r="R14" s="174" t="str">
        <f>IF(SUM('Anexo L - IES'!$J$10:$L$13)&gt;0,IF(Q14&gt;0,Q14/'Anexo L - IES'!$K$12,""),"")</f>
        <v/>
      </c>
      <c r="S14" s="16"/>
      <c r="T14" s="177" t="str">
        <f>IF(SUM('Anexo L - IES'!$J$10:$L$13)&gt;0,IF(S14&gt;0,S14/'Anexo L - IES'!$L$12,""),"")</f>
        <v/>
      </c>
    </row>
    <row r="15" spans="2:21" ht="18" customHeight="1" thickTop="1">
      <c r="B15" s="333" t="s">
        <v>52</v>
      </c>
      <c r="C15" s="230"/>
      <c r="D15" s="230"/>
      <c r="E15" s="230"/>
      <c r="F15" s="230"/>
      <c r="G15" s="230"/>
      <c r="H15" s="230"/>
      <c r="I15" s="230"/>
      <c r="J15" s="231"/>
      <c r="M15" s="324"/>
      <c r="N15" s="15" t="s">
        <v>44</v>
      </c>
      <c r="O15" s="16"/>
      <c r="P15" s="174" t="str">
        <f>IF(SUM('Anexo L - IES'!$J$10:$L$13)&gt;0,IF(O15&gt;0,O15/'Anexo L - IES'!$J$12,""),"")</f>
        <v/>
      </c>
      <c r="Q15" s="16"/>
      <c r="R15" s="174" t="str">
        <f>IF(SUM('Anexo L - IES'!$J$10:$L$13)&gt;0,IF(Q15&gt;0,Q15/'Anexo L - IES'!$K$12,""),"")</f>
        <v/>
      </c>
      <c r="S15" s="16"/>
      <c r="T15" s="177" t="str">
        <f>IF(SUM('Anexo L - IES'!$J$10:$L$13)&gt;0,IF(S15&gt;0,S15/'Anexo L - IES'!$L$12,""),"")</f>
        <v/>
      </c>
    </row>
    <row r="16" spans="2:21" ht="30" customHeight="1">
      <c r="B16" s="232"/>
      <c r="C16" s="233"/>
      <c r="D16" s="233"/>
      <c r="E16" s="102" t="s">
        <v>272</v>
      </c>
      <c r="F16" s="102" t="s">
        <v>51</v>
      </c>
      <c r="G16" s="102" t="s">
        <v>282</v>
      </c>
      <c r="H16" s="102" t="s">
        <v>51</v>
      </c>
      <c r="I16" s="102" t="s">
        <v>274</v>
      </c>
      <c r="J16" s="103" t="s">
        <v>51</v>
      </c>
      <c r="M16" s="324"/>
      <c r="N16" s="15" t="s">
        <v>45</v>
      </c>
      <c r="O16" s="16"/>
      <c r="P16" s="174" t="str">
        <f>IF(SUM('Anexo L - IES'!$J$10:$L$13)&gt;0,IF(O16&gt;0,O16/'Anexo L - IES'!$J$12,""),"")</f>
        <v/>
      </c>
      <c r="Q16" s="16"/>
      <c r="R16" s="174" t="str">
        <f>IF(SUM('Anexo L - IES'!$J$10:$L$13)&gt;0,IF(Q16&gt;0,Q16/'Anexo L - IES'!$K$12,""),"")</f>
        <v/>
      </c>
      <c r="S16" s="16"/>
      <c r="T16" s="177" t="str">
        <f>IF(SUM('Anexo L - IES'!$J$10:$L$13)&gt;0,IF(S16&gt;0,S16/'Anexo L - IES'!$L$12,""),"")</f>
        <v/>
      </c>
    </row>
    <row r="17" spans="2:20" ht="18" customHeight="1">
      <c r="B17" s="234" t="s">
        <v>261</v>
      </c>
      <c r="C17" s="235"/>
      <c r="D17" s="15" t="s">
        <v>30</v>
      </c>
      <c r="E17" s="16"/>
      <c r="F17" s="174" t="str">
        <f>IF(SUM('Anexo L - IES'!$J$10:$L$13)&gt;0,IF(E17&gt;0,E17/'Anexo L - IES'!$J$10,""),"")</f>
        <v/>
      </c>
      <c r="G17" s="16"/>
      <c r="H17" s="174" t="str">
        <f>IF(SUM('Anexo L - IES'!$J$10:$L$13)&gt;0,IF(G17&gt;0,G17/'Anexo L - IES'!$K$10,""),"")</f>
        <v/>
      </c>
      <c r="I17" s="16"/>
      <c r="J17" s="177" t="str">
        <f>IF(SUM('Anexo L - IES'!$J$10:$L$13)&gt;0,IF(I17&gt;0,I17/'Anexo L - IES'!$L$10,""),"")</f>
        <v/>
      </c>
      <c r="M17" s="324"/>
      <c r="N17" s="15" t="s">
        <v>46</v>
      </c>
      <c r="O17" s="16"/>
      <c r="P17" s="174" t="str">
        <f>IF(SUM('Anexo L - IES'!$J$10:$L$13)&gt;0,IF(O17&gt;0,O17/'Anexo L - IES'!$J$13,""),"")</f>
        <v/>
      </c>
      <c r="Q17" s="16"/>
      <c r="R17" s="174" t="str">
        <f>IF(SUM('Anexo L - IES'!$J$10:$L$13)&gt;0,IF(Q17&gt;0,Q17/'Anexo L - IES'!$K$13,""),"")</f>
        <v/>
      </c>
      <c r="S17" s="16"/>
      <c r="T17" s="177" t="str">
        <f>IF(SUM('Anexo L - IES'!$J$10:$L$13)&gt;0,IF(S17&gt;0,S17/'Anexo L - IES'!$L$13,""),"")</f>
        <v/>
      </c>
    </row>
    <row r="18" spans="2:20" ht="18" customHeight="1">
      <c r="B18" s="234"/>
      <c r="C18" s="235"/>
      <c r="D18" s="15" t="s">
        <v>31</v>
      </c>
      <c r="E18" s="16"/>
      <c r="F18" s="174" t="str">
        <f>IF(SUM('Anexo L - IES'!$J$10:$L$13)&gt;0,IF(E18&gt;0,E18/'Anexo L - IES'!$J$11,""),"")</f>
        <v/>
      </c>
      <c r="G18" s="16"/>
      <c r="H18" s="174" t="str">
        <f>IF(SUM('Anexo L - IES'!$J$10:$L$13)&gt;0,IF(G18&gt;0,G18/'Anexo L - IES'!$K$11,""),"")</f>
        <v/>
      </c>
      <c r="I18" s="16"/>
      <c r="J18" s="177" t="str">
        <f>IF(SUM('Anexo L - IES'!$J$10:$L$13)&gt;0,IF(I18&gt;0,I18/'Anexo L - IES'!$L$11,""),"")</f>
        <v/>
      </c>
      <c r="M18" s="324"/>
      <c r="N18" s="15" t="s">
        <v>47</v>
      </c>
      <c r="O18" s="16"/>
      <c r="P18" s="174" t="str">
        <f>IF(SUM('Anexo L - IES'!$J$10:$L$13)&gt;0,IF(O18&gt;0,O18/'Anexo L - IES'!$J$13,""),"")</f>
        <v/>
      </c>
      <c r="Q18" s="16"/>
      <c r="R18" s="174" t="str">
        <f>IF(SUM('Anexo L - IES'!$J$10:$L$13)&gt;0,IF(Q18&gt;0,Q18/'Anexo L - IES'!$K$13,""),"")</f>
        <v/>
      </c>
      <c r="S18" s="16"/>
      <c r="T18" s="177" t="str">
        <f>IF(SUM('Anexo L - IES'!$J$10:$L$13)&gt;0,IF(S18&gt;0,S18/'Anexo L - IES'!$L$13,""),"")</f>
        <v/>
      </c>
    </row>
    <row r="19" spans="2:20" ht="18" customHeight="1">
      <c r="B19" s="234"/>
      <c r="C19" s="235"/>
      <c r="D19" s="15" t="s">
        <v>32</v>
      </c>
      <c r="E19" s="17"/>
      <c r="F19" s="174" t="str">
        <f>IF(SUM('Anexo L - IES'!$J$10:$L$13)&gt;0,IF(E19&gt;0,E19/'Anexo L - IES'!$J$12,""),"")</f>
        <v/>
      </c>
      <c r="G19" s="17"/>
      <c r="H19" s="174" t="str">
        <f>IF(SUM('Anexo L - IES'!$J$10:$L$13)&gt;0,IF(G19&gt;0,G19/'Anexo L - IES'!$K$12,""),"")</f>
        <v/>
      </c>
      <c r="I19" s="17"/>
      <c r="J19" s="177" t="str">
        <f>IF(SUM('Anexo L - IES'!$J$10:$L$13)&gt;0,IF(I19&gt;0,I19/'Anexo L - IES'!$L$12,""),"")</f>
        <v/>
      </c>
      <c r="M19" s="326"/>
      <c r="N19" s="15" t="s">
        <v>48</v>
      </c>
      <c r="O19" s="16"/>
      <c r="P19" s="174" t="str">
        <f>IF(SUM('Anexo L - IES'!$J$10:$L$13)&gt;0,IF(O19&gt;0,O19/'Anexo L - IES'!$J$13,""),"")</f>
        <v/>
      </c>
      <c r="Q19" s="16"/>
      <c r="R19" s="174" t="str">
        <f>IF(SUM('Anexo L - IES'!$J$10:$L$13)&gt;0,IF(Q19&gt;0,Q19/'Anexo L - IES'!$K$13,""),"")</f>
        <v/>
      </c>
      <c r="S19" s="16"/>
      <c r="T19" s="177" t="str">
        <f>IF(SUM('Anexo L - IES'!$J$10:$L$13)&gt;0,IF(S19&gt;0,S19/'Anexo L - IES'!$L$13,""),"")</f>
        <v/>
      </c>
    </row>
    <row r="20" spans="2:20" ht="18" customHeight="1" thickBot="1">
      <c r="B20" s="234"/>
      <c r="C20" s="235"/>
      <c r="D20" s="15" t="s">
        <v>33</v>
      </c>
      <c r="E20" s="16"/>
      <c r="F20" s="174" t="str">
        <f>IF(SUM('Anexo L - IES'!$J$10:$L$13)&gt;0,IF(E20&gt;0,E20/'Anexo L - IES'!$J$13,""),"")</f>
        <v/>
      </c>
      <c r="G20" s="16"/>
      <c r="H20" s="174" t="str">
        <f>IF(SUM('Anexo L - IES'!$J$10:$L$13)&gt;0,IF(G20&gt;0,G20/'Anexo L - IES'!$K$13,""),"")</f>
        <v/>
      </c>
      <c r="I20" s="16"/>
      <c r="J20" s="177" t="str">
        <f>IF(SUM('Anexo L - IES'!$J$10:$L$13)&gt;0,IF(I20&gt;0,I20/'Anexo L - IES'!$L$13,""),"")</f>
        <v/>
      </c>
      <c r="M20" s="227" t="s">
        <v>34</v>
      </c>
      <c r="N20" s="228"/>
      <c r="O20" s="175" t="str">
        <f t="shared" ref="O20:T20" si="1">IF(SUM(O8:O19)&gt;0,SUM(O8:O19),"")</f>
        <v/>
      </c>
      <c r="P20" s="175" t="str">
        <f t="shared" si="1"/>
        <v/>
      </c>
      <c r="Q20" s="175" t="str">
        <f t="shared" si="1"/>
        <v/>
      </c>
      <c r="R20" s="175" t="str">
        <f t="shared" si="1"/>
        <v/>
      </c>
      <c r="S20" s="175" t="str">
        <f t="shared" si="1"/>
        <v/>
      </c>
      <c r="T20" s="176" t="str">
        <f t="shared" si="1"/>
        <v/>
      </c>
    </row>
    <row r="21" spans="2:20" ht="18" customHeight="1" thickTop="1" thickBot="1">
      <c r="B21" s="227" t="s">
        <v>34</v>
      </c>
      <c r="C21" s="228"/>
      <c r="D21" s="228"/>
      <c r="E21" s="175" t="str">
        <f t="shared" ref="E21:J21" si="2">IF(SUM(E17:E20)&gt;0,SUM(E17:E20),"")</f>
        <v/>
      </c>
      <c r="F21" s="175" t="str">
        <f t="shared" si="2"/>
        <v/>
      </c>
      <c r="G21" s="175" t="str">
        <f t="shared" si="2"/>
        <v/>
      </c>
      <c r="H21" s="175" t="str">
        <f t="shared" si="2"/>
        <v/>
      </c>
      <c r="I21" s="175" t="str">
        <f t="shared" si="2"/>
        <v/>
      </c>
      <c r="J21" s="176" t="str">
        <f t="shared" si="2"/>
        <v/>
      </c>
    </row>
    <row r="22" spans="2:20" ht="13.5" thickTop="1"/>
    <row r="23" spans="2:20" ht="13.5" thickBot="1"/>
    <row r="24" spans="2:20" ht="18" customHeight="1" thickTop="1">
      <c r="B24" s="333" t="s">
        <v>53</v>
      </c>
      <c r="C24" s="230"/>
      <c r="D24" s="230"/>
      <c r="E24" s="230"/>
      <c r="F24" s="230"/>
      <c r="G24" s="230"/>
      <c r="H24" s="230"/>
      <c r="I24" s="230"/>
      <c r="J24" s="231"/>
      <c r="M24" s="333" t="s">
        <v>94</v>
      </c>
      <c r="N24" s="230"/>
      <c r="O24" s="230"/>
      <c r="P24" s="230"/>
      <c r="Q24" s="230"/>
      <c r="R24" s="230"/>
      <c r="S24" s="230"/>
      <c r="T24" s="231"/>
    </row>
    <row r="25" spans="2:20" ht="30" customHeight="1">
      <c r="B25" s="232"/>
      <c r="C25" s="233"/>
      <c r="D25" s="233"/>
      <c r="E25" s="102" t="s">
        <v>272</v>
      </c>
      <c r="F25" s="102" t="s">
        <v>51</v>
      </c>
      <c r="G25" s="102" t="s">
        <v>282</v>
      </c>
      <c r="H25" s="102" t="s">
        <v>51</v>
      </c>
      <c r="I25" s="102" t="s">
        <v>274</v>
      </c>
      <c r="J25" s="103" t="s">
        <v>51</v>
      </c>
      <c r="M25" s="232"/>
      <c r="N25" s="233"/>
      <c r="O25" s="102" t="s">
        <v>272</v>
      </c>
      <c r="P25" s="102" t="s">
        <v>51</v>
      </c>
      <c r="Q25" s="102" t="s">
        <v>282</v>
      </c>
      <c r="R25" s="102" t="s">
        <v>51</v>
      </c>
      <c r="S25" s="102" t="s">
        <v>274</v>
      </c>
      <c r="T25" s="103" t="s">
        <v>51</v>
      </c>
    </row>
    <row r="26" spans="2:20" ht="18" customHeight="1">
      <c r="B26" s="234" t="s">
        <v>260</v>
      </c>
      <c r="C26" s="235"/>
      <c r="D26" s="15" t="s">
        <v>30</v>
      </c>
      <c r="E26" s="16"/>
      <c r="F26" s="174" t="str">
        <f>IF(SUM('Anexo L - IES'!$J$10:$L$13)&gt;0,IF(E26&gt;0,E26/'Anexo L - IES'!$J$10,""),"")</f>
        <v/>
      </c>
      <c r="G26" s="16"/>
      <c r="H26" s="174" t="str">
        <f>IF(SUM('Anexo L - IES'!$J$10:$L$13)&gt;0,IF(G26&gt;0,G26/'Anexo L - IES'!$K$10,""),"")</f>
        <v/>
      </c>
      <c r="I26" s="16"/>
      <c r="J26" s="177" t="str">
        <f>IF(SUM('Anexo L - IES'!$J$10:$L$13)&gt;0,IF(I26&gt;0,I26/'Anexo L - IES'!$L$10,""),"")</f>
        <v/>
      </c>
      <c r="M26" s="322" t="s">
        <v>261</v>
      </c>
      <c r="N26" s="15" t="s">
        <v>37</v>
      </c>
      <c r="O26" s="16"/>
      <c r="P26" s="174" t="str">
        <f>IF(SUM('Anexo L - IES'!$J$10:$L$13)&gt;0,IF(O26&gt;0,O26/'Anexo L - IES'!$J$10,""),"")</f>
        <v/>
      </c>
      <c r="Q26" s="16"/>
      <c r="R26" s="174" t="str">
        <f>IF(SUM('Anexo L - IES'!$J$10:$L$13)&gt;0,IF(Q26&gt;0,Q26/'Anexo L - IES'!$K$10,""),"")</f>
        <v/>
      </c>
      <c r="S26" s="16"/>
      <c r="T26" s="177" t="str">
        <f>IF(SUM('Anexo L - IES'!$J$10:$L$13)&gt;0,IF(S26&gt;0,S26/'Anexo L - IES'!$L$10,""),"")</f>
        <v/>
      </c>
    </row>
    <row r="27" spans="2:20" ht="18" customHeight="1">
      <c r="B27" s="234"/>
      <c r="C27" s="235"/>
      <c r="D27" s="15" t="s">
        <v>31</v>
      </c>
      <c r="E27" s="16"/>
      <c r="F27" s="174" t="str">
        <f>IF(SUM('Anexo L - IES'!$J$10:$L$13)&gt;0,IF(E27&gt;0,E27/'Anexo L - IES'!$J$11,""),"")</f>
        <v/>
      </c>
      <c r="G27" s="16"/>
      <c r="H27" s="174" t="str">
        <f>IF(SUM('Anexo L - IES'!$J$10:$L$13)&gt;0,IF(G27&gt;0,G27/'Anexo L - IES'!$K$11,""),"")</f>
        <v/>
      </c>
      <c r="I27" s="16"/>
      <c r="J27" s="177" t="str">
        <f>IF(SUM('Anexo L - IES'!$J$10:$L$13)&gt;0,IF(I27&gt;0,I27/'Anexo L - IES'!$L$11,""),"")</f>
        <v/>
      </c>
      <c r="M27" s="324"/>
      <c r="N27" s="15" t="s">
        <v>38</v>
      </c>
      <c r="O27" s="16"/>
      <c r="P27" s="174" t="str">
        <f>IF(SUM('Anexo L - IES'!$J$10:$L$13)&gt;0,IF(O27&gt;0,O27/'Anexo L - IES'!$J$10,""),"")</f>
        <v/>
      </c>
      <c r="Q27" s="16"/>
      <c r="R27" s="174" t="str">
        <f>IF(SUM('Anexo L - IES'!$J$10:$L$13)&gt;0,IF(Q27&gt;0,Q27/'Anexo L - IES'!$K$10,""),"")</f>
        <v/>
      </c>
      <c r="S27" s="16"/>
      <c r="T27" s="177" t="str">
        <f>IF(SUM('Anexo L - IES'!$J$10:$L$13)&gt;0,IF(S27&gt;0,S27/'Anexo L - IES'!$L$10,""),"")</f>
        <v/>
      </c>
    </row>
    <row r="28" spans="2:20" ht="18" customHeight="1">
      <c r="B28" s="234"/>
      <c r="C28" s="235"/>
      <c r="D28" s="15" t="s">
        <v>32</v>
      </c>
      <c r="E28" s="17"/>
      <c r="F28" s="174" t="str">
        <f>IF(SUM('Anexo L - IES'!$J$10:$L$13)&gt;0,IF(E28&gt;0,E28/'Anexo L - IES'!$J$12,""),"")</f>
        <v/>
      </c>
      <c r="G28" s="17"/>
      <c r="H28" s="174" t="str">
        <f>IF(SUM('Anexo L - IES'!$J$10:$L$13)&gt;0,IF(G28&gt;0,G28/'Anexo L - IES'!$K$12,""),"")</f>
        <v/>
      </c>
      <c r="I28" s="17"/>
      <c r="J28" s="177" t="str">
        <f>IF(SUM('Anexo L - IES'!$J$10:$L$13)&gt;0,IF(I28&gt;0,I28/'Anexo L - IES'!$L$12,""),"")</f>
        <v/>
      </c>
      <c r="M28" s="324"/>
      <c r="N28" s="15" t="s">
        <v>39</v>
      </c>
      <c r="O28" s="17"/>
      <c r="P28" s="174" t="str">
        <f>IF(SUM('Anexo L - IES'!$J$10:$L$13)&gt;0,IF(O28&gt;0,O28/'Anexo L - IES'!$J$10,""),"")</f>
        <v/>
      </c>
      <c r="Q28" s="17"/>
      <c r="R28" s="174" t="str">
        <f>IF(SUM('Anexo L - IES'!$J$10:$L$13)&gt;0,IF(Q28&gt;0,Q28/'Anexo L - IES'!$K$10,""),"")</f>
        <v/>
      </c>
      <c r="S28" s="17"/>
      <c r="T28" s="177" t="str">
        <f>IF(SUM('Anexo L - IES'!$J$10:$L$13)&gt;0,IF(S28&gt;0,S28/'Anexo L - IES'!$L$10,""),"")</f>
        <v/>
      </c>
    </row>
    <row r="29" spans="2:20" ht="18" customHeight="1">
      <c r="B29" s="234"/>
      <c r="C29" s="235"/>
      <c r="D29" s="15" t="s">
        <v>33</v>
      </c>
      <c r="E29" s="16"/>
      <c r="F29" s="174" t="str">
        <f>IF(SUM('Anexo L - IES'!$J$10:$L$13)&gt;0,IF(E29&gt;0,E29/'Anexo L - IES'!$J$13,""),"")</f>
        <v/>
      </c>
      <c r="G29" s="16"/>
      <c r="H29" s="174" t="str">
        <f>IF(SUM('Anexo L - IES'!$J$10:$L$13)&gt;0,IF(G29&gt;0,G29/'Anexo L - IES'!$K$13,""),"")</f>
        <v/>
      </c>
      <c r="I29" s="16"/>
      <c r="J29" s="177" t="str">
        <f>IF(SUM('Anexo L - IES'!$J$10:$L$13)&gt;0,IF(I29&gt;0,I29/'Anexo L - IES'!$L$13,""),"")</f>
        <v/>
      </c>
      <c r="M29" s="324"/>
      <c r="N29" s="15" t="s">
        <v>40</v>
      </c>
      <c r="O29" s="16"/>
      <c r="P29" s="174" t="str">
        <f>IF(SUM('Anexo L - IES'!$J$10:$L$13)&gt;0,IF(O29&gt;0,O29/'Anexo L - IES'!$J$11,""),"")</f>
        <v/>
      </c>
      <c r="Q29" s="16"/>
      <c r="R29" s="174" t="str">
        <f>IF(SUM('Anexo L - IES'!$J$10:$L$13)&gt;0,IF(Q29&gt;0,Q29/'Anexo L - IES'!$K$11,""),"")</f>
        <v/>
      </c>
      <c r="S29" s="16"/>
      <c r="T29" s="177" t="str">
        <f>IF(SUM('Anexo L - IES'!$J$10:$L$13)&gt;0,IF(S29&gt;0,S29/'Anexo L - IES'!$L$11,""),"")</f>
        <v/>
      </c>
    </row>
    <row r="30" spans="2:20" ht="18" customHeight="1" thickBot="1">
      <c r="B30" s="227" t="s">
        <v>34</v>
      </c>
      <c r="C30" s="228"/>
      <c r="D30" s="228"/>
      <c r="E30" s="175" t="str">
        <f t="shared" ref="E30:J30" si="3">IF(SUM(E26:E29)&gt;0,SUM(E26:E29),"")</f>
        <v/>
      </c>
      <c r="F30" s="178" t="str">
        <f t="shared" si="3"/>
        <v/>
      </c>
      <c r="G30" s="178" t="str">
        <f t="shared" si="3"/>
        <v/>
      </c>
      <c r="H30" s="178" t="str">
        <f t="shared" si="3"/>
        <v/>
      </c>
      <c r="I30" s="180" t="str">
        <f t="shared" si="3"/>
        <v/>
      </c>
      <c r="J30" s="179" t="str">
        <f t="shared" si="3"/>
        <v/>
      </c>
      <c r="M30" s="324"/>
      <c r="N30" s="15" t="s">
        <v>41</v>
      </c>
      <c r="O30" s="16"/>
      <c r="P30" s="174" t="str">
        <f>IF(SUM('Anexo L - IES'!$J$10:$L$13)&gt;0,IF(O30&gt;0,O30/'Anexo L - IES'!$J$11,""),"")</f>
        <v/>
      </c>
      <c r="Q30" s="16"/>
      <c r="R30" s="174" t="str">
        <f>IF(SUM('Anexo L - IES'!$J$10:$L$13)&gt;0,IF(Q30&gt;0,Q30/'Anexo L - IES'!$K$11,""),"")</f>
        <v/>
      </c>
      <c r="S30" s="16"/>
      <c r="T30" s="177" t="str">
        <f>IF(SUM('Anexo L - IES'!$J$10:$L$13)&gt;0,IF(S30&gt;0,S30/'Anexo L - IES'!$L$11,""),"")</f>
        <v/>
      </c>
    </row>
    <row r="31" spans="2:20" ht="30" customHeight="1" thickTop="1">
      <c r="F31" s="319"/>
      <c r="G31" s="320"/>
      <c r="H31" s="321"/>
      <c r="I31" s="102" t="s">
        <v>274</v>
      </c>
      <c r="J31" s="14" t="s">
        <v>51</v>
      </c>
      <c r="M31" s="324"/>
      <c r="N31" s="15" t="s">
        <v>42</v>
      </c>
      <c r="O31" s="16"/>
      <c r="P31" s="174" t="str">
        <f>IF(SUM('Anexo L - IES'!$J$10:$L$13)&gt;0,IF(O31&gt;0,O31/'Anexo L - IES'!$J$11,""),"")</f>
        <v/>
      </c>
      <c r="Q31" s="16"/>
      <c r="R31" s="174" t="str">
        <f>IF(SUM('Anexo L - IES'!$J$10:$L$13)&gt;0,IF(Q31&gt;0,Q31/'Anexo L - IES'!$K$11,""),"")</f>
        <v/>
      </c>
      <c r="S31" s="16"/>
      <c r="T31" s="177" t="str">
        <f>IF(SUM('Anexo L - IES'!$J$10:$L$13)&gt;0,IF(S31&gt;0,S31/'Anexo L - IES'!$L$11,""),"")</f>
        <v/>
      </c>
    </row>
    <row r="32" spans="2:20" ht="18" customHeight="1">
      <c r="F32" s="234" t="s">
        <v>54</v>
      </c>
      <c r="G32" s="235"/>
      <c r="H32" s="15" t="s">
        <v>30</v>
      </c>
      <c r="I32" s="16"/>
      <c r="J32" s="177" t="str">
        <f>IF(SUM('Anexo L - IES'!$J$10:$L$13)&gt;0,IF(I32&gt;0,I32/('Anexo L - IES'!$L$10/2)+I32,""),"")</f>
        <v/>
      </c>
      <c r="M32" s="324"/>
      <c r="N32" s="15" t="s">
        <v>43</v>
      </c>
      <c r="O32" s="16"/>
      <c r="P32" s="174" t="str">
        <f>IF(SUM('Anexo L - IES'!$J$10:$L$13)&gt;0,IF(O32&gt;0,O32/'Anexo L - IES'!$J$12,""),"")</f>
        <v/>
      </c>
      <c r="Q32" s="16"/>
      <c r="R32" s="174" t="str">
        <f>IF(SUM('Anexo L - IES'!$J$10:$L$13)&gt;0,IF(Q32&gt;0,Q32/'Anexo L - IES'!$K$12,""),"")</f>
        <v/>
      </c>
      <c r="S32" s="16"/>
      <c r="T32" s="177" t="str">
        <f>IF(SUM('Anexo L - IES'!$J$10:$L$13)&gt;0,IF(S32&gt;0,S32/'Anexo L - IES'!$L$12,""),"")</f>
        <v/>
      </c>
    </row>
    <row r="33" spans="2:20" ht="18" customHeight="1">
      <c r="F33" s="234"/>
      <c r="G33" s="235"/>
      <c r="H33" s="15" t="s">
        <v>31</v>
      </c>
      <c r="I33" s="16"/>
      <c r="J33" s="177" t="str">
        <f>IF(SUM('Anexo L - IES'!$J$10:$L$13)&gt;0,IF(I33&gt;0,I33/('Anexo L - IES'!$L$11/2)+I33,""),"")</f>
        <v/>
      </c>
      <c r="M33" s="324"/>
      <c r="N33" s="15" t="s">
        <v>44</v>
      </c>
      <c r="O33" s="16"/>
      <c r="P33" s="174" t="str">
        <f>IF(SUM('Anexo L - IES'!$J$10:$L$13)&gt;0,IF(O33&gt;0,O33/'Anexo L - IES'!$J$12,""),"")</f>
        <v/>
      </c>
      <c r="Q33" s="16"/>
      <c r="R33" s="174" t="str">
        <f>IF(SUM('Anexo L - IES'!$J$10:$L$13)&gt;0,IF(Q33&gt;0,Q33/'Anexo L - IES'!$K$12,""),"")</f>
        <v/>
      </c>
      <c r="S33" s="16"/>
      <c r="T33" s="177" t="str">
        <f>IF(SUM('Anexo L - IES'!$J$10:$L$13)&gt;0,IF(S33&gt;0,S33/'Anexo L - IES'!$L$12,""),"")</f>
        <v/>
      </c>
    </row>
    <row r="34" spans="2:20" ht="18" customHeight="1">
      <c r="F34" s="234"/>
      <c r="G34" s="235"/>
      <c r="H34" s="15" t="s">
        <v>32</v>
      </c>
      <c r="I34" s="17"/>
      <c r="J34" s="177" t="str">
        <f>IF(SUM('Anexo L - IES'!$J$10:$L$13)&gt;0,IF(I34&gt;0,I34/('Anexo L - IES'!$L$12/2)+I34,""),"")</f>
        <v/>
      </c>
      <c r="M34" s="324"/>
      <c r="N34" s="15" t="s">
        <v>45</v>
      </c>
      <c r="O34" s="16"/>
      <c r="P34" s="174" t="str">
        <f>IF(SUM('Anexo L - IES'!$J$10:$L$13)&gt;0,IF(O34&gt;0,O34/'Anexo L - IES'!$J$12,""),"")</f>
        <v/>
      </c>
      <c r="Q34" s="16"/>
      <c r="R34" s="174" t="str">
        <f>IF(SUM('Anexo L - IES'!$J$10:$L$13)&gt;0,IF(Q34&gt;0,Q34/'Anexo L - IES'!$K$12,""),"")</f>
        <v/>
      </c>
      <c r="S34" s="16"/>
      <c r="T34" s="177" t="str">
        <f>IF(SUM('Anexo L - IES'!$J$10:$L$13)&gt;0,IF(S34&gt;0,S34/'Anexo L - IES'!$L$12,""),"")</f>
        <v/>
      </c>
    </row>
    <row r="35" spans="2:20" ht="18" customHeight="1">
      <c r="F35" s="234"/>
      <c r="G35" s="235"/>
      <c r="H35" s="15" t="s">
        <v>33</v>
      </c>
      <c r="I35" s="16"/>
      <c r="J35" s="177" t="str">
        <f>IF(SUM('Anexo L - IES'!$J$10:$L$13)&gt;0,IF(I35&gt;0,I35/('Anexo L - IES'!$L$13/2)+I35,""),"")</f>
        <v/>
      </c>
      <c r="M35" s="324"/>
      <c r="N35" s="15" t="s">
        <v>46</v>
      </c>
      <c r="O35" s="16"/>
      <c r="P35" s="174" t="str">
        <f>IF(SUM('Anexo L - IES'!$J$10:$L$13)&gt;0,IF(O35&gt;0,O35/'Anexo L - IES'!$J$13,""),"")</f>
        <v/>
      </c>
      <c r="Q35" s="16"/>
      <c r="R35" s="174" t="str">
        <f>IF(SUM('Anexo L - IES'!$J$10:$L$13)&gt;0,IF(Q35&gt;0,Q35/'Anexo L - IES'!$K$13,""),"")</f>
        <v/>
      </c>
      <c r="S35" s="16"/>
      <c r="T35" s="177" t="str">
        <f>IF(SUM('Anexo L - IES'!$J$10:$L$13)&gt;0,IF(S35&gt;0,S35/'Anexo L - IES'!$L$13,""),"")</f>
        <v/>
      </c>
    </row>
    <row r="36" spans="2:20" ht="18" customHeight="1" thickBot="1">
      <c r="F36" s="227" t="s">
        <v>34</v>
      </c>
      <c r="G36" s="228"/>
      <c r="H36" s="228"/>
      <c r="I36" s="175" t="str">
        <f>IF(SUM(I32:I35)&gt;0,SUM(I32:I35),"")</f>
        <v/>
      </c>
      <c r="J36" s="176" t="str">
        <f>IF(SUM(J32:J35)&gt;0,SUM(J32:J35),"")</f>
        <v/>
      </c>
      <c r="M36" s="324"/>
      <c r="N36" s="15" t="s">
        <v>47</v>
      </c>
      <c r="O36" s="16"/>
      <c r="P36" s="174" t="str">
        <f>IF(SUM('Anexo L - IES'!$J$10:$L$13)&gt;0,IF(O36&gt;0,O36/'Anexo L - IES'!$J$13,""),"")</f>
        <v/>
      </c>
      <c r="Q36" s="16"/>
      <c r="R36" s="174" t="str">
        <f>IF(SUM('Anexo L - IES'!$J$10:$L$13)&gt;0,IF(Q36&gt;0,Q36/'Anexo L - IES'!$K$13,""),"")</f>
        <v/>
      </c>
      <c r="S36" s="16"/>
      <c r="T36" s="177" t="str">
        <f>IF(SUM('Anexo L - IES'!$J$10:$L$13)&gt;0,IF(S36&gt;0,S36/'Anexo L - IES'!$L$13,""),"")</f>
        <v/>
      </c>
    </row>
    <row r="37" spans="2:20" ht="14.25" thickTop="1" thickBot="1">
      <c r="M37" s="326"/>
      <c r="N37" s="15" t="s">
        <v>48</v>
      </c>
      <c r="O37" s="16"/>
      <c r="P37" s="174" t="str">
        <f>IF(SUM('Anexo L - IES'!$J$10:$L$13)&gt;0,IF(O37&gt;0,O37/'Anexo L - IES'!$J$13,""),"")</f>
        <v/>
      </c>
      <c r="Q37" s="16"/>
      <c r="R37" s="174" t="str">
        <f>IF(SUM('Anexo L - IES'!$J$10:$L$13)&gt;0,IF(Q37&gt;0,Q37/'Anexo L - IES'!$K$13,""),"")</f>
        <v/>
      </c>
      <c r="S37" s="16"/>
      <c r="T37" s="177" t="str">
        <f>IF(SUM('Anexo L - IES'!$J$10:$L$13)&gt;0,IF(S37&gt;0,S37/'Anexo L - IES'!$L$13,""),"")</f>
        <v/>
      </c>
    </row>
    <row r="38" spans="2:20" s="2" customFormat="1" ht="18" customHeight="1" thickTop="1" thickBot="1">
      <c r="B38" s="333" t="s">
        <v>55</v>
      </c>
      <c r="C38" s="230"/>
      <c r="D38" s="230"/>
      <c r="E38" s="230"/>
      <c r="F38" s="230"/>
      <c r="G38" s="230"/>
      <c r="H38" s="230"/>
      <c r="I38" s="230"/>
      <c r="J38" s="231"/>
      <c r="M38" s="227" t="s">
        <v>34</v>
      </c>
      <c r="N38" s="228"/>
      <c r="O38" s="175" t="str">
        <f t="shared" ref="O38:T38" si="4">IF(SUM(O26:O37)&gt;0,SUM(O26:O37),"")</f>
        <v/>
      </c>
      <c r="P38" s="175" t="str">
        <f t="shared" si="4"/>
        <v/>
      </c>
      <c r="Q38" s="175" t="str">
        <f t="shared" si="4"/>
        <v/>
      </c>
      <c r="R38" s="175" t="str">
        <f t="shared" si="4"/>
        <v/>
      </c>
      <c r="S38" s="175" t="str">
        <f t="shared" si="4"/>
        <v/>
      </c>
      <c r="T38" s="176" t="str">
        <f t="shared" si="4"/>
        <v/>
      </c>
    </row>
    <row r="39" spans="2:20" s="2" customFormat="1" ht="20.100000000000001" customHeight="1" thickTop="1">
      <c r="B39" s="344" t="s">
        <v>287</v>
      </c>
      <c r="C39" s="343" t="s">
        <v>56</v>
      </c>
      <c r="D39" s="343"/>
      <c r="E39" s="343"/>
      <c r="F39" s="342" t="s">
        <v>284</v>
      </c>
      <c r="G39" s="343"/>
      <c r="H39" s="343" t="s">
        <v>57</v>
      </c>
      <c r="I39" s="343"/>
      <c r="J39" s="379" t="s">
        <v>58</v>
      </c>
    </row>
    <row r="40" spans="2:20" s="2" customFormat="1" ht="20.100000000000001" customHeight="1" thickBot="1">
      <c r="B40" s="345"/>
      <c r="C40" s="378"/>
      <c r="D40" s="378"/>
      <c r="E40" s="378"/>
      <c r="F40" s="200" t="s">
        <v>285</v>
      </c>
      <c r="G40" s="173" t="s">
        <v>286</v>
      </c>
      <c r="H40" s="378"/>
      <c r="I40" s="378"/>
      <c r="J40" s="380"/>
    </row>
    <row r="41" spans="2:20" s="2" customFormat="1" ht="18" customHeight="1" thickTop="1">
      <c r="B41" s="19" t="s">
        <v>288</v>
      </c>
      <c r="C41" s="341" t="s">
        <v>59</v>
      </c>
      <c r="D41" s="20" t="s">
        <v>60</v>
      </c>
      <c r="E41" s="20"/>
      <c r="F41" s="169"/>
      <c r="G41" s="169"/>
      <c r="H41" s="181" t="str">
        <f>IF(SUM(F41)&gt;0,F41/(1+('Anexo L - IES'!$L$11)),"")</f>
        <v/>
      </c>
      <c r="I41" s="181" t="str">
        <f>IF(SUM(G41)&gt;0,G41/(1+('Anexo L - IES'!$L$13)),"")</f>
        <v/>
      </c>
      <c r="J41" s="336" t="str">
        <f>IF(SUM(H41:I44)&gt;0,SUM(H41:I44),"")</f>
        <v/>
      </c>
      <c r="M41" s="333" t="s">
        <v>95</v>
      </c>
      <c r="N41" s="230"/>
      <c r="O41" s="230"/>
      <c r="P41" s="230"/>
      <c r="Q41" s="230"/>
      <c r="R41" s="230"/>
      <c r="S41" s="230"/>
      <c r="T41" s="231"/>
    </row>
    <row r="42" spans="2:20" s="2" customFormat="1" ht="30" customHeight="1">
      <c r="B42" s="21" t="s">
        <v>289</v>
      </c>
      <c r="C42" s="254"/>
      <c r="D42" s="328" t="s">
        <v>292</v>
      </c>
      <c r="E42" s="296"/>
      <c r="F42" s="168"/>
      <c r="G42" s="168"/>
      <c r="H42" s="182" t="str">
        <f>IF(SUM(F42)&gt;0,F42/(1+('Anexo L - IES'!$K$11)),"")</f>
        <v/>
      </c>
      <c r="I42" s="182" t="str">
        <f>IF(SUM(G42)&gt;0,G42/(1+('Anexo L - IES'!$K$13)),"")</f>
        <v/>
      </c>
      <c r="J42" s="332"/>
      <c r="M42" s="334"/>
      <c r="N42" s="335"/>
      <c r="O42" s="102" t="s">
        <v>272</v>
      </c>
      <c r="P42" s="102" t="s">
        <v>51</v>
      </c>
      <c r="Q42" s="102" t="s">
        <v>282</v>
      </c>
      <c r="R42" s="102" t="s">
        <v>51</v>
      </c>
      <c r="S42" s="102" t="s">
        <v>274</v>
      </c>
      <c r="T42" s="103" t="s">
        <v>51</v>
      </c>
    </row>
    <row r="43" spans="2:20" s="2" customFormat="1" ht="18" customHeight="1">
      <c r="B43" s="21" t="s">
        <v>290</v>
      </c>
      <c r="C43" s="254"/>
      <c r="D43" s="328" t="s">
        <v>293</v>
      </c>
      <c r="E43" s="296"/>
      <c r="F43" s="168"/>
      <c r="G43" s="168"/>
      <c r="H43" s="182" t="str">
        <f>IF(SUM(F43)&gt;0,F43/(1+('Anexo L - IES'!$K$11)),"")</f>
        <v/>
      </c>
      <c r="I43" s="182" t="str">
        <f>IF(SUM(G43)&gt;0,G43/(1+('Anexo L - IES'!$K$13)),"")</f>
        <v/>
      </c>
      <c r="J43" s="332"/>
      <c r="M43" s="337" t="s">
        <v>260</v>
      </c>
      <c r="N43" s="15" t="s">
        <v>37</v>
      </c>
      <c r="O43" s="16"/>
      <c r="P43" s="174" t="str">
        <f>IF(SUM('Anexo L - IES'!$J$10:$L$13)&gt;0,IF(O43&gt;0,O43/'Anexo L - IES'!$J$10,""),"")</f>
        <v/>
      </c>
      <c r="Q43" s="16"/>
      <c r="R43" s="174" t="str">
        <f>IF(SUM('Anexo L - IES'!$J$10:$L$13)&gt;0,IF(Q43&gt;0,Q43/'Anexo L - IES'!$K$10,""),"")</f>
        <v/>
      </c>
      <c r="S43" s="16"/>
      <c r="T43" s="177" t="str">
        <f>IF(SUM('Anexo L - IES'!$J$10:$L$13)&gt;0,IF(S43&gt;0,S43/'Anexo L - IES'!$L$10,""),"")</f>
        <v/>
      </c>
    </row>
    <row r="44" spans="2:20" s="2" customFormat="1" ht="18" customHeight="1">
      <c r="B44" s="21" t="s">
        <v>291</v>
      </c>
      <c r="C44" s="255"/>
      <c r="D44" s="339" t="s">
        <v>61</v>
      </c>
      <c r="E44" s="340"/>
      <c r="F44" s="168"/>
      <c r="G44" s="168"/>
      <c r="H44" s="182" t="str">
        <f>IF(SUM(F44)&gt;0,F44/(1+('Anexo L - IES'!$L$11)),"")</f>
        <v/>
      </c>
      <c r="I44" s="182" t="str">
        <f>IF(SUM(G44)&gt;0,G44/(1+('Anexo L - IES'!$L$13)),"")</f>
        <v/>
      </c>
      <c r="J44" s="314"/>
      <c r="M44" s="264"/>
      <c r="N44" s="15" t="s">
        <v>38</v>
      </c>
      <c r="O44" s="16"/>
      <c r="P44" s="174" t="str">
        <f>IF(SUM('Anexo L - IES'!$J$10:$L$13)&gt;0,IF(O44&gt;0,O44/'Anexo L - IES'!$J$10,""),"")</f>
        <v/>
      </c>
      <c r="Q44" s="16"/>
      <c r="R44" s="174" t="str">
        <f>IF(SUM('Anexo L - IES'!$J$10:$L$13)&gt;0,IF(Q44&gt;0,Q44/'Anexo L - IES'!$K$10,""),"")</f>
        <v/>
      </c>
      <c r="S44" s="16"/>
      <c r="T44" s="177" t="str">
        <f>IF(SUM('Anexo L - IES'!$J$10:$L$13)&gt;0,IF(S44&gt;0,S44/'Anexo L - IES'!$L$10,""),"")</f>
        <v/>
      </c>
    </row>
    <row r="45" spans="2:20" s="2" customFormat="1" ht="18" customHeight="1">
      <c r="B45" s="21" t="s">
        <v>62</v>
      </c>
      <c r="C45" s="238" t="s">
        <v>63</v>
      </c>
      <c r="D45" s="238"/>
      <c r="E45" s="238"/>
      <c r="F45" s="168"/>
      <c r="G45" s="168"/>
      <c r="H45" s="182" t="str">
        <f>IF(SUM(F45)&gt;0,F45/(1+('Anexo L - IES'!$L$11)),"")</f>
        <v/>
      </c>
      <c r="I45" s="182" t="str">
        <f>IF(SUM(G45)&gt;0,G45/(1+('Anexo L - IES'!$L$13)),"")</f>
        <v/>
      </c>
      <c r="J45" s="183" t="str">
        <f>IF(SUM(H45:I45)&gt;0,SUM(H45:I45),"")</f>
        <v/>
      </c>
      <c r="M45" s="264"/>
      <c r="N45" s="15" t="s">
        <v>39</v>
      </c>
      <c r="O45" s="17"/>
      <c r="P45" s="174" t="str">
        <f>IF(SUM('Anexo L - IES'!$J$10:$L$13)&gt;0,IF(O45&gt;0,O45/'Anexo L - IES'!$J$10,""),"")</f>
        <v/>
      </c>
      <c r="Q45" s="17"/>
      <c r="R45" s="174" t="str">
        <f>IF(SUM('Anexo L - IES'!$J$10:$L$13)&gt;0,IF(Q45&gt;0,Q45/'Anexo L - IES'!$K$10,""),"")</f>
        <v/>
      </c>
      <c r="S45" s="17"/>
      <c r="T45" s="177" t="str">
        <f>IF(SUM('Anexo L - IES'!$J$10:$L$13)&gt;0,IF(S45&gt;0,S45/'Anexo L - IES'!$L$10,""),"")</f>
        <v/>
      </c>
    </row>
    <row r="46" spans="2:20" s="2" customFormat="1" ht="18" customHeight="1">
      <c r="B46" s="245" t="s">
        <v>294</v>
      </c>
      <c r="C46" s="247" t="s">
        <v>64</v>
      </c>
      <c r="D46" s="248"/>
      <c r="E46" s="249"/>
      <c r="F46" s="241"/>
      <c r="G46" s="241"/>
      <c r="H46" s="329" t="str">
        <f>IF(SUM(F46)&gt;0,F46/(1+('Anexo L - IES'!$L$11)),"")</f>
        <v/>
      </c>
      <c r="I46" s="329" t="str">
        <f>IF(SUM(G46)&gt;0,G46/(1+('Anexo L - IES'!$L$13)),"")</f>
        <v/>
      </c>
      <c r="J46" s="313" t="str">
        <f>IF(SUM(H46:I46)&gt;0,SUM(H46:I46),"")</f>
        <v/>
      </c>
      <c r="M46" s="264"/>
      <c r="N46" s="15" t="s">
        <v>40</v>
      </c>
      <c r="O46" s="16"/>
      <c r="P46" s="174" t="str">
        <f>IF(SUM('Anexo L - IES'!$J$10:$L$13)&gt;0,IF(O46&gt;0,O46/'Anexo L - IES'!$J$11,""),"")</f>
        <v/>
      </c>
      <c r="Q46" s="16"/>
      <c r="R46" s="174" t="str">
        <f>IF(SUM('Anexo L - IES'!$J$10:$L$13)&gt;0,IF(Q46&gt;0,Q46/'Anexo L - IES'!$K$11,""),"")</f>
        <v/>
      </c>
      <c r="S46" s="16"/>
      <c r="T46" s="177" t="str">
        <f>IF(SUM('Anexo L - IES'!$J$10:$L$13)&gt;0,IF(S46&gt;0,S46/'Anexo L - IES'!$L$11,""),"")</f>
        <v/>
      </c>
    </row>
    <row r="47" spans="2:20" s="2" customFormat="1" ht="18" customHeight="1">
      <c r="B47" s="246"/>
      <c r="C47" s="250"/>
      <c r="D47" s="251"/>
      <c r="E47" s="252"/>
      <c r="F47" s="242"/>
      <c r="G47" s="242"/>
      <c r="H47" s="329" t="str">
        <f>IF(SUM(F47)&gt;0,F47/(1+('Anexo L - IES'!$L$11)),"")</f>
        <v/>
      </c>
      <c r="I47" s="329" t="str">
        <f>IF(SUM(G47)&gt;0,G47/(1+('Anexo L - IES'!$L$13)),"")</f>
        <v/>
      </c>
      <c r="J47" s="314" t="str">
        <f>IF(SUM(H47:I47)&gt;0,SUM(H47:I47),"")</f>
        <v/>
      </c>
      <c r="M47" s="264"/>
      <c r="N47" s="15" t="s">
        <v>41</v>
      </c>
      <c r="O47" s="16"/>
      <c r="P47" s="174" t="str">
        <f>IF(SUM('Anexo L - IES'!$J$10:$L$13)&gt;0,IF(O47&gt;0,O47/'Anexo L - IES'!$J$11,""),"")</f>
        <v/>
      </c>
      <c r="Q47" s="16"/>
      <c r="R47" s="174" t="str">
        <f>IF(SUM('Anexo L - IES'!$J$10:$L$13)&gt;0,IF(Q47&gt;0,Q47/'Anexo L - IES'!$K$11,""),"")</f>
        <v/>
      </c>
      <c r="S47" s="16"/>
      <c r="T47" s="177" t="str">
        <f>IF(SUM('Anexo L - IES'!$J$10:$L$13)&gt;0,IF(S47&gt;0,S47/'Anexo L - IES'!$L$11,""),"")</f>
        <v/>
      </c>
    </row>
    <row r="48" spans="2:20" s="2" customFormat="1" ht="18" customHeight="1">
      <c r="B48" s="21" t="s">
        <v>295</v>
      </c>
      <c r="C48" s="253" t="s">
        <v>65</v>
      </c>
      <c r="D48" s="238" t="s">
        <v>66</v>
      </c>
      <c r="E48" s="238"/>
      <c r="F48" s="168"/>
      <c r="G48" s="168"/>
      <c r="H48" s="182" t="str">
        <f>IF(SUM(F48)&gt;0,F48/(1+('Anexo L - IES'!$L$11)),"")</f>
        <v/>
      </c>
      <c r="I48" s="182" t="str">
        <f>IF(SUM(G48)&gt;0,G48/(1+('Anexo L - IES'!$L$13)),"")</f>
        <v/>
      </c>
      <c r="J48" s="313" t="str">
        <f>IF(SUM(H48:I52)&gt;0,SUM(H48:I52),"")</f>
        <v/>
      </c>
      <c r="M48" s="264"/>
      <c r="N48" s="15" t="s">
        <v>42</v>
      </c>
      <c r="O48" s="16"/>
      <c r="P48" s="174" t="str">
        <f>IF(SUM('Anexo L - IES'!$J$10:$L$13)&gt;0,IF(O48&gt;0,O48/'Anexo L - IES'!$J$11,""),"")</f>
        <v/>
      </c>
      <c r="Q48" s="16"/>
      <c r="R48" s="174" t="str">
        <f>IF(SUM('Anexo L - IES'!$J$10:$L$13)&gt;0,IF(Q48&gt;0,Q48/'Anexo L - IES'!$K$11,""),"")</f>
        <v/>
      </c>
      <c r="S48" s="16"/>
      <c r="T48" s="177" t="str">
        <f>IF(SUM('Anexo L - IES'!$J$10:$L$13)&gt;0,IF(S48&gt;0,S48/'Anexo L - IES'!$L$11,""),"")</f>
        <v/>
      </c>
    </row>
    <row r="49" spans="2:20" s="2" customFormat="1" ht="18" customHeight="1">
      <c r="B49" s="21" t="s">
        <v>296</v>
      </c>
      <c r="C49" s="254"/>
      <c r="D49" s="238" t="s">
        <v>67</v>
      </c>
      <c r="E49" s="238"/>
      <c r="F49" s="168"/>
      <c r="G49" s="168"/>
      <c r="H49" s="182" t="str">
        <f>IF(SUM(F49)&gt;0,F49/(1+('Anexo L - IES'!$L$11)),"")</f>
        <v/>
      </c>
      <c r="I49" s="182" t="str">
        <f>IF(SUM(G49)&gt;0,G49/(1+('Anexo L - IES'!$L$13)),"")</f>
        <v/>
      </c>
      <c r="J49" s="332"/>
      <c r="M49" s="264"/>
      <c r="N49" s="15" t="s">
        <v>43</v>
      </c>
      <c r="O49" s="16"/>
      <c r="P49" s="174" t="str">
        <f>IF(SUM('Anexo L - IES'!$J$10:$L$13)&gt;0,IF(O49&gt;0,O49/'Anexo L - IES'!$J$12,""),"")</f>
        <v/>
      </c>
      <c r="Q49" s="16"/>
      <c r="R49" s="174" t="str">
        <f>IF(SUM('Anexo L - IES'!$J$10:$L$13)&gt;0,IF(Q49&gt;0,Q49/'Anexo L - IES'!$K$12,""),"")</f>
        <v/>
      </c>
      <c r="S49" s="16"/>
      <c r="T49" s="177" t="str">
        <f>IF(SUM('Anexo L - IES'!$J$10:$L$13)&gt;0,IF(S49&gt;0,S49/'Anexo L - IES'!$L$12,""),"")</f>
        <v/>
      </c>
    </row>
    <row r="50" spans="2:20" ht="18" customHeight="1">
      <c r="B50" s="21" t="s">
        <v>297</v>
      </c>
      <c r="C50" s="254"/>
      <c r="D50" s="316" t="s">
        <v>68</v>
      </c>
      <c r="E50" s="316"/>
      <c r="F50" s="171"/>
      <c r="G50" s="171"/>
      <c r="H50" s="182" t="str">
        <f>IF(SUM(F50)&gt;0,F50/(1+('Anexo L - IES'!$L$11)),"")</f>
        <v/>
      </c>
      <c r="I50" s="182" t="str">
        <f>IF(SUM(G50)&gt;0,G50/(1+('Anexo L - IES'!$L$13)),"")</f>
        <v/>
      </c>
      <c r="J50" s="332"/>
      <c r="M50" s="264"/>
      <c r="N50" s="15" t="s">
        <v>44</v>
      </c>
      <c r="O50" s="16"/>
      <c r="P50" s="174" t="str">
        <f>IF(SUM('Anexo L - IES'!$J$10:$L$13)&gt;0,IF(O50&gt;0,O50/'Anexo L - IES'!$J$12,""),"")</f>
        <v/>
      </c>
      <c r="Q50" s="16"/>
      <c r="R50" s="174" t="str">
        <f>IF(SUM('Anexo L - IES'!$J$10:$L$13)&gt;0,IF(Q50&gt;0,Q50/'Anexo L - IES'!$K$12,""),"")</f>
        <v/>
      </c>
      <c r="S50" s="16"/>
      <c r="T50" s="177" t="str">
        <f>IF(SUM('Anexo L - IES'!$J$10:$L$13)&gt;0,IF(S50&gt;0,S50/'Anexo L - IES'!$L$12,""),"")</f>
        <v/>
      </c>
    </row>
    <row r="51" spans="2:20" ht="18" customHeight="1">
      <c r="B51" s="21" t="s">
        <v>298</v>
      </c>
      <c r="C51" s="254"/>
      <c r="D51" s="238" t="s">
        <v>69</v>
      </c>
      <c r="E51" s="238"/>
      <c r="F51" s="171"/>
      <c r="G51" s="171"/>
      <c r="H51" s="182" t="str">
        <f>IF(SUM(F51)&gt;0,F51/(1+('Anexo L - IES'!$L$11)),"")</f>
        <v/>
      </c>
      <c r="I51" s="182" t="str">
        <f>IF(SUM(G51)&gt;0,G51/(1+('Anexo L - IES'!$L$13)),"")</f>
        <v/>
      </c>
      <c r="J51" s="332"/>
      <c r="M51" s="264"/>
      <c r="N51" s="15" t="s">
        <v>45</v>
      </c>
      <c r="O51" s="16"/>
      <c r="P51" s="174" t="str">
        <f>IF(SUM('Anexo L - IES'!$J$10:$L$13)&gt;0,IF(O51&gt;0,O51/'Anexo L - IES'!$J$12,""),"")</f>
        <v/>
      </c>
      <c r="Q51" s="16"/>
      <c r="R51" s="174" t="str">
        <f>IF(SUM('Anexo L - IES'!$J$10:$L$13)&gt;0,IF(Q51&gt;0,Q51/'Anexo L - IES'!$K$12,""),"")</f>
        <v/>
      </c>
      <c r="S51" s="16"/>
      <c r="T51" s="177" t="str">
        <f>IF(SUM('Anexo L - IES'!$J$10:$L$13)&gt;0,IF(S51&gt;0,S51/'Anexo L - IES'!$L$12,""),"")</f>
        <v/>
      </c>
    </row>
    <row r="52" spans="2:20" ht="18" customHeight="1">
      <c r="B52" s="21" t="s">
        <v>291</v>
      </c>
      <c r="C52" s="255"/>
      <c r="D52" s="328" t="s">
        <v>61</v>
      </c>
      <c r="E52" s="296"/>
      <c r="F52" s="171"/>
      <c r="G52" s="171"/>
      <c r="H52" s="182" t="str">
        <f>IF(SUM(F52)&gt;0,F52/(1+('Anexo L - IES'!$L$11)),"")</f>
        <v/>
      </c>
      <c r="I52" s="182" t="str">
        <f>IF(SUM(G52)&gt;0,G52/(1+('Anexo L - IES'!$L$13)),"")</f>
        <v/>
      </c>
      <c r="J52" s="314"/>
      <c r="M52" s="264"/>
      <c r="N52" s="15" t="s">
        <v>46</v>
      </c>
      <c r="O52" s="16"/>
      <c r="P52" s="174" t="str">
        <f>IF(SUM('Anexo L - IES'!$J$10:$L$13)&gt;0,IF(O52&gt;0,O52/'Anexo L - IES'!$J$13,""),"")</f>
        <v/>
      </c>
      <c r="Q52" s="16"/>
      <c r="R52" s="174" t="str">
        <f>IF(SUM('Anexo L - IES'!$J$10:$L$13)&gt;0,IF(Q52&gt;0,Q52/'Anexo L - IES'!$K$13,""),"")</f>
        <v/>
      </c>
      <c r="S52" s="16"/>
      <c r="T52" s="177" t="str">
        <f>IF(SUM('Anexo L - IES'!$J$10:$L$13)&gt;0,IF(S52&gt;0,S52/'Anexo L - IES'!$L$13,""),"")</f>
        <v/>
      </c>
    </row>
    <row r="53" spans="2:20" ht="18" customHeight="1">
      <c r="B53" s="21" t="s">
        <v>296</v>
      </c>
      <c r="C53" s="253" t="s">
        <v>70</v>
      </c>
      <c r="D53" s="256" t="s">
        <v>71</v>
      </c>
      <c r="E53" s="257"/>
      <c r="F53" s="171"/>
      <c r="G53" s="171"/>
      <c r="H53" s="184" t="str">
        <f>IF(SUM(F53)&gt;0,SUM(F53),"")</f>
        <v/>
      </c>
      <c r="I53" s="184" t="str">
        <f>IF(SUM(G53)&gt;0,SUM(G53),"")</f>
        <v/>
      </c>
      <c r="J53" s="313" t="str">
        <f>IF(SUM(H53:I56)&gt;0,SUM(H53:I56),"")</f>
        <v/>
      </c>
      <c r="M53" s="264"/>
      <c r="N53" s="15" t="s">
        <v>47</v>
      </c>
      <c r="O53" s="16"/>
      <c r="P53" s="174" t="str">
        <f>IF(SUM('Anexo L - IES'!$J$10:$L$13)&gt;0,IF(O53&gt;0,O53/'Anexo L - IES'!$J$13,""),"")</f>
        <v/>
      </c>
      <c r="Q53" s="16"/>
      <c r="R53" s="174" t="str">
        <f>IF(SUM('Anexo L - IES'!$J$10:$L$13)&gt;0,IF(Q53&gt;0,Q53/'Anexo L - IES'!$K$13,""),"")</f>
        <v/>
      </c>
      <c r="S53" s="16"/>
      <c r="T53" s="177" t="str">
        <f>IF(SUM('Anexo L - IES'!$J$10:$L$13)&gt;0,IF(S53&gt;0,S53/'Anexo L - IES'!$L$13,""),"")</f>
        <v/>
      </c>
    </row>
    <row r="54" spans="2:20" ht="18" customHeight="1">
      <c r="B54" s="22" t="s">
        <v>299</v>
      </c>
      <c r="C54" s="254"/>
      <c r="D54" s="258" t="s">
        <v>72</v>
      </c>
      <c r="E54" s="259"/>
      <c r="F54" s="171"/>
      <c r="G54" s="171"/>
      <c r="H54" s="184" t="str">
        <f>IF(SUM(F54)&gt;0,SUM(F54),"")</f>
        <v/>
      </c>
      <c r="I54" s="184" t="str">
        <f t="shared" ref="I54:I62" si="5">IF(SUM(G54)&gt;0,SUM(G54),"")</f>
        <v/>
      </c>
      <c r="J54" s="332"/>
      <c r="M54" s="338"/>
      <c r="N54" s="15" t="s">
        <v>48</v>
      </c>
      <c r="O54" s="16"/>
      <c r="P54" s="174" t="str">
        <f>IF(SUM('Anexo L - IES'!$J$10:$L$13)&gt;0,IF(O54&gt;0,O54/'Anexo L - IES'!$J$13,""),"")</f>
        <v/>
      </c>
      <c r="Q54" s="16"/>
      <c r="R54" s="174" t="str">
        <f>IF(SUM('Anexo L - IES'!$J$10:$L$13)&gt;0,IF(Q54&gt;0,Q54/'Anexo L - IES'!$K$13,""),"")</f>
        <v/>
      </c>
      <c r="S54" s="16"/>
      <c r="T54" s="177" t="str">
        <f>IF(SUM('Anexo L - IES'!$J$10:$L$13)&gt;0,IF(S54&gt;0,S54/'Anexo L - IES'!$L$13,""),"")</f>
        <v/>
      </c>
    </row>
    <row r="55" spans="2:20" ht="18" customHeight="1" thickBot="1">
      <c r="B55" s="22" t="s">
        <v>300</v>
      </c>
      <c r="C55" s="254"/>
      <c r="D55" s="256" t="s">
        <v>73</v>
      </c>
      <c r="E55" s="257"/>
      <c r="F55" s="171"/>
      <c r="G55" s="171"/>
      <c r="H55" s="184" t="str">
        <f>IF(SUM(F55)&gt;0,SUM(F55),"")</f>
        <v/>
      </c>
      <c r="I55" s="184" t="str">
        <f t="shared" si="5"/>
        <v/>
      </c>
      <c r="J55" s="332"/>
      <c r="M55" s="330" t="s">
        <v>34</v>
      </c>
      <c r="N55" s="331"/>
      <c r="O55" s="175" t="str">
        <f t="shared" ref="O55:T55" si="6">IF(SUM(O43:O54)&gt;0,SUM(O43:O54),"")</f>
        <v/>
      </c>
      <c r="P55" s="175" t="str">
        <f t="shared" si="6"/>
        <v/>
      </c>
      <c r="Q55" s="175" t="str">
        <f t="shared" si="6"/>
        <v/>
      </c>
      <c r="R55" s="175" t="str">
        <f t="shared" si="6"/>
        <v/>
      </c>
      <c r="S55" s="175" t="str">
        <f t="shared" si="6"/>
        <v/>
      </c>
      <c r="T55" s="176" t="str">
        <f t="shared" si="6"/>
        <v/>
      </c>
    </row>
    <row r="56" spans="2:20" ht="30" customHeight="1" thickTop="1">
      <c r="B56" s="22" t="s">
        <v>291</v>
      </c>
      <c r="C56" s="255"/>
      <c r="D56" s="256" t="s">
        <v>61</v>
      </c>
      <c r="E56" s="257"/>
      <c r="F56" s="171"/>
      <c r="G56" s="171"/>
      <c r="H56" s="184" t="str">
        <f>IF(SUM(F56)&gt;0,SUM(F56),"")</f>
        <v/>
      </c>
      <c r="I56" s="184" t="str">
        <f t="shared" si="5"/>
        <v/>
      </c>
      <c r="J56" s="314"/>
      <c r="M56" s="23"/>
      <c r="N56" s="24"/>
      <c r="O56" s="25"/>
      <c r="P56" s="319"/>
      <c r="Q56" s="320"/>
      <c r="R56" s="321"/>
      <c r="S56" s="102" t="s">
        <v>274</v>
      </c>
      <c r="T56" s="14" t="s">
        <v>51</v>
      </c>
    </row>
    <row r="57" spans="2:20" ht="18" customHeight="1">
      <c r="B57" s="26" t="s">
        <v>301</v>
      </c>
      <c r="C57" s="235" t="s">
        <v>211</v>
      </c>
      <c r="D57" s="235"/>
      <c r="E57" s="235"/>
      <c r="F57" s="171"/>
      <c r="G57" s="171"/>
      <c r="H57" s="182" t="str">
        <f>IF(SUM(F57)&gt;0,F57/(1+('Anexo L - IES'!$L$11)),"")</f>
        <v/>
      </c>
      <c r="I57" s="182" t="str">
        <f>IF(SUM(G57)&gt;0,G57/(1+('Anexo L - IES'!$L$13)),"")</f>
        <v/>
      </c>
      <c r="J57" s="183" t="str">
        <f t="shared" ref="J57:J62" si="7">IF(SUM(H57:I57)&gt;0,SUM(H57:I57),"")</f>
        <v/>
      </c>
      <c r="M57" s="27"/>
      <c r="N57" s="28"/>
      <c r="O57" s="28"/>
      <c r="P57" s="322" t="s">
        <v>54</v>
      </c>
      <c r="Q57" s="323"/>
      <c r="R57" s="15" t="s">
        <v>37</v>
      </c>
      <c r="S57" s="16"/>
      <c r="T57" s="177" t="str">
        <f>IF(SUM('Anexo L - IES'!$J$10:$L$13)&gt;0,IF(S57&gt;0,S57/('Anexo L - IES'!$L$10/2)+S57,""),"")</f>
        <v/>
      </c>
    </row>
    <row r="58" spans="2:20" ht="18" customHeight="1">
      <c r="B58" s="29" t="s">
        <v>74</v>
      </c>
      <c r="C58" s="30" t="s">
        <v>75</v>
      </c>
      <c r="D58" s="30"/>
      <c r="E58" s="30"/>
      <c r="F58" s="171"/>
      <c r="G58" s="171"/>
      <c r="H58" s="184" t="str">
        <f t="shared" ref="H58:H63" si="8">IF(SUM(F58)&gt;0,SUM(F58),"")</f>
        <v/>
      </c>
      <c r="I58" s="184" t="str">
        <f t="shared" si="5"/>
        <v/>
      </c>
      <c r="J58" s="183" t="str">
        <f t="shared" si="7"/>
        <v/>
      </c>
      <c r="P58" s="324"/>
      <c r="Q58" s="325"/>
      <c r="R58" s="15" t="s">
        <v>38</v>
      </c>
      <c r="S58" s="16"/>
      <c r="T58" s="177" t="str">
        <f>IF(SUM('Anexo L - IES'!$J$10:$L$13)&gt;0,IF(S58&gt;0,S58/('Anexo L - IES'!$L$10/2)+S58,""),"")</f>
        <v/>
      </c>
    </row>
    <row r="59" spans="2:20" ht="18" customHeight="1">
      <c r="B59" s="29" t="s">
        <v>210</v>
      </c>
      <c r="C59" s="30" t="s">
        <v>75</v>
      </c>
      <c r="F59" s="171"/>
      <c r="G59" s="171"/>
      <c r="H59" s="184" t="str">
        <f t="shared" si="8"/>
        <v/>
      </c>
      <c r="I59" s="184" t="str">
        <f t="shared" si="5"/>
        <v/>
      </c>
      <c r="J59" s="183" t="str">
        <f t="shared" si="7"/>
        <v/>
      </c>
      <c r="M59" s="27"/>
      <c r="P59" s="324"/>
      <c r="Q59" s="325"/>
      <c r="R59" s="15" t="s">
        <v>39</v>
      </c>
      <c r="S59" s="17"/>
      <c r="T59" s="177" t="str">
        <f>IF(SUM('Anexo L - IES'!$J$10:$L$13)&gt;0,IF(S59&gt;0,S59/('Anexo L - IES'!$L$10/2)+S59,""),"")</f>
        <v/>
      </c>
    </row>
    <row r="60" spans="2:20" ht="18" customHeight="1">
      <c r="B60" s="315" t="s">
        <v>76</v>
      </c>
      <c r="C60" s="316"/>
      <c r="D60" s="316"/>
      <c r="E60" s="316"/>
      <c r="F60" s="170"/>
      <c r="G60" s="171"/>
      <c r="H60" s="184" t="str">
        <f t="shared" si="8"/>
        <v/>
      </c>
      <c r="I60" s="184" t="str">
        <f t="shared" si="5"/>
        <v/>
      </c>
      <c r="J60" s="183" t="str">
        <f t="shared" si="7"/>
        <v/>
      </c>
      <c r="M60" s="27"/>
      <c r="P60" s="324"/>
      <c r="Q60" s="325"/>
      <c r="R60" s="15" t="s">
        <v>40</v>
      </c>
      <c r="S60" s="16"/>
      <c r="T60" s="177" t="str">
        <f>IF(SUM('Anexo L - IES'!$J$10:$L$13)&gt;0,IF(S60&gt;0,S60/('Anexo L - IES'!$L$11/2)+S60,""),"")</f>
        <v/>
      </c>
    </row>
    <row r="61" spans="2:20" ht="18" customHeight="1">
      <c r="B61" s="317" t="s">
        <v>208</v>
      </c>
      <c r="C61" s="318"/>
      <c r="D61" s="318"/>
      <c r="E61" s="257"/>
      <c r="F61" s="170"/>
      <c r="G61" s="171"/>
      <c r="H61" s="184" t="str">
        <f t="shared" si="8"/>
        <v/>
      </c>
      <c r="I61" s="184" t="str">
        <f t="shared" si="5"/>
        <v/>
      </c>
      <c r="J61" s="183" t="str">
        <f t="shared" si="7"/>
        <v/>
      </c>
      <c r="M61" s="27"/>
      <c r="P61" s="324"/>
      <c r="Q61" s="325"/>
      <c r="R61" s="15" t="s">
        <v>41</v>
      </c>
      <c r="S61" s="16"/>
      <c r="T61" s="177" t="str">
        <f>IF(SUM('Anexo L - IES'!$J$10:$L$13)&gt;0,IF(S61&gt;0,S61/('Anexo L - IES'!$L$11/2)+S61,""),"")</f>
        <v/>
      </c>
    </row>
    <row r="62" spans="2:20" ht="18" customHeight="1">
      <c r="B62" s="81" t="s">
        <v>209</v>
      </c>
      <c r="C62" s="80"/>
      <c r="D62" s="80"/>
      <c r="E62" s="80"/>
      <c r="F62" s="170"/>
      <c r="G62" s="171"/>
      <c r="H62" s="184" t="str">
        <f t="shared" si="8"/>
        <v/>
      </c>
      <c r="I62" s="184" t="str">
        <f t="shared" si="5"/>
        <v/>
      </c>
      <c r="J62" s="183" t="str">
        <f t="shared" si="7"/>
        <v/>
      </c>
      <c r="M62" s="27"/>
      <c r="P62" s="324"/>
      <c r="Q62" s="325"/>
      <c r="R62" s="15" t="s">
        <v>42</v>
      </c>
      <c r="S62" s="16"/>
      <c r="T62" s="177" t="str">
        <f>IF(SUM('Anexo L - IES'!$J$10:$L$13)&gt;0,IF(S62&gt;0,S62/('Anexo L - IES'!$L$11/2)+S62,""),"")</f>
        <v/>
      </c>
    </row>
    <row r="63" spans="2:20" s="2" customFormat="1" ht="18" customHeight="1">
      <c r="B63" s="307" t="s">
        <v>77</v>
      </c>
      <c r="C63" s="308"/>
      <c r="D63" s="308"/>
      <c r="E63" s="309"/>
      <c r="F63" s="241"/>
      <c r="G63" s="241"/>
      <c r="H63" s="243" t="str">
        <f t="shared" si="8"/>
        <v/>
      </c>
      <c r="I63" s="243" t="str">
        <f>IF(SUM(G63)&gt;0,SUM(G63),"")</f>
        <v/>
      </c>
      <c r="J63" s="313" t="str">
        <f>IF(SUM(H63:I64)&gt;0,SUM(H63:I64),"")</f>
        <v/>
      </c>
      <c r="M63" s="27"/>
      <c r="P63" s="324"/>
      <c r="Q63" s="325"/>
      <c r="R63" s="15" t="s">
        <v>43</v>
      </c>
      <c r="S63" s="16"/>
      <c r="T63" s="177" t="str">
        <f>IF(SUM('Anexo L - IES'!$J$10:$L$13)&gt;0,IF(S63&gt;0,S63/('Anexo L - IES'!$L$12/2)+S63,""),"")</f>
        <v/>
      </c>
    </row>
    <row r="64" spans="2:20" s="2" customFormat="1" ht="18" customHeight="1">
      <c r="B64" s="310"/>
      <c r="C64" s="311"/>
      <c r="D64" s="311"/>
      <c r="E64" s="312"/>
      <c r="F64" s="242"/>
      <c r="G64" s="242"/>
      <c r="H64" s="244"/>
      <c r="I64" s="244"/>
      <c r="J64" s="314"/>
      <c r="M64" s="27"/>
      <c r="P64" s="324"/>
      <c r="Q64" s="325"/>
      <c r="R64" s="15" t="s">
        <v>44</v>
      </c>
      <c r="S64" s="16"/>
      <c r="T64" s="177" t="str">
        <f>IF(SUM('Anexo L - IES'!$J$10:$L$13)&gt;0,IF(S64&gt;0,S64/('Anexo L - IES'!$L$12/2)+S64,""),"")</f>
        <v/>
      </c>
    </row>
    <row r="65" spans="2:23" s="2" customFormat="1" ht="18" customHeight="1">
      <c r="B65" s="307" t="s">
        <v>78</v>
      </c>
      <c r="C65" s="308"/>
      <c r="D65" s="308"/>
      <c r="E65" s="309"/>
      <c r="F65" s="241"/>
      <c r="G65" s="241"/>
      <c r="H65" s="243" t="str">
        <f>IF(SUM(F65)&gt;0,SUM(F65),"")</f>
        <v/>
      </c>
      <c r="I65" s="243" t="str">
        <f>IF(SUM(G65)&gt;0,SUM(G65),"")</f>
        <v/>
      </c>
      <c r="J65" s="313" t="str">
        <f>IF(SUM(H65:I66)&gt;0,SUM(H65:I66),"")</f>
        <v/>
      </c>
      <c r="M65" s="27"/>
      <c r="P65" s="324"/>
      <c r="Q65" s="325"/>
      <c r="R65" s="15" t="s">
        <v>45</v>
      </c>
      <c r="S65" s="16"/>
      <c r="T65" s="177" t="str">
        <f>IF(SUM('Anexo L - IES'!$J$10:$L$13)&gt;0,IF(S65&gt;0,S65/('Anexo L - IES'!$L$12/2)+S65,""),"")</f>
        <v/>
      </c>
    </row>
    <row r="66" spans="2:23" s="2" customFormat="1" ht="18" customHeight="1">
      <c r="B66" s="310"/>
      <c r="C66" s="311"/>
      <c r="D66" s="311"/>
      <c r="E66" s="312"/>
      <c r="F66" s="242"/>
      <c r="G66" s="242"/>
      <c r="H66" s="244"/>
      <c r="I66" s="244"/>
      <c r="J66" s="314"/>
      <c r="M66" s="27"/>
      <c r="P66" s="324"/>
      <c r="Q66" s="325"/>
      <c r="R66" s="15" t="s">
        <v>46</v>
      </c>
      <c r="S66" s="16"/>
      <c r="T66" s="177" t="str">
        <f>IF(SUM('Anexo L - IES'!$J$10:$L$13)&gt;0,IF(S66&gt;0,S66/('Anexo L - IES'!$L$13/2)+S66,""),"")</f>
        <v/>
      </c>
    </row>
    <row r="67" spans="2:23" s="2" customFormat="1" ht="18" customHeight="1">
      <c r="B67" s="307" t="s">
        <v>79</v>
      </c>
      <c r="C67" s="308"/>
      <c r="D67" s="308"/>
      <c r="E67" s="309"/>
      <c r="F67" s="241"/>
      <c r="G67" s="241"/>
      <c r="H67" s="243" t="str">
        <f>IF(SUM(F67)&gt;0,SUM(F67),"")</f>
        <v/>
      </c>
      <c r="I67" s="243" t="str">
        <f>IF(SUM(G67)&gt;0,SUM(G67),"")</f>
        <v/>
      </c>
      <c r="J67" s="313" t="str">
        <f>IF(SUM(H67:I68)&gt;0,SUM(H67:I68),"")</f>
        <v/>
      </c>
      <c r="M67" s="27"/>
      <c r="P67" s="324"/>
      <c r="Q67" s="325"/>
      <c r="R67" s="15" t="s">
        <v>47</v>
      </c>
      <c r="S67" s="16"/>
      <c r="T67" s="177" t="str">
        <f>IF(SUM('Anexo L - IES'!$J$10:$L$13)&gt;0,IF(S67&gt;0,S67/('Anexo L - IES'!$L$13/2)+S67,""),"")</f>
        <v/>
      </c>
    </row>
    <row r="68" spans="2:23" s="2" customFormat="1" ht="18" customHeight="1">
      <c r="B68" s="310"/>
      <c r="C68" s="311"/>
      <c r="D68" s="311"/>
      <c r="E68" s="312"/>
      <c r="F68" s="242"/>
      <c r="G68" s="242"/>
      <c r="H68" s="244"/>
      <c r="I68" s="244"/>
      <c r="J68" s="314"/>
      <c r="M68" s="27"/>
      <c r="P68" s="326"/>
      <c r="Q68" s="327"/>
      <c r="R68" s="15" t="s">
        <v>48</v>
      </c>
      <c r="S68" s="16"/>
      <c r="T68" s="177" t="str">
        <f>IF(SUM('Anexo L - IES'!$J$10:$L$13)&gt;0,IF(S68&gt;0,S68/('Anexo L - IES'!$L$13/2)+S68,""),"")</f>
        <v/>
      </c>
    </row>
    <row r="69" spans="2:23" s="2" customFormat="1" ht="18" customHeight="1" thickBot="1">
      <c r="B69" s="307" t="s">
        <v>80</v>
      </c>
      <c r="C69" s="308"/>
      <c r="D69" s="308"/>
      <c r="E69" s="309"/>
      <c r="F69" s="241"/>
      <c r="G69" s="241"/>
      <c r="H69" s="243" t="str">
        <f>IF(SUM(F69)&gt;0,SUM(F69),"")</f>
        <v/>
      </c>
      <c r="I69" s="243" t="str">
        <f>IF(SUM(G69)&gt;0,SUM(G69),"")</f>
        <v/>
      </c>
      <c r="J69" s="313" t="str">
        <f>IF(SUM(H69:I70)&gt;0,SUM(H69:I70),"")</f>
        <v/>
      </c>
      <c r="M69" s="27"/>
      <c r="P69" s="227" t="s">
        <v>34</v>
      </c>
      <c r="Q69" s="228"/>
      <c r="R69" s="228"/>
      <c r="S69" s="175" t="str">
        <f>IF(SUM(S57:S68)&gt;0,SUM(S57:S68),"")</f>
        <v/>
      </c>
      <c r="T69" s="176" t="str">
        <f>IF(SUM(T57:T68)&gt;0,SUM(T57:T68),"")</f>
        <v/>
      </c>
    </row>
    <row r="70" spans="2:23" s="2" customFormat="1" ht="18" customHeight="1" thickTop="1">
      <c r="B70" s="310"/>
      <c r="C70" s="311"/>
      <c r="D70" s="311"/>
      <c r="E70" s="312"/>
      <c r="F70" s="242"/>
      <c r="G70" s="242"/>
      <c r="H70" s="244"/>
      <c r="I70" s="244"/>
      <c r="J70" s="314"/>
      <c r="M70" s="27"/>
    </row>
    <row r="71" spans="2:23" ht="18" customHeight="1" thickBot="1">
      <c r="B71" s="294" t="s">
        <v>81</v>
      </c>
      <c r="C71" s="295"/>
      <c r="D71" s="295"/>
      <c r="E71" s="296"/>
      <c r="F71" s="171"/>
      <c r="G71" s="171"/>
      <c r="H71" s="184" t="str">
        <f t="shared" ref="H71:H79" si="9">IF(SUM(F71)&gt;0,SUM(F71),"")</f>
        <v/>
      </c>
      <c r="I71" s="184" t="str">
        <f t="shared" ref="I71:I79" si="10">IF(SUM(G71)&gt;0,SUM(G71),"")</f>
        <v/>
      </c>
      <c r="J71" s="183" t="str">
        <f t="shared" ref="J71:J79" si="11">IF(SUM(H71:I71)&gt;0,SUM(H71:I71),"")</f>
        <v/>
      </c>
    </row>
    <row r="72" spans="2:23" s="2" customFormat="1" ht="18" customHeight="1" thickTop="1" thickBot="1">
      <c r="B72" s="294" t="s">
        <v>82</v>
      </c>
      <c r="C72" s="295"/>
      <c r="D72" s="295"/>
      <c r="E72" s="296"/>
      <c r="F72" s="171"/>
      <c r="G72" s="171"/>
      <c r="H72" s="184" t="str">
        <f t="shared" si="9"/>
        <v/>
      </c>
      <c r="I72" s="184" t="str">
        <f t="shared" si="10"/>
        <v/>
      </c>
      <c r="J72" s="183" t="str">
        <f t="shared" si="11"/>
        <v/>
      </c>
      <c r="M72" s="274" t="s">
        <v>240</v>
      </c>
      <c r="N72" s="275"/>
      <c r="O72" s="275"/>
      <c r="P72" s="275"/>
      <c r="Q72" s="275"/>
      <c r="R72" s="275"/>
      <c r="S72" s="275"/>
      <c r="T72" s="275"/>
      <c r="U72" s="275"/>
      <c r="V72" s="125"/>
      <c r="W72" s="126"/>
    </row>
    <row r="73" spans="2:23" ht="18" customHeight="1" thickTop="1">
      <c r="B73" s="294" t="s">
        <v>83</v>
      </c>
      <c r="C73" s="295"/>
      <c r="D73" s="295"/>
      <c r="E73" s="296"/>
      <c r="F73" s="171"/>
      <c r="G73" s="171"/>
      <c r="H73" s="184" t="str">
        <f t="shared" si="9"/>
        <v/>
      </c>
      <c r="I73" s="184" t="str">
        <f t="shared" si="10"/>
        <v/>
      </c>
      <c r="J73" s="183" t="str">
        <f t="shared" si="11"/>
        <v/>
      </c>
      <c r="K73" s="31"/>
      <c r="L73" s="31"/>
      <c r="M73" s="285" t="s">
        <v>241</v>
      </c>
      <c r="N73" s="286"/>
      <c r="O73" s="286"/>
      <c r="P73" s="292" t="s">
        <v>272</v>
      </c>
      <c r="Q73" s="292"/>
      <c r="R73" s="297" t="s">
        <v>282</v>
      </c>
      <c r="S73" s="297"/>
      <c r="T73" s="299" t="s">
        <v>274</v>
      </c>
      <c r="U73" s="300"/>
      <c r="V73" s="202"/>
      <c r="W73" s="90"/>
    </row>
    <row r="74" spans="2:23" ht="18" customHeight="1">
      <c r="B74" s="294" t="s">
        <v>84</v>
      </c>
      <c r="C74" s="295"/>
      <c r="D74" s="295"/>
      <c r="E74" s="296"/>
      <c r="F74" s="171"/>
      <c r="G74" s="171"/>
      <c r="H74" s="184" t="str">
        <f t="shared" si="9"/>
        <v/>
      </c>
      <c r="I74" s="184" t="str">
        <f t="shared" si="10"/>
        <v/>
      </c>
      <c r="J74" s="183" t="str">
        <f t="shared" si="11"/>
        <v/>
      </c>
      <c r="K74" s="31"/>
      <c r="L74" s="31"/>
      <c r="M74" s="234"/>
      <c r="N74" s="235"/>
      <c r="O74" s="235"/>
      <c r="P74" s="293"/>
      <c r="Q74" s="293"/>
      <c r="R74" s="298"/>
      <c r="S74" s="298"/>
      <c r="T74" s="301"/>
      <c r="U74" s="302"/>
      <c r="V74" s="202"/>
      <c r="W74" s="90"/>
    </row>
    <row r="75" spans="2:23" ht="18" customHeight="1">
      <c r="B75" s="111" t="s">
        <v>217</v>
      </c>
      <c r="C75" s="112"/>
      <c r="D75" s="112"/>
      <c r="E75" s="113"/>
      <c r="F75" s="171"/>
      <c r="G75" s="171"/>
      <c r="H75" s="184" t="str">
        <f t="shared" si="9"/>
        <v/>
      </c>
      <c r="I75" s="184" t="str">
        <f t="shared" si="10"/>
        <v/>
      </c>
      <c r="J75" s="183" t="str">
        <f t="shared" si="11"/>
        <v/>
      </c>
      <c r="K75" s="31"/>
      <c r="L75" s="31"/>
      <c r="M75" s="234"/>
      <c r="N75" s="235"/>
      <c r="O75" s="235"/>
      <c r="P75" s="266"/>
      <c r="Q75" s="266"/>
      <c r="R75" s="266"/>
      <c r="S75" s="266"/>
      <c r="T75" s="266"/>
      <c r="U75" s="268"/>
      <c r="V75" s="203"/>
      <c r="W75" s="201"/>
    </row>
    <row r="76" spans="2:23" ht="18" customHeight="1" thickBot="1">
      <c r="B76" s="111" t="s">
        <v>218</v>
      </c>
      <c r="C76" s="112"/>
      <c r="D76" s="112"/>
      <c r="E76" s="113"/>
      <c r="F76" s="171"/>
      <c r="G76" s="171"/>
      <c r="H76" s="184" t="str">
        <f t="shared" si="9"/>
        <v/>
      </c>
      <c r="I76" s="184" t="str">
        <f t="shared" si="10"/>
        <v/>
      </c>
      <c r="J76" s="183" t="str">
        <f t="shared" si="11"/>
        <v/>
      </c>
      <c r="K76" s="31"/>
      <c r="L76" s="31"/>
      <c r="M76" s="234"/>
      <c r="N76" s="235"/>
      <c r="O76" s="235"/>
      <c r="P76" s="266"/>
      <c r="Q76" s="266"/>
      <c r="R76" s="266"/>
      <c r="S76" s="266"/>
      <c r="T76" s="266"/>
      <c r="U76" s="268"/>
      <c r="V76" s="203"/>
      <c r="W76" s="201"/>
    </row>
    <row r="77" spans="2:23" ht="18" customHeight="1" thickTop="1">
      <c r="B77" s="111" t="s">
        <v>219</v>
      </c>
      <c r="C77" s="112"/>
      <c r="D77" s="112"/>
      <c r="E77" s="113"/>
      <c r="F77" s="171"/>
      <c r="G77" s="171"/>
      <c r="H77" s="184" t="str">
        <f t="shared" si="9"/>
        <v/>
      </c>
      <c r="I77" s="184" t="str">
        <f t="shared" si="10"/>
        <v/>
      </c>
      <c r="J77" s="183" t="str">
        <f t="shared" si="11"/>
        <v/>
      </c>
      <c r="K77" s="31"/>
      <c r="L77" s="31"/>
      <c r="M77" s="285" t="s">
        <v>242</v>
      </c>
      <c r="N77" s="286"/>
      <c r="O77" s="286"/>
      <c r="P77" s="292" t="s">
        <v>272</v>
      </c>
      <c r="Q77" s="292"/>
      <c r="R77" s="297" t="s">
        <v>282</v>
      </c>
      <c r="S77" s="297"/>
      <c r="T77" s="299" t="s">
        <v>274</v>
      </c>
      <c r="U77" s="300"/>
      <c r="V77" s="202"/>
      <c r="W77" s="90"/>
    </row>
    <row r="78" spans="2:23" ht="18" customHeight="1">
      <c r="B78" s="289" t="s">
        <v>228</v>
      </c>
      <c r="C78" s="290"/>
      <c r="D78" s="290"/>
      <c r="E78" s="291"/>
      <c r="F78" s="171"/>
      <c r="G78" s="171"/>
      <c r="H78" s="184" t="str">
        <f t="shared" si="9"/>
        <v/>
      </c>
      <c r="I78" s="184" t="str">
        <f t="shared" si="10"/>
        <v/>
      </c>
      <c r="J78" s="183" t="str">
        <f t="shared" si="11"/>
        <v/>
      </c>
      <c r="K78" s="31"/>
      <c r="L78" s="31"/>
      <c r="M78" s="234"/>
      <c r="N78" s="235"/>
      <c r="O78" s="235"/>
      <c r="P78" s="293"/>
      <c r="Q78" s="293"/>
      <c r="R78" s="298"/>
      <c r="S78" s="298"/>
      <c r="T78" s="301"/>
      <c r="U78" s="302"/>
      <c r="V78" s="202"/>
      <c r="W78" s="90"/>
    </row>
    <row r="79" spans="2:23" ht="18" customHeight="1" thickBot="1">
      <c r="B79" s="260" t="s">
        <v>229</v>
      </c>
      <c r="C79" s="261"/>
      <c r="D79" s="261"/>
      <c r="E79" s="262"/>
      <c r="F79" s="172"/>
      <c r="G79" s="172"/>
      <c r="H79" s="185" t="str">
        <f t="shared" si="9"/>
        <v/>
      </c>
      <c r="I79" s="185" t="str">
        <f t="shared" si="10"/>
        <v/>
      </c>
      <c r="J79" s="186" t="str">
        <f t="shared" si="11"/>
        <v/>
      </c>
      <c r="K79" s="31"/>
      <c r="L79" s="31"/>
      <c r="M79" s="234"/>
      <c r="N79" s="235"/>
      <c r="O79" s="235"/>
      <c r="P79" s="266"/>
      <c r="Q79" s="266"/>
      <c r="R79" s="266"/>
      <c r="S79" s="266"/>
      <c r="T79" s="266"/>
      <c r="U79" s="268"/>
      <c r="V79" s="203"/>
      <c r="W79" s="201"/>
    </row>
    <row r="80" spans="2:23" ht="18" customHeight="1" thickTop="1" thickBot="1">
      <c r="K80" s="31"/>
      <c r="L80" s="31"/>
      <c r="M80" s="287"/>
      <c r="N80" s="288"/>
      <c r="O80" s="288"/>
      <c r="P80" s="267"/>
      <c r="Q80" s="267"/>
      <c r="R80" s="267"/>
      <c r="S80" s="267"/>
      <c r="T80" s="267"/>
      <c r="U80" s="269"/>
      <c r="V80" s="203"/>
      <c r="W80" s="201"/>
    </row>
    <row r="81" spans="2:21" ht="18" customHeight="1" thickTop="1">
      <c r="K81" s="31"/>
      <c r="L81" s="31"/>
      <c r="M81" s="31"/>
    </row>
    <row r="82" spans="2:21" ht="18" customHeight="1">
      <c r="K82" s="31"/>
      <c r="L82" s="31"/>
      <c r="M82" s="31"/>
    </row>
    <row r="83" spans="2:21" ht="18" customHeight="1" thickBot="1">
      <c r="K83" s="31"/>
      <c r="L83" s="31"/>
      <c r="M83" s="31" t="str">
        <f>IF('Anexo L - IES'!$F$12=4,SUM('Cálculos Auxiliares'!G86:H86),"")</f>
        <v/>
      </c>
    </row>
    <row r="84" spans="2:21" s="2" customFormat="1" ht="20.100000000000001" customHeight="1" thickTop="1" thickBot="1">
      <c r="B84" s="274" t="s">
        <v>85</v>
      </c>
      <c r="C84" s="275"/>
      <c r="D84" s="275"/>
      <c r="E84" s="275"/>
      <c r="F84" s="275"/>
      <c r="G84" s="275"/>
      <c r="H84" s="275"/>
      <c r="I84" s="275"/>
      <c r="J84" s="276"/>
      <c r="K84" s="32"/>
      <c r="L84" s="32"/>
      <c r="M84" s="274" t="s">
        <v>223</v>
      </c>
      <c r="N84" s="275"/>
      <c r="O84" s="275"/>
      <c r="P84" s="275"/>
      <c r="Q84" s="275"/>
      <c r="R84" s="275"/>
      <c r="S84" s="275"/>
      <c r="T84" s="275"/>
      <c r="U84" s="276"/>
    </row>
    <row r="85" spans="2:21" ht="18" customHeight="1" thickTop="1">
      <c r="B85" s="303" t="s">
        <v>224</v>
      </c>
      <c r="C85" s="304"/>
      <c r="D85" s="305"/>
      <c r="E85" s="306" t="s">
        <v>86</v>
      </c>
      <c r="F85" s="306"/>
      <c r="G85" s="306" t="s">
        <v>87</v>
      </c>
      <c r="H85" s="306"/>
      <c r="I85" s="306" t="s">
        <v>88</v>
      </c>
      <c r="J85" s="382"/>
      <c r="K85" s="31"/>
      <c r="L85" s="31"/>
      <c r="M85" s="277" t="s">
        <v>225</v>
      </c>
      <c r="N85" s="278"/>
      <c r="O85" s="279"/>
      <c r="P85" s="270" t="s">
        <v>86</v>
      </c>
      <c r="Q85" s="270"/>
      <c r="R85" s="283" t="s">
        <v>226</v>
      </c>
      <c r="S85" s="283"/>
      <c r="T85" s="270" t="s">
        <v>88</v>
      </c>
      <c r="U85" s="271"/>
    </row>
    <row r="86" spans="2:21" s="2" customFormat="1" ht="18" customHeight="1">
      <c r="B86" s="263" t="s">
        <v>89</v>
      </c>
      <c r="C86" s="352" t="s">
        <v>272</v>
      </c>
      <c r="D86" s="352"/>
      <c r="E86" s="353"/>
      <c r="F86" s="353"/>
      <c r="G86" s="354"/>
      <c r="H86" s="354"/>
      <c r="I86" s="354"/>
      <c r="J86" s="355"/>
      <c r="K86" s="32"/>
      <c r="L86" s="32"/>
      <c r="M86" s="280"/>
      <c r="N86" s="281"/>
      <c r="O86" s="282"/>
      <c r="P86" s="272"/>
      <c r="Q86" s="272"/>
      <c r="R86" s="284"/>
      <c r="S86" s="284"/>
      <c r="T86" s="272"/>
      <c r="U86" s="273"/>
    </row>
    <row r="87" spans="2:21" s="2" customFormat="1" ht="18" customHeight="1">
      <c r="B87" s="264"/>
      <c r="C87" s="238" t="s">
        <v>282</v>
      </c>
      <c r="D87" s="238"/>
      <c r="E87" s="239"/>
      <c r="F87" s="239"/>
      <c r="G87" s="236"/>
      <c r="H87" s="236"/>
      <c r="I87" s="236"/>
      <c r="J87" s="237"/>
      <c r="K87" s="32"/>
      <c r="L87" s="32"/>
      <c r="M87" s="324" t="s">
        <v>227</v>
      </c>
      <c r="N87" s="362"/>
      <c r="O87" s="325"/>
      <c r="P87" s="371"/>
      <c r="Q87" s="372"/>
      <c r="R87" s="365"/>
      <c r="S87" s="366"/>
      <c r="T87" s="365"/>
      <c r="U87" s="369"/>
    </row>
    <row r="88" spans="2:21" s="2" customFormat="1" ht="18" customHeight="1">
      <c r="B88" s="264"/>
      <c r="C88" s="238" t="s">
        <v>274</v>
      </c>
      <c r="D88" s="238"/>
      <c r="E88" s="239"/>
      <c r="F88" s="239"/>
      <c r="G88" s="236"/>
      <c r="H88" s="236"/>
      <c r="I88" s="236"/>
      <c r="J88" s="237"/>
      <c r="M88" s="324"/>
      <c r="N88" s="362"/>
      <c r="O88" s="325"/>
      <c r="P88" s="373"/>
      <c r="Q88" s="374"/>
      <c r="R88" s="367"/>
      <c r="S88" s="368"/>
      <c r="T88" s="367"/>
      <c r="U88" s="370"/>
    </row>
    <row r="89" spans="2:21" s="2" customFormat="1" ht="18" customHeight="1" thickBot="1">
      <c r="B89" s="264"/>
      <c r="C89" s="238" t="s">
        <v>90</v>
      </c>
      <c r="D89" s="238"/>
      <c r="E89" s="239"/>
      <c r="F89" s="239"/>
      <c r="G89" s="236"/>
      <c r="H89" s="236"/>
      <c r="I89" s="357"/>
      <c r="J89" s="358"/>
      <c r="M89" s="324"/>
      <c r="N89" s="362"/>
      <c r="O89" s="325"/>
      <c r="P89" s="373"/>
      <c r="Q89" s="374"/>
      <c r="R89" s="367"/>
      <c r="S89" s="368"/>
      <c r="T89" s="367"/>
      <c r="U89" s="370"/>
    </row>
    <row r="90" spans="2:21" s="2" customFormat="1" ht="18" customHeight="1" thickTop="1">
      <c r="B90" s="264"/>
      <c r="C90" s="240" t="s">
        <v>91</v>
      </c>
      <c r="D90" s="240"/>
      <c r="E90" s="381"/>
      <c r="F90" s="381"/>
      <c r="G90" s="241"/>
      <c r="H90" s="241"/>
      <c r="I90" s="359"/>
      <c r="J90" s="360"/>
      <c r="M90" s="23"/>
      <c r="N90" s="23"/>
      <c r="O90" s="23"/>
      <c r="P90" s="363"/>
      <c r="Q90" s="363"/>
      <c r="R90" s="364"/>
      <c r="S90" s="364"/>
      <c r="T90" s="86"/>
      <c r="U90" s="86"/>
    </row>
    <row r="91" spans="2:21" s="2" customFormat="1" ht="18" customHeight="1">
      <c r="B91" s="264"/>
      <c r="C91" s="238" t="s">
        <v>215</v>
      </c>
      <c r="D91" s="238"/>
      <c r="E91" s="239"/>
      <c r="F91" s="239"/>
      <c r="G91" s="236"/>
      <c r="H91" s="236"/>
      <c r="I91" s="236"/>
      <c r="J91" s="237"/>
      <c r="M91" s="27"/>
      <c r="N91" s="27"/>
      <c r="O91" s="27"/>
      <c r="P91" s="377"/>
      <c r="Q91" s="377"/>
      <c r="R91" s="375"/>
      <c r="S91" s="375"/>
      <c r="T91" s="375"/>
      <c r="U91" s="375"/>
    </row>
    <row r="92" spans="2:21" s="2" customFormat="1" ht="18" customHeight="1" thickBot="1">
      <c r="B92" s="265"/>
      <c r="C92" s="356" t="s">
        <v>216</v>
      </c>
      <c r="D92" s="356"/>
      <c r="E92" s="350"/>
      <c r="F92" s="350"/>
      <c r="G92" s="361"/>
      <c r="H92" s="361"/>
      <c r="I92" s="350"/>
      <c r="J92" s="351"/>
      <c r="M92" s="27"/>
      <c r="N92" s="27"/>
      <c r="O92" s="27"/>
      <c r="P92" s="376"/>
      <c r="Q92" s="376"/>
      <c r="R92" s="375"/>
      <c r="S92" s="375"/>
      <c r="T92" s="376"/>
      <c r="U92" s="376"/>
    </row>
    <row r="93" spans="2:21" ht="13.5" thickTop="1"/>
    <row r="94" spans="2:21" ht="13.5" thickBot="1"/>
    <row r="95" spans="2:21" ht="20.100000000000001" customHeight="1" thickTop="1">
      <c r="B95" s="229" t="s">
        <v>256</v>
      </c>
      <c r="C95" s="230"/>
      <c r="D95" s="230"/>
      <c r="E95" s="230"/>
      <c r="F95" s="230"/>
      <c r="G95" s="230"/>
      <c r="H95" s="230"/>
      <c r="I95" s="230"/>
      <c r="J95" s="231"/>
      <c r="M95" s="229" t="s">
        <v>257</v>
      </c>
      <c r="N95" s="230"/>
      <c r="O95" s="230"/>
      <c r="P95" s="230"/>
      <c r="Q95" s="230"/>
      <c r="R95" s="230"/>
      <c r="S95" s="230"/>
      <c r="T95" s="230"/>
      <c r="U95" s="231"/>
    </row>
    <row r="96" spans="2:21" ht="30" customHeight="1">
      <c r="B96" s="232"/>
      <c r="C96" s="233"/>
      <c r="D96" s="233"/>
      <c r="E96" s="102" t="s">
        <v>272</v>
      </c>
      <c r="F96" s="102" t="s">
        <v>51</v>
      </c>
      <c r="G96" s="102" t="s">
        <v>282</v>
      </c>
      <c r="H96" s="102" t="s">
        <v>51</v>
      </c>
      <c r="I96" s="102" t="s">
        <v>274</v>
      </c>
      <c r="J96" s="103" t="s">
        <v>51</v>
      </c>
      <c r="M96" s="232"/>
      <c r="N96" s="233"/>
      <c r="O96" s="233"/>
      <c r="P96" s="102" t="s">
        <v>272</v>
      </c>
      <c r="Q96" s="102" t="s">
        <v>51</v>
      </c>
      <c r="R96" s="102" t="s">
        <v>282</v>
      </c>
      <c r="S96" s="102" t="s">
        <v>51</v>
      </c>
      <c r="T96" s="102" t="s">
        <v>274</v>
      </c>
      <c r="U96" s="103" t="s">
        <v>51</v>
      </c>
    </row>
    <row r="97" spans="2:21" ht="18" customHeight="1">
      <c r="B97" s="234" t="s">
        <v>259</v>
      </c>
      <c r="C97" s="235"/>
      <c r="D97" s="15" t="s">
        <v>30</v>
      </c>
      <c r="E97" s="16"/>
      <c r="F97" s="174" t="str">
        <f>IF(SUM('Anexo L - IES'!$J$10:$L$13)&gt;0,IF(E97&gt;0,E97/'Anexo L - IES'!$J$10,""),"")</f>
        <v/>
      </c>
      <c r="G97" s="16"/>
      <c r="H97" s="174" t="str">
        <f>IF(SUM('Anexo L - IES'!$J$10:$L$13)&gt;0,IF(G97&gt;0,G97/'Anexo L - IES'!$K$10,""),"")</f>
        <v/>
      </c>
      <c r="I97" s="16"/>
      <c r="J97" s="177" t="str">
        <f>IF(SUM('Anexo L - IES'!$J$10:$L$13)&gt;0,IF(I97&gt;0,I97/'Anexo L - IES'!$L$10,""),"")</f>
        <v/>
      </c>
      <c r="M97" s="234" t="s">
        <v>258</v>
      </c>
      <c r="N97" s="235"/>
      <c r="O97" s="15" t="s">
        <v>30</v>
      </c>
      <c r="P97" s="16"/>
      <c r="Q97" s="174" t="str">
        <f>IF(SUM('Anexo L - IES'!$J$10:$L$13)&gt;0,IF(P97&gt;0,P97/'Anexo L - IES'!$J$10,""),"")</f>
        <v/>
      </c>
      <c r="R97" s="16"/>
      <c r="S97" s="174" t="str">
        <f>IF(SUM('Anexo L - IES'!$J$10:$L$13)&gt;0,IF(R97&gt;0,R97/'Anexo L - IES'!$K$10,""),"")</f>
        <v/>
      </c>
      <c r="T97" s="16"/>
      <c r="U97" s="177" t="str">
        <f>IF(SUM('Anexo L - IES'!$J$10:$L$13)&gt;0,IF(T97&gt;0,T97/'Anexo L - IES'!$L$10,""),"")</f>
        <v/>
      </c>
    </row>
    <row r="98" spans="2:21" ht="18" customHeight="1">
      <c r="B98" s="234"/>
      <c r="C98" s="235"/>
      <c r="D98" s="15" t="s">
        <v>31</v>
      </c>
      <c r="E98" s="16"/>
      <c r="F98" s="174" t="str">
        <f>IF(SUM('Anexo L - IES'!$J$10:$L$13)&gt;0,IF(E98&gt;0,E98/'Anexo L - IES'!$J$11,""),"")</f>
        <v/>
      </c>
      <c r="G98" s="16"/>
      <c r="H98" s="174" t="str">
        <f>IF(SUM('Anexo L - IES'!$J$10:$L$13)&gt;0,IF(G98&gt;0,G98/'Anexo L - IES'!$K$11,""),"")</f>
        <v/>
      </c>
      <c r="I98" s="16"/>
      <c r="J98" s="177" t="str">
        <f>IF(SUM('Anexo L - IES'!$J$10:$L$13)&gt;0,IF(I98&gt;0,I98/'Anexo L - IES'!$L$11,""),"")</f>
        <v/>
      </c>
      <c r="M98" s="234"/>
      <c r="N98" s="235"/>
      <c r="O98" s="15" t="s">
        <v>31</v>
      </c>
      <c r="P98" s="16"/>
      <c r="Q98" s="174" t="str">
        <f>IF(SUM('Anexo L - IES'!$J$10:$L$13)&gt;0,IF(P98&gt;0,P98/'Anexo L - IES'!$J$11,""),"")</f>
        <v/>
      </c>
      <c r="R98" s="16"/>
      <c r="S98" s="174" t="str">
        <f>IF(SUM('Anexo L - IES'!$J$10:$L$13)&gt;0,IF(R98&gt;0,R98/'Anexo L - IES'!$K$11,""),"")</f>
        <v/>
      </c>
      <c r="T98" s="16"/>
      <c r="U98" s="177" t="str">
        <f>IF(SUM('Anexo L - IES'!$J$10:$L$13)&gt;0,IF(T98&gt;0,T98/'Anexo L - IES'!$L$11,""),"")</f>
        <v/>
      </c>
    </row>
    <row r="99" spans="2:21" ht="18" customHeight="1">
      <c r="B99" s="234"/>
      <c r="C99" s="235"/>
      <c r="D99" s="15" t="s">
        <v>32</v>
      </c>
      <c r="E99" s="17"/>
      <c r="F99" s="174" t="str">
        <f>IF(SUM('Anexo L - IES'!$J$10:$L$13)&gt;0,IF(E99&gt;0,E99/'Anexo L - IES'!$J$12,""),"")</f>
        <v/>
      </c>
      <c r="G99" s="17"/>
      <c r="H99" s="174" t="str">
        <f>IF(SUM('Anexo L - IES'!$J$10:$L$13)&gt;0,IF(G99&gt;0,G99/'Anexo L - IES'!$K$12,""),"")</f>
        <v/>
      </c>
      <c r="I99" s="17"/>
      <c r="J99" s="177" t="str">
        <f>IF(SUM('Anexo L - IES'!$J$10:$L$13)&gt;0,IF(I99&gt;0,I99/'Anexo L - IES'!$L$12,""),"")</f>
        <v/>
      </c>
      <c r="M99" s="234"/>
      <c r="N99" s="235"/>
      <c r="O99" s="15" t="s">
        <v>32</v>
      </c>
      <c r="P99" s="17"/>
      <c r="Q99" s="174" t="str">
        <f>IF(SUM('Anexo L - IES'!$J$10:$L$13)&gt;0,IF(P99&gt;0,P99/'Anexo L - IES'!$J$12,""),"")</f>
        <v/>
      </c>
      <c r="R99" s="17"/>
      <c r="S99" s="174" t="str">
        <f>IF(SUM('Anexo L - IES'!$J$10:$L$13)&gt;0,IF(R99&gt;0,R99/'Anexo L - IES'!$K$12,""),"")</f>
        <v/>
      </c>
      <c r="T99" s="17"/>
      <c r="U99" s="177" t="str">
        <f>IF(SUM('Anexo L - IES'!$J$10:$L$13)&gt;0,IF(T99&gt;0,T99/'Anexo L - IES'!$L$12,""),"")</f>
        <v/>
      </c>
    </row>
    <row r="100" spans="2:21" ht="18" customHeight="1">
      <c r="B100" s="234"/>
      <c r="C100" s="235"/>
      <c r="D100" s="15" t="s">
        <v>33</v>
      </c>
      <c r="E100" s="16"/>
      <c r="F100" s="174" t="str">
        <f>IF(SUM('Anexo L - IES'!$J$10:$L$13)&gt;0,IF(E100&gt;0,E100/'Anexo L - IES'!$J$13,""),"")</f>
        <v/>
      </c>
      <c r="G100" s="16"/>
      <c r="H100" s="174" t="str">
        <f>IF(SUM('Anexo L - IES'!$J$10:$L$13)&gt;0,IF(G100&gt;0,G100/'Anexo L - IES'!$K$13,""),"")</f>
        <v/>
      </c>
      <c r="I100" s="16"/>
      <c r="J100" s="177" t="str">
        <f>IF(SUM('Anexo L - IES'!$J$10:$L$13)&gt;0,IF(I100&gt;0,I100/'Anexo L - IES'!$L$13,""),"")</f>
        <v/>
      </c>
      <c r="M100" s="234"/>
      <c r="N100" s="235"/>
      <c r="O100" s="15" t="s">
        <v>33</v>
      </c>
      <c r="P100" s="16"/>
      <c r="Q100" s="174" t="str">
        <f>IF(SUM('Anexo L - IES'!$J$10:$L$13)&gt;0,IF(P100&gt;0,P100/'Anexo L - IES'!$J$13,""),"")</f>
        <v/>
      </c>
      <c r="R100" s="16"/>
      <c r="S100" s="174" t="str">
        <f>IF(SUM('Anexo L - IES'!$J$10:$L$13)&gt;0,IF(R100&gt;0,R100/'Anexo L - IES'!$K$13,""),"")</f>
        <v/>
      </c>
      <c r="T100" s="16"/>
      <c r="U100" s="177" t="str">
        <f>IF(SUM('Anexo L - IES'!$J$10:$L$13)&gt;0,IF(T100&gt;0,T100/'Anexo L - IES'!$L$13,""),"")</f>
        <v/>
      </c>
    </row>
    <row r="101" spans="2:21" ht="18" customHeight="1" thickBot="1">
      <c r="B101" s="227" t="s">
        <v>34</v>
      </c>
      <c r="C101" s="228"/>
      <c r="D101" s="228"/>
      <c r="E101" s="175" t="str">
        <f t="shared" ref="E101:J101" si="12">IF(SUM(E97:E100)&gt;0,SUM(E97:E100),"")</f>
        <v/>
      </c>
      <c r="F101" s="175" t="str">
        <f t="shared" si="12"/>
        <v/>
      </c>
      <c r="G101" s="175" t="str">
        <f t="shared" si="12"/>
        <v/>
      </c>
      <c r="H101" s="175" t="str">
        <f t="shared" si="12"/>
        <v/>
      </c>
      <c r="I101" s="175" t="str">
        <f t="shared" si="12"/>
        <v/>
      </c>
      <c r="J101" s="176" t="str">
        <f t="shared" si="12"/>
        <v/>
      </c>
      <c r="M101" s="227" t="s">
        <v>34</v>
      </c>
      <c r="N101" s="228"/>
      <c r="O101" s="228"/>
      <c r="P101" s="175" t="str">
        <f t="shared" ref="P101:U101" si="13">IF(SUM(P97:P100)&gt;0,SUM(P97:P100),"")</f>
        <v/>
      </c>
      <c r="Q101" s="175" t="str">
        <f t="shared" si="13"/>
        <v/>
      </c>
      <c r="R101" s="175" t="str">
        <f t="shared" si="13"/>
        <v/>
      </c>
      <c r="S101" s="175" t="str">
        <f t="shared" si="13"/>
        <v/>
      </c>
      <c r="T101" s="175" t="str">
        <f t="shared" si="13"/>
        <v/>
      </c>
      <c r="U101" s="176" t="str">
        <f t="shared" si="13"/>
        <v/>
      </c>
    </row>
    <row r="102" spans="2:21" ht="13.5" thickTop="1"/>
    <row r="103" spans="2:21" ht="13.5" thickBot="1"/>
    <row r="104" spans="2:21" ht="18" customHeight="1" thickTop="1">
      <c r="B104" s="229" t="s">
        <v>265</v>
      </c>
      <c r="C104" s="230"/>
      <c r="D104" s="230"/>
      <c r="E104" s="230"/>
      <c r="F104" s="230"/>
      <c r="G104" s="230"/>
      <c r="H104" s="230"/>
      <c r="I104" s="230"/>
      <c r="J104" s="231"/>
      <c r="M104" s="229" t="s">
        <v>266</v>
      </c>
      <c r="N104" s="230"/>
      <c r="O104" s="230"/>
      <c r="P104" s="230"/>
      <c r="Q104" s="230"/>
      <c r="R104" s="230"/>
      <c r="S104" s="230"/>
      <c r="T104" s="230"/>
      <c r="U104" s="231"/>
    </row>
    <row r="105" spans="2:21" ht="30" customHeight="1">
      <c r="B105" s="232"/>
      <c r="C105" s="233"/>
      <c r="D105" s="233"/>
      <c r="E105" s="102" t="s">
        <v>272</v>
      </c>
      <c r="F105" s="102" t="s">
        <v>51</v>
      </c>
      <c r="G105" s="102" t="s">
        <v>282</v>
      </c>
      <c r="H105" s="102" t="s">
        <v>51</v>
      </c>
      <c r="I105" s="102" t="s">
        <v>274</v>
      </c>
      <c r="J105" s="103" t="s">
        <v>51</v>
      </c>
      <c r="M105" s="232"/>
      <c r="N105" s="233"/>
      <c r="O105" s="233"/>
      <c r="P105" s="102" t="s">
        <v>272</v>
      </c>
      <c r="Q105" s="102" t="s">
        <v>51</v>
      </c>
      <c r="R105" s="102" t="s">
        <v>282</v>
      </c>
      <c r="S105" s="102" t="s">
        <v>51</v>
      </c>
      <c r="T105" s="102" t="s">
        <v>274</v>
      </c>
      <c r="U105" s="103" t="s">
        <v>51</v>
      </c>
    </row>
    <row r="106" spans="2:21" ht="18" customHeight="1">
      <c r="B106" s="234" t="s">
        <v>269</v>
      </c>
      <c r="C106" s="235"/>
      <c r="D106" s="15" t="s">
        <v>30</v>
      </c>
      <c r="E106" s="16"/>
      <c r="F106" s="174" t="str">
        <f>IF(SUM('Anexo L - IES'!$J$10:$L$13)&gt;0,IF(E106&gt;0,E106/'Anexo L - IES'!$J$10,""),"")</f>
        <v/>
      </c>
      <c r="G106" s="16"/>
      <c r="H106" s="174" t="str">
        <f>IF(SUM('Anexo L - IES'!$J$10:$L$13)&gt;0,IF(G106&gt;0,G106/'Anexo L - IES'!$K$10,""),"")</f>
        <v/>
      </c>
      <c r="I106" s="16"/>
      <c r="J106" s="177" t="str">
        <f>IF(SUM('Anexo L - IES'!$J$10:$L$13)&gt;0,IF(I106&gt;0,I106/'Anexo L - IES'!$L$10,""),"")</f>
        <v/>
      </c>
      <c r="M106" s="234" t="s">
        <v>269</v>
      </c>
      <c r="N106" s="235"/>
      <c r="O106" s="15" t="s">
        <v>30</v>
      </c>
      <c r="P106" s="16"/>
      <c r="Q106" s="174" t="str">
        <f>IF(SUM('Anexo L - IES'!$J$10:$L$13)&gt;0,IF(P106&gt;0,P106/'Anexo L - IES'!$J$10,""),"")</f>
        <v/>
      </c>
      <c r="R106" s="16"/>
      <c r="S106" s="174" t="str">
        <f>IF(SUM('Anexo L - IES'!$J$10:$L$13)&gt;0,IF(R106&gt;0,R106/'Anexo L - IES'!$K$10,""),"")</f>
        <v/>
      </c>
      <c r="T106" s="16"/>
      <c r="U106" s="177" t="str">
        <f>IF(SUM('Anexo L - IES'!$J$10:$L$13)&gt;0,IF(T106&gt;0,T106/'Anexo L - IES'!$L$10,""),"")</f>
        <v/>
      </c>
    </row>
    <row r="107" spans="2:21" ht="18" customHeight="1">
      <c r="B107" s="234"/>
      <c r="C107" s="235"/>
      <c r="D107" s="15" t="s">
        <v>31</v>
      </c>
      <c r="E107" s="16"/>
      <c r="F107" s="174" t="str">
        <f>IF(SUM('Anexo L - IES'!$J$10:$L$13)&gt;0,IF(E107&gt;0,E107/'Anexo L - IES'!$J$11,""),"")</f>
        <v/>
      </c>
      <c r="G107" s="16"/>
      <c r="H107" s="174" t="str">
        <f>IF(SUM('Anexo L - IES'!$J$10:$L$13)&gt;0,IF(G107&gt;0,G107/'Anexo L - IES'!$K$11,""),"")</f>
        <v/>
      </c>
      <c r="I107" s="16"/>
      <c r="J107" s="177" t="str">
        <f>IF(SUM('Anexo L - IES'!$J$10:$L$13)&gt;0,IF(I107&gt;0,I107/'Anexo L - IES'!$L$11,""),"")</f>
        <v/>
      </c>
      <c r="M107" s="234"/>
      <c r="N107" s="235"/>
      <c r="O107" s="15" t="s">
        <v>31</v>
      </c>
      <c r="P107" s="16"/>
      <c r="Q107" s="174" t="str">
        <f>IF(SUM('Anexo L - IES'!$J$10:$L$13)&gt;0,IF(P107&gt;0,P107/'Anexo L - IES'!$J$11,""),"")</f>
        <v/>
      </c>
      <c r="R107" s="16"/>
      <c r="S107" s="174" t="str">
        <f>IF(SUM('Anexo L - IES'!$J$10:$L$13)&gt;0,IF(R107&gt;0,R107/'Anexo L - IES'!$K$11,""),"")</f>
        <v/>
      </c>
      <c r="T107" s="16"/>
      <c r="U107" s="177" t="str">
        <f>IF(SUM('Anexo L - IES'!$J$10:$L$13)&gt;0,IF(T107&gt;0,T107/'Anexo L - IES'!$L$11,""),"")</f>
        <v/>
      </c>
    </row>
    <row r="108" spans="2:21" ht="18" customHeight="1">
      <c r="B108" s="234"/>
      <c r="C108" s="235"/>
      <c r="D108" s="15" t="s">
        <v>32</v>
      </c>
      <c r="E108" s="17"/>
      <c r="F108" s="174" t="str">
        <f>IF(SUM('Anexo L - IES'!$J$10:$L$13)&gt;0,IF(E108&gt;0,E108/'Anexo L - IES'!$J$12,""),"")</f>
        <v/>
      </c>
      <c r="G108" s="17"/>
      <c r="H108" s="174" t="str">
        <f>IF(SUM('Anexo L - IES'!$J$10:$L$13)&gt;0,IF(G108&gt;0,G108/'Anexo L - IES'!$K$12,""),"")</f>
        <v/>
      </c>
      <c r="I108" s="17"/>
      <c r="J108" s="177" t="str">
        <f>IF(SUM('Anexo L - IES'!$J$10:$L$13)&gt;0,IF(I108&gt;0,I108/'Anexo L - IES'!$L$12,""),"")</f>
        <v/>
      </c>
      <c r="M108" s="234"/>
      <c r="N108" s="235"/>
      <c r="O108" s="15" t="s">
        <v>32</v>
      </c>
      <c r="P108" s="17"/>
      <c r="Q108" s="174" t="str">
        <f>IF(SUM('Anexo L - IES'!$J$10:$L$13)&gt;0,IF(P108&gt;0,P108/'Anexo L - IES'!$J$12,""),"")</f>
        <v/>
      </c>
      <c r="R108" s="17"/>
      <c r="S108" s="174" t="str">
        <f>IF(SUM('Anexo L - IES'!$J$10:$L$13)&gt;0,IF(R108&gt;0,R108/'Anexo L - IES'!$K$12,""),"")</f>
        <v/>
      </c>
      <c r="T108" s="17"/>
      <c r="U108" s="177" t="str">
        <f>IF(SUM('Anexo L - IES'!$J$10:$L$13)&gt;0,IF(T108&gt;0,T108/'Anexo L - IES'!$L$12,""),"")</f>
        <v/>
      </c>
    </row>
    <row r="109" spans="2:21" ht="18" customHeight="1">
      <c r="B109" s="234"/>
      <c r="C109" s="235"/>
      <c r="D109" s="15" t="s">
        <v>33</v>
      </c>
      <c r="E109" s="16"/>
      <c r="F109" s="174" t="str">
        <f>IF(SUM('Anexo L - IES'!$J$10:$L$13)&gt;0,IF(E109&gt;0,E109/'Anexo L - IES'!$J$13,""),"")</f>
        <v/>
      </c>
      <c r="G109" s="16"/>
      <c r="H109" s="174" t="str">
        <f>IF(SUM('Anexo L - IES'!$J$10:$L$13)&gt;0,IF(G109&gt;0,G109/'Anexo L - IES'!$K$13,""),"")</f>
        <v/>
      </c>
      <c r="I109" s="16"/>
      <c r="J109" s="177" t="str">
        <f>IF(SUM('Anexo L - IES'!$J$10:$L$13)&gt;0,IF(I109&gt;0,I109/'Anexo L - IES'!$L$13,""),"")</f>
        <v/>
      </c>
      <c r="M109" s="234"/>
      <c r="N109" s="235"/>
      <c r="O109" s="15" t="s">
        <v>33</v>
      </c>
      <c r="P109" s="16"/>
      <c r="Q109" s="174" t="str">
        <f>IF(SUM('Anexo L - IES'!$J$10:$L$13)&gt;0,IF(P109&gt;0,P109/'Anexo L - IES'!$J$13,""),"")</f>
        <v/>
      </c>
      <c r="R109" s="16"/>
      <c r="S109" s="174" t="str">
        <f>IF(SUM('Anexo L - IES'!$J$10:$L$13)&gt;0,IF(R109&gt;0,R109/'Anexo L - IES'!$K$13,""),"")</f>
        <v/>
      </c>
      <c r="T109" s="16"/>
      <c r="U109" s="177" t="str">
        <f>IF(SUM('Anexo L - IES'!$J$10:$L$13)&gt;0,IF(T109&gt;0,T109/'Anexo L - IES'!$L$13,""),"")</f>
        <v/>
      </c>
    </row>
    <row r="110" spans="2:21" ht="18" customHeight="1" thickBot="1">
      <c r="B110" s="227" t="s">
        <v>34</v>
      </c>
      <c r="C110" s="228"/>
      <c r="D110" s="228"/>
      <c r="E110" s="175" t="str">
        <f t="shared" ref="E110:J110" si="14">IF(SUM(E106:E109)&gt;0,SUM(E106:E109),"")</f>
        <v/>
      </c>
      <c r="F110" s="175" t="str">
        <f t="shared" si="14"/>
        <v/>
      </c>
      <c r="G110" s="175" t="str">
        <f t="shared" si="14"/>
        <v/>
      </c>
      <c r="H110" s="175" t="str">
        <f t="shared" si="14"/>
        <v/>
      </c>
      <c r="I110" s="175" t="str">
        <f t="shared" si="14"/>
        <v/>
      </c>
      <c r="J110" s="176" t="str">
        <f t="shared" si="14"/>
        <v/>
      </c>
      <c r="M110" s="227" t="s">
        <v>34</v>
      </c>
      <c r="N110" s="228"/>
      <c r="O110" s="228"/>
      <c r="P110" s="175" t="str">
        <f t="shared" ref="P110:U110" si="15">IF(SUM(P106:P109)&gt;0,SUM(P106:P109),"")</f>
        <v/>
      </c>
      <c r="Q110" s="175" t="str">
        <f t="shared" si="15"/>
        <v/>
      </c>
      <c r="R110" s="175" t="str">
        <f t="shared" si="15"/>
        <v/>
      </c>
      <c r="S110" s="175" t="str">
        <f t="shared" si="15"/>
        <v/>
      </c>
      <c r="T110" s="175" t="str">
        <f t="shared" si="15"/>
        <v/>
      </c>
      <c r="U110" s="176" t="str">
        <f t="shared" si="15"/>
        <v/>
      </c>
    </row>
    <row r="111" spans="2:21" ht="13.5" thickTop="1"/>
    <row r="112" spans="2:21" ht="13.5" thickBot="1"/>
    <row r="113" spans="2:21" ht="18" customHeight="1" thickTop="1">
      <c r="B113" s="229" t="s">
        <v>267</v>
      </c>
      <c r="C113" s="230"/>
      <c r="D113" s="230"/>
      <c r="E113" s="230"/>
      <c r="F113" s="230"/>
      <c r="G113" s="230"/>
      <c r="H113" s="230"/>
      <c r="I113" s="230"/>
      <c r="J113" s="231"/>
      <c r="M113" s="229" t="s">
        <v>270</v>
      </c>
      <c r="N113" s="230"/>
      <c r="O113" s="230"/>
      <c r="P113" s="230"/>
      <c r="Q113" s="230"/>
      <c r="R113" s="230"/>
      <c r="S113" s="230"/>
      <c r="T113" s="230"/>
      <c r="U113" s="231"/>
    </row>
    <row r="114" spans="2:21" ht="30" customHeight="1">
      <c r="B114" s="232"/>
      <c r="C114" s="233"/>
      <c r="D114" s="233"/>
      <c r="E114" s="102" t="s">
        <v>272</v>
      </c>
      <c r="F114" s="102" t="s">
        <v>51</v>
      </c>
      <c r="G114" s="102" t="s">
        <v>282</v>
      </c>
      <c r="H114" s="102" t="s">
        <v>51</v>
      </c>
      <c r="I114" s="102" t="s">
        <v>274</v>
      </c>
      <c r="J114" s="103" t="s">
        <v>51</v>
      </c>
      <c r="M114" s="232"/>
      <c r="N114" s="233"/>
      <c r="O114" s="233"/>
      <c r="P114" s="102" t="s">
        <v>272</v>
      </c>
      <c r="Q114" s="102" t="s">
        <v>51</v>
      </c>
      <c r="R114" s="102" t="s">
        <v>282</v>
      </c>
      <c r="S114" s="102" t="s">
        <v>51</v>
      </c>
      <c r="T114" s="102" t="s">
        <v>274</v>
      </c>
      <c r="U114" s="103" t="s">
        <v>51</v>
      </c>
    </row>
    <row r="115" spans="2:21" ht="18" customHeight="1">
      <c r="B115" s="234" t="s">
        <v>268</v>
      </c>
      <c r="C115" s="235"/>
      <c r="D115" s="15" t="s">
        <v>30</v>
      </c>
      <c r="E115" s="16"/>
      <c r="F115" s="174" t="str">
        <f>IF(SUM('Anexo L - IES'!$J$10:$L$13)&gt;0,IF(E115&gt;0,E115/'Anexo L - IES'!$J$10,""),"")</f>
        <v/>
      </c>
      <c r="G115" s="16"/>
      <c r="H115" s="174" t="str">
        <f>IF(SUM('Anexo L - IES'!$J$10:$L$13)&gt;0,IF(G115&gt;0,G115/'Anexo L - IES'!$K$10,""),"")</f>
        <v/>
      </c>
      <c r="I115" s="16"/>
      <c r="J115" s="177" t="str">
        <f>IF(SUM('Anexo L - IES'!$J$10:$L$13)&gt;0,IF(I115&gt;0,I115/'Anexo L - IES'!$L$10,""),"")</f>
        <v/>
      </c>
      <c r="M115" s="234" t="s">
        <v>268</v>
      </c>
      <c r="N115" s="235"/>
      <c r="O115" s="15" t="s">
        <v>30</v>
      </c>
      <c r="P115" s="16"/>
      <c r="Q115" s="174" t="str">
        <f>IF(SUM('Anexo L - IES'!$J$10:$L$13)&gt;0,IF(P115&gt;0,P115/'Anexo L - IES'!$J$10,""),"")</f>
        <v/>
      </c>
      <c r="R115" s="16"/>
      <c r="S115" s="174" t="str">
        <f>IF(SUM('Anexo L - IES'!$J$10:$L$13)&gt;0,IF(R115&gt;0,R115/'Anexo L - IES'!$K$10,""),"")</f>
        <v/>
      </c>
      <c r="T115" s="16"/>
      <c r="U115" s="177" t="str">
        <f>IF(SUM('Anexo L - IES'!$J$10:$L$13)&gt;0,IF(T115&gt;0,T115/'Anexo L - IES'!$L$10,""),"")</f>
        <v/>
      </c>
    </row>
    <row r="116" spans="2:21" ht="18" customHeight="1">
      <c r="B116" s="234"/>
      <c r="C116" s="235"/>
      <c r="D116" s="15" t="s">
        <v>31</v>
      </c>
      <c r="E116" s="16"/>
      <c r="F116" s="174" t="str">
        <f>IF(SUM('Anexo L - IES'!$J$10:$L$13)&gt;0,IF(E116&gt;0,E116/'Anexo L - IES'!$J$11,""),"")</f>
        <v/>
      </c>
      <c r="G116" s="16"/>
      <c r="H116" s="174" t="str">
        <f>IF(SUM('Anexo L - IES'!$J$10:$L$13)&gt;0,IF(G116&gt;0,G116/'Anexo L - IES'!$K$11,""),"")</f>
        <v/>
      </c>
      <c r="I116" s="16"/>
      <c r="J116" s="177" t="str">
        <f>IF(SUM('Anexo L - IES'!$J$10:$L$13)&gt;0,IF(I116&gt;0,I116/'Anexo L - IES'!$L$11,""),"")</f>
        <v/>
      </c>
      <c r="M116" s="234"/>
      <c r="N116" s="235"/>
      <c r="O116" s="15" t="s">
        <v>31</v>
      </c>
      <c r="P116" s="16"/>
      <c r="Q116" s="174" t="str">
        <f>IF(SUM('Anexo L - IES'!$J$10:$L$13)&gt;0,IF(P116&gt;0,P116/'Anexo L - IES'!$J$11,""),"")</f>
        <v/>
      </c>
      <c r="R116" s="16"/>
      <c r="S116" s="174" t="str">
        <f>IF(SUM('Anexo L - IES'!$J$10:$L$13)&gt;0,IF(R116&gt;0,R116/'Anexo L - IES'!$K$11,""),"")</f>
        <v/>
      </c>
      <c r="T116" s="16"/>
      <c r="U116" s="177" t="str">
        <f>IF(SUM('Anexo L - IES'!$J$10:$L$13)&gt;0,IF(T116&gt;0,T116/'Anexo L - IES'!$L$11,""),"")</f>
        <v/>
      </c>
    </row>
    <row r="117" spans="2:21" ht="18" customHeight="1">
      <c r="B117" s="234"/>
      <c r="C117" s="235"/>
      <c r="D117" s="15" t="s">
        <v>32</v>
      </c>
      <c r="E117" s="17"/>
      <c r="F117" s="174" t="str">
        <f>IF(SUM('Anexo L - IES'!$J$10:$L$13)&gt;0,IF(E117&gt;0,E117/'Anexo L - IES'!$J$12,""),"")</f>
        <v/>
      </c>
      <c r="G117" s="17"/>
      <c r="H117" s="174" t="str">
        <f>IF(SUM('Anexo L - IES'!$J$10:$L$13)&gt;0,IF(G117&gt;0,G117/'Anexo L - IES'!$K$12,""),"")</f>
        <v/>
      </c>
      <c r="I117" s="17"/>
      <c r="J117" s="177" t="str">
        <f>IF(SUM('Anexo L - IES'!$J$10:$L$13)&gt;0,IF(I117&gt;0,I117/'Anexo L - IES'!$L$12,""),"")</f>
        <v/>
      </c>
      <c r="M117" s="234"/>
      <c r="N117" s="235"/>
      <c r="O117" s="15" t="s">
        <v>32</v>
      </c>
      <c r="P117" s="17"/>
      <c r="Q117" s="174" t="str">
        <f>IF(SUM('Anexo L - IES'!$J$10:$L$13)&gt;0,IF(P117&gt;0,P117/'Anexo L - IES'!$J$12,""),"")</f>
        <v/>
      </c>
      <c r="R117" s="17"/>
      <c r="S117" s="174" t="str">
        <f>IF(SUM('Anexo L - IES'!$J$10:$L$13)&gt;0,IF(R117&gt;0,R117/'Anexo L - IES'!$K$12,""),"")</f>
        <v/>
      </c>
      <c r="T117" s="17"/>
      <c r="U117" s="177" t="str">
        <f>IF(SUM('Anexo L - IES'!$J$10:$L$13)&gt;0,IF(T117&gt;0,T117/'Anexo L - IES'!$L$12,""),"")</f>
        <v/>
      </c>
    </row>
    <row r="118" spans="2:21" ht="18" customHeight="1">
      <c r="B118" s="234"/>
      <c r="C118" s="235"/>
      <c r="D118" s="15" t="s">
        <v>33</v>
      </c>
      <c r="E118" s="16"/>
      <c r="F118" s="174" t="str">
        <f>IF(SUM('Anexo L - IES'!$J$10:$L$13)&gt;0,IF(E118&gt;0,E118/'Anexo L - IES'!$J$13,""),"")</f>
        <v/>
      </c>
      <c r="G118" s="16"/>
      <c r="H118" s="174" t="str">
        <f>IF(SUM('Anexo L - IES'!$J$10:$L$13)&gt;0,IF(G118&gt;0,G118/'Anexo L - IES'!$K$13,""),"")</f>
        <v/>
      </c>
      <c r="I118" s="16"/>
      <c r="J118" s="177" t="str">
        <f>IF(SUM('Anexo L - IES'!$J$10:$L$13)&gt;0,IF(I118&gt;0,I118/'Anexo L - IES'!$L$13,""),"")</f>
        <v/>
      </c>
      <c r="M118" s="234"/>
      <c r="N118" s="235"/>
      <c r="O118" s="15" t="s">
        <v>33</v>
      </c>
      <c r="P118" s="16"/>
      <c r="Q118" s="174" t="str">
        <f>IF(SUM('Anexo L - IES'!$J$10:$L$13)&gt;0,IF(P118&gt;0,P118/'Anexo L - IES'!$J$13,""),"")</f>
        <v/>
      </c>
      <c r="R118" s="16"/>
      <c r="S118" s="174" t="str">
        <f>IF(SUM('Anexo L - IES'!$J$10:$L$13)&gt;0,IF(R118&gt;0,R118/'Anexo L - IES'!$K$13,""),"")</f>
        <v/>
      </c>
      <c r="T118" s="16"/>
      <c r="U118" s="177" t="str">
        <f>IF(SUM('Anexo L - IES'!$J$10:$L$13)&gt;0,IF(T118&gt;0,T118/'Anexo L - IES'!$L$13,""),"")</f>
        <v/>
      </c>
    </row>
    <row r="119" spans="2:21" ht="18" customHeight="1" thickBot="1">
      <c r="B119" s="227" t="s">
        <v>34</v>
      </c>
      <c r="C119" s="228"/>
      <c r="D119" s="228"/>
      <c r="E119" s="175" t="str">
        <f t="shared" ref="E119:J119" si="16">IF(SUM(E115:E118)&gt;0,SUM(E115:E118),"")</f>
        <v/>
      </c>
      <c r="F119" s="175" t="str">
        <f t="shared" si="16"/>
        <v/>
      </c>
      <c r="G119" s="175" t="str">
        <f t="shared" si="16"/>
        <v/>
      </c>
      <c r="H119" s="175" t="str">
        <f t="shared" si="16"/>
        <v/>
      </c>
      <c r="I119" s="175" t="str">
        <f t="shared" si="16"/>
        <v/>
      </c>
      <c r="J119" s="176" t="str">
        <f t="shared" si="16"/>
        <v/>
      </c>
      <c r="M119" s="227" t="s">
        <v>34</v>
      </c>
      <c r="N119" s="228"/>
      <c r="O119" s="228"/>
      <c r="P119" s="175" t="str">
        <f t="shared" ref="P119:U119" si="17">IF(SUM(P115:P118)&gt;0,SUM(P115:P118),"")</f>
        <v/>
      </c>
      <c r="Q119" s="175" t="str">
        <f t="shared" si="17"/>
        <v/>
      </c>
      <c r="R119" s="175" t="str">
        <f t="shared" si="17"/>
        <v/>
      </c>
      <c r="S119" s="175" t="str">
        <f t="shared" si="17"/>
        <v/>
      </c>
      <c r="T119" s="175" t="str">
        <f t="shared" si="17"/>
        <v/>
      </c>
      <c r="U119" s="176" t="str">
        <f t="shared" si="17"/>
        <v/>
      </c>
    </row>
    <row r="120" spans="2:21" ht="3.75" customHeight="1" thickTop="1"/>
    <row r="121" spans="2:21" hidden="1"/>
    <row r="122" spans="2:21" ht="18" hidden="1" customHeight="1"/>
    <row r="123" spans="2:21" hidden="1"/>
    <row r="124" spans="2:21" ht="18" hidden="1" customHeight="1"/>
    <row r="125" spans="2:21" ht="18" hidden="1" customHeight="1"/>
    <row r="126" spans="2:21" ht="18" hidden="1" customHeight="1"/>
    <row r="127" spans="2:21" ht="18" hidden="1" customHeight="1"/>
    <row r="128" spans="2:21" ht="18" hidden="1" customHeight="1"/>
    <row r="129" ht="18" hidden="1" customHeight="1"/>
    <row r="130" ht="18" hidden="1" customHeight="1"/>
    <row r="131" ht="18" hidden="1" customHeight="1"/>
    <row r="132" hidden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idden="1"/>
    <row r="139" hidden="1"/>
    <row r="140" ht="18" hidden="1" customHeight="1"/>
    <row r="141" hidden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</sheetData>
  <sheetProtection password="DDF2" sheet="1" objects="1" scenarios="1"/>
  <mergeCells count="188">
    <mergeCell ref="B101:D101"/>
    <mergeCell ref="E90:F90"/>
    <mergeCell ref="C88:D88"/>
    <mergeCell ref="G90:H90"/>
    <mergeCell ref="C89:D89"/>
    <mergeCell ref="I85:J85"/>
    <mergeCell ref="E92:F92"/>
    <mergeCell ref="R92:S92"/>
    <mergeCell ref="T92:U92"/>
    <mergeCell ref="P91:Q91"/>
    <mergeCell ref="R91:S91"/>
    <mergeCell ref="C39:E40"/>
    <mergeCell ref="H39:I40"/>
    <mergeCell ref="J39:J40"/>
    <mergeCell ref="M95:U95"/>
    <mergeCell ref="M96:O96"/>
    <mergeCell ref="M87:O89"/>
    <mergeCell ref="P90:Q90"/>
    <mergeCell ref="R90:S90"/>
    <mergeCell ref="R87:S89"/>
    <mergeCell ref="T87:U89"/>
    <mergeCell ref="P87:Q89"/>
    <mergeCell ref="T91:U91"/>
    <mergeCell ref="P92:Q92"/>
    <mergeCell ref="M6:T6"/>
    <mergeCell ref="B7:D7"/>
    <mergeCell ref="M7:N7"/>
    <mergeCell ref="B8:C11"/>
    <mergeCell ref="M8:M19"/>
    <mergeCell ref="B12:D12"/>
    <mergeCell ref="B15:J15"/>
    <mergeCell ref="B16:D16"/>
    <mergeCell ref="B17:C20"/>
    <mergeCell ref="M20:N20"/>
    <mergeCell ref="I92:J92"/>
    <mergeCell ref="C86:D86"/>
    <mergeCell ref="E86:F86"/>
    <mergeCell ref="G86:H86"/>
    <mergeCell ref="I86:J86"/>
    <mergeCell ref="C92:D92"/>
    <mergeCell ref="I89:J90"/>
    <mergeCell ref="G92:H92"/>
    <mergeCell ref="G91:H91"/>
    <mergeCell ref="I88:J88"/>
    <mergeCell ref="B21:D21"/>
    <mergeCell ref="M24:T24"/>
    <mergeCell ref="B24:J24"/>
    <mergeCell ref="M25:N25"/>
    <mergeCell ref="B25:D25"/>
    <mergeCell ref="B2:H2"/>
    <mergeCell ref="M2:S2"/>
    <mergeCell ref="B4:J4"/>
    <mergeCell ref="M4:T4"/>
    <mergeCell ref="B6:J6"/>
    <mergeCell ref="F36:H36"/>
    <mergeCell ref="M38:N38"/>
    <mergeCell ref="B38:J38"/>
    <mergeCell ref="F39:G39"/>
    <mergeCell ref="M26:M37"/>
    <mergeCell ref="B26:C29"/>
    <mergeCell ref="B30:D30"/>
    <mergeCell ref="F31:H31"/>
    <mergeCell ref="F32:G35"/>
    <mergeCell ref="B39:B40"/>
    <mergeCell ref="M41:T41"/>
    <mergeCell ref="D42:E42"/>
    <mergeCell ref="M42:N42"/>
    <mergeCell ref="J41:J44"/>
    <mergeCell ref="M43:M54"/>
    <mergeCell ref="D44:E44"/>
    <mergeCell ref="C45:E45"/>
    <mergeCell ref="C41:C44"/>
    <mergeCell ref="C48:C52"/>
    <mergeCell ref="D43:E43"/>
    <mergeCell ref="H46:H47"/>
    <mergeCell ref="M55:N55"/>
    <mergeCell ref="J53:J56"/>
    <mergeCell ref="J48:J52"/>
    <mergeCell ref="J46:J47"/>
    <mergeCell ref="I46:I47"/>
    <mergeCell ref="D49:E49"/>
    <mergeCell ref="D50:E50"/>
    <mergeCell ref="D51:E51"/>
    <mergeCell ref="D52:E52"/>
    <mergeCell ref="F46:F47"/>
    <mergeCell ref="G46:G47"/>
    <mergeCell ref="D48:E48"/>
    <mergeCell ref="P56:R56"/>
    <mergeCell ref="P57:Q68"/>
    <mergeCell ref="J63:J64"/>
    <mergeCell ref="J65:J66"/>
    <mergeCell ref="J67:J68"/>
    <mergeCell ref="B63:E64"/>
    <mergeCell ref="B65:E66"/>
    <mergeCell ref="B67:E68"/>
    <mergeCell ref="F65:F66"/>
    <mergeCell ref="B60:E60"/>
    <mergeCell ref="B61:E61"/>
    <mergeCell ref="P69:R69"/>
    <mergeCell ref="I65:I66"/>
    <mergeCell ref="F67:F68"/>
    <mergeCell ref="G67:G68"/>
    <mergeCell ref="H67:H68"/>
    <mergeCell ref="I67:I68"/>
    <mergeCell ref="F69:F70"/>
    <mergeCell ref="G69:G70"/>
    <mergeCell ref="B69:E70"/>
    <mergeCell ref="B71:E71"/>
    <mergeCell ref="B72:E72"/>
    <mergeCell ref="B84:J84"/>
    <mergeCell ref="M72:U72"/>
    <mergeCell ref="J69:J70"/>
    <mergeCell ref="H69:H70"/>
    <mergeCell ref="I69:I70"/>
    <mergeCell ref="B85:D85"/>
    <mergeCell ref="E85:F85"/>
    <mergeCell ref="E87:F87"/>
    <mergeCell ref="G85:H85"/>
    <mergeCell ref="C87:D87"/>
    <mergeCell ref="G87:H87"/>
    <mergeCell ref="R77:S78"/>
    <mergeCell ref="T77:U78"/>
    <mergeCell ref="P73:Q74"/>
    <mergeCell ref="R73:S74"/>
    <mergeCell ref="T73:U74"/>
    <mergeCell ref="R75:S76"/>
    <mergeCell ref="T75:U76"/>
    <mergeCell ref="P75:Q76"/>
    <mergeCell ref="M73:O76"/>
    <mergeCell ref="M77:O80"/>
    <mergeCell ref="B78:E78"/>
    <mergeCell ref="P77:Q78"/>
    <mergeCell ref="B73:E73"/>
    <mergeCell ref="B74:E74"/>
    <mergeCell ref="P79:Q80"/>
    <mergeCell ref="B86:B92"/>
    <mergeCell ref="I87:J87"/>
    <mergeCell ref="R79:S80"/>
    <mergeCell ref="T79:U80"/>
    <mergeCell ref="T85:U86"/>
    <mergeCell ref="P85:Q86"/>
    <mergeCell ref="M84:U84"/>
    <mergeCell ref="M85:O86"/>
    <mergeCell ref="R85:S86"/>
    <mergeCell ref="E89:F89"/>
    <mergeCell ref="D54:E54"/>
    <mergeCell ref="D55:E55"/>
    <mergeCell ref="G65:G66"/>
    <mergeCell ref="H65:H66"/>
    <mergeCell ref="M101:O101"/>
    <mergeCell ref="M97:N100"/>
    <mergeCell ref="B95:J95"/>
    <mergeCell ref="B96:D96"/>
    <mergeCell ref="B97:C100"/>
    <mergeCell ref="B79:E79"/>
    <mergeCell ref="F63:F64"/>
    <mergeCell ref="G63:G64"/>
    <mergeCell ref="H63:H64"/>
    <mergeCell ref="I63:I64"/>
    <mergeCell ref="B46:B47"/>
    <mergeCell ref="C46:E47"/>
    <mergeCell ref="C57:E57"/>
    <mergeCell ref="C53:C56"/>
    <mergeCell ref="D53:E53"/>
    <mergeCell ref="D56:E56"/>
    <mergeCell ref="I91:J91"/>
    <mergeCell ref="C91:D91"/>
    <mergeCell ref="E91:F91"/>
    <mergeCell ref="E88:F88"/>
    <mergeCell ref="G88:H88"/>
    <mergeCell ref="C90:D90"/>
    <mergeCell ref="G89:H89"/>
    <mergeCell ref="B115:C118"/>
    <mergeCell ref="B119:D119"/>
    <mergeCell ref="M113:U113"/>
    <mergeCell ref="M114:O114"/>
    <mergeCell ref="M115:N118"/>
    <mergeCell ref="M119:O119"/>
    <mergeCell ref="B113:J113"/>
    <mergeCell ref="B114:D114"/>
    <mergeCell ref="B110:D110"/>
    <mergeCell ref="M104:U104"/>
    <mergeCell ref="M105:O105"/>
    <mergeCell ref="M106:N109"/>
    <mergeCell ref="M110:O110"/>
    <mergeCell ref="B104:J104"/>
    <mergeCell ref="B105:D105"/>
    <mergeCell ref="B106:C109"/>
  </mergeCells>
  <phoneticPr fontId="0" type="noConversion"/>
  <printOptions horizontalCentered="1" verticalCentered="1"/>
  <pageMargins left="0.75" right="0.75" top="0.39370078740157483" bottom="0.39370078740157483" header="0" footer="0"/>
  <pageSetup paperSize="9" orientation="landscape" r:id="rId1"/>
  <headerFooter alignWithMargins="0">
    <oddFooter>&amp;LElaborado por: Luis Silvestre (TOC 73362)&amp;RPágina &amp;P de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5"/>
  <dimension ref="B1:U72"/>
  <sheetViews>
    <sheetView showGridLines="0" showRowColHeaders="0" zoomScale="75" workbookViewId="0">
      <selection activeCell="B4" sqref="B4:J4"/>
    </sheetView>
  </sheetViews>
  <sheetFormatPr defaultColWidth="0" defaultRowHeight="12.75" zeroHeight="1"/>
  <cols>
    <col min="1" max="1" width="4.7109375" customWidth="1"/>
    <col min="2" max="4" width="14.7109375" customWidth="1"/>
    <col min="5" max="10" width="12.7109375" customWidth="1"/>
    <col min="11" max="12" width="10.7109375" customWidth="1"/>
    <col min="13" max="13" width="28.7109375" customWidth="1"/>
    <col min="14" max="14" width="14.7109375" customWidth="1"/>
    <col min="15" max="20" width="12.7109375" customWidth="1"/>
    <col min="21" max="21" width="0.5703125" customWidth="1"/>
  </cols>
  <sheetData>
    <row r="1" spans="2:21"/>
    <row r="2" spans="2:21" ht="18">
      <c r="B2" s="346" t="s">
        <v>49</v>
      </c>
      <c r="C2" s="346"/>
      <c r="D2" s="346"/>
      <c r="E2" s="346"/>
      <c r="F2" s="346"/>
      <c r="G2" s="346"/>
      <c r="H2" s="346"/>
      <c r="M2" s="346" t="s">
        <v>49</v>
      </c>
      <c r="N2" s="346"/>
      <c r="O2" s="346"/>
      <c r="P2" s="346"/>
      <c r="Q2" s="346"/>
      <c r="R2" s="346"/>
      <c r="S2" s="346"/>
    </row>
    <row r="3" spans="2:21" ht="18">
      <c r="B3" s="13"/>
      <c r="C3" s="13"/>
      <c r="D3" s="13"/>
      <c r="E3" s="13"/>
      <c r="F3" s="13"/>
      <c r="G3" s="13"/>
      <c r="H3" s="13"/>
      <c r="M3" s="13"/>
      <c r="N3" s="13"/>
      <c r="O3" s="13"/>
      <c r="P3" s="13"/>
      <c r="Q3" s="13"/>
      <c r="R3" s="13"/>
      <c r="S3" s="13"/>
    </row>
    <row r="4" spans="2:21" s="110" customFormat="1" ht="36" customHeight="1">
      <c r="B4" s="393" t="s">
        <v>252</v>
      </c>
      <c r="C4" s="394"/>
      <c r="D4" s="394"/>
      <c r="E4" s="394"/>
      <c r="F4" s="394"/>
      <c r="G4" s="394"/>
      <c r="H4" s="394"/>
      <c r="I4" s="394"/>
      <c r="J4" s="394"/>
      <c r="M4" s="393" t="s">
        <v>253</v>
      </c>
      <c r="N4" s="393"/>
      <c r="O4" s="393"/>
      <c r="P4" s="393"/>
      <c r="Q4" s="393"/>
      <c r="R4" s="393"/>
      <c r="S4" s="393"/>
      <c r="T4" s="393"/>
      <c r="U4" s="109"/>
    </row>
    <row r="5" spans="2:21" ht="13.5" thickBot="1"/>
    <row r="6" spans="2:21" s="2" customFormat="1" ht="18" customHeight="1" thickTop="1">
      <c r="B6" s="333" t="s">
        <v>50</v>
      </c>
      <c r="C6" s="230"/>
      <c r="D6" s="230"/>
      <c r="E6" s="230"/>
      <c r="F6" s="230"/>
      <c r="G6" s="230"/>
      <c r="H6" s="230"/>
      <c r="I6" s="230"/>
      <c r="J6" s="231"/>
      <c r="M6" s="333" t="s">
        <v>93</v>
      </c>
      <c r="N6" s="230"/>
      <c r="O6" s="230"/>
      <c r="P6" s="230"/>
      <c r="Q6" s="230"/>
      <c r="R6" s="230"/>
      <c r="S6" s="230"/>
      <c r="T6" s="231"/>
    </row>
    <row r="7" spans="2:21" s="2" customFormat="1" ht="30" customHeight="1">
      <c r="B7" s="232"/>
      <c r="C7" s="233"/>
      <c r="D7" s="233"/>
      <c r="E7" s="102" t="s">
        <v>272</v>
      </c>
      <c r="F7" s="102" t="s">
        <v>51</v>
      </c>
      <c r="G7" s="102" t="s">
        <v>282</v>
      </c>
      <c r="H7" s="102" t="s">
        <v>51</v>
      </c>
      <c r="I7" s="102" t="s">
        <v>274</v>
      </c>
      <c r="J7" s="103" t="s">
        <v>51</v>
      </c>
      <c r="M7" s="232"/>
      <c r="N7" s="233"/>
      <c r="O7" s="102" t="s">
        <v>272</v>
      </c>
      <c r="P7" s="102" t="s">
        <v>51</v>
      </c>
      <c r="Q7" s="102" t="s">
        <v>282</v>
      </c>
      <c r="R7" s="102" t="s">
        <v>51</v>
      </c>
      <c r="S7" s="102" t="s">
        <v>274</v>
      </c>
      <c r="T7" s="103" t="s">
        <v>51</v>
      </c>
    </row>
    <row r="8" spans="2:21" s="2" customFormat="1" ht="18" customHeight="1">
      <c r="B8" s="234" t="s">
        <v>262</v>
      </c>
      <c r="C8" s="235"/>
      <c r="D8" s="15" t="s">
        <v>30</v>
      </c>
      <c r="E8" s="16"/>
      <c r="F8" s="174" t="str">
        <f>IF(SUM('Anexo L - IES'!$J$17:$L$20)&gt;0,IF(E8&gt;0,E8/'Anexo L - IES'!$J$17,""),"")</f>
        <v/>
      </c>
      <c r="G8" s="16"/>
      <c r="H8" s="174" t="str">
        <f>IF(SUM('Anexo L - IES'!$J$17:$L$20)&gt;0,IF(G8&gt;0,G8/'Anexo L - IES'!$K$17,""),"")</f>
        <v/>
      </c>
      <c r="I8" s="16"/>
      <c r="J8" s="177" t="str">
        <f>IF(SUM('Anexo L - IES'!$J$17:$L$20)&gt;0,IF(I8&gt;0,I8/'Anexo L - IES'!$L$17,""),"")</f>
        <v/>
      </c>
      <c r="M8" s="322" t="s">
        <v>262</v>
      </c>
      <c r="N8" s="15" t="s">
        <v>37</v>
      </c>
      <c r="O8" s="16"/>
      <c r="P8" s="174" t="str">
        <f>IF(SUM('Anexo L - IES'!$J$17:$L$20)&gt;0,IF(O8&gt;0,O8/'Anexo L - IES'!$J$17,""),"")</f>
        <v/>
      </c>
      <c r="Q8" s="16"/>
      <c r="R8" s="174" t="str">
        <f>IF(SUM('Anexo L - IES'!$J$17:$L$20)&gt;0,IF(Q8&gt;0,Q8/'Anexo L - IES'!$K$17,""),"")</f>
        <v/>
      </c>
      <c r="S8" s="16"/>
      <c r="T8" s="177" t="str">
        <f>IF(SUM('Anexo L - IES'!$J$17:$L$20)&gt;0,IF(S8&gt;0,S8/'Anexo L - IES'!$L$17,""),"")</f>
        <v/>
      </c>
    </row>
    <row r="9" spans="2:21" s="2" customFormat="1" ht="18" customHeight="1">
      <c r="B9" s="234"/>
      <c r="C9" s="235"/>
      <c r="D9" s="15" t="s">
        <v>31</v>
      </c>
      <c r="E9" s="16"/>
      <c r="F9" s="174" t="str">
        <f>IF(SUM('Anexo L - IES'!$J$17:$L$20)&gt;0,IF(E9&gt;0,E9/'Anexo L - IES'!$J$18,""),"")</f>
        <v/>
      </c>
      <c r="G9" s="16"/>
      <c r="H9" s="174" t="str">
        <f>IF(SUM('Anexo L - IES'!$J$17:$L$20)&gt;0,IF(G9&gt;0,G9/'Anexo L - IES'!$K$18,""),"")</f>
        <v/>
      </c>
      <c r="I9" s="16"/>
      <c r="J9" s="177" t="str">
        <f>IF(SUM('Anexo L - IES'!$J$17:$L$20)&gt;0,IF(I9&gt;0,I9/'Anexo L - IES'!$L$18,""),"")</f>
        <v/>
      </c>
      <c r="M9" s="324"/>
      <c r="N9" s="15" t="s">
        <v>38</v>
      </c>
      <c r="O9" s="16"/>
      <c r="P9" s="174" t="str">
        <f>IF(SUM('Anexo L - IES'!$J$17:$L$20)&gt;0,IF(O9&gt;0,O9/'Anexo L - IES'!$J$17,""),"")</f>
        <v/>
      </c>
      <c r="Q9" s="16"/>
      <c r="R9" s="174" t="str">
        <f>IF(SUM('Anexo L - IES'!$J$17:$L$20)&gt;0,IF(Q9&gt;0,Q9/'Anexo L - IES'!$K$17,""),"")</f>
        <v/>
      </c>
      <c r="S9" s="16"/>
      <c r="T9" s="177" t="str">
        <f>IF(SUM('Anexo L - IES'!$J$17:$L$20)&gt;0,IF(S9&gt;0,S9/'Anexo L - IES'!$L$17,""),"")</f>
        <v/>
      </c>
    </row>
    <row r="10" spans="2:21" s="2" customFormat="1" ht="18" customHeight="1">
      <c r="B10" s="234"/>
      <c r="C10" s="235"/>
      <c r="D10" s="15" t="s">
        <v>32</v>
      </c>
      <c r="E10" s="17"/>
      <c r="F10" s="174" t="str">
        <f>IF(SUM('Anexo L - IES'!$J$17:$L$20)&gt;0,IF(E10&gt;0,E10/'Anexo L - IES'!$J$19,""),"")</f>
        <v/>
      </c>
      <c r="G10" s="17"/>
      <c r="H10" s="174" t="str">
        <f>IF(SUM('Anexo L - IES'!$J$17:$L$20)&gt;0,IF(G10&gt;0,G10/'Anexo L - IES'!$K$19,""),"")</f>
        <v/>
      </c>
      <c r="I10" s="17"/>
      <c r="J10" s="177" t="str">
        <f>IF(SUM('Anexo L - IES'!$J$17:$L$20)&gt;0,IF(I10&gt;0,I10/'Anexo L - IES'!$L$19,""),"")</f>
        <v/>
      </c>
      <c r="M10" s="324"/>
      <c r="N10" s="15" t="s">
        <v>39</v>
      </c>
      <c r="O10" s="17"/>
      <c r="P10" s="174" t="str">
        <f>IF(SUM('Anexo L - IES'!$J$17:$L$20)&gt;0,IF(O10&gt;0,O10/'Anexo L - IES'!$J$17,""),"")</f>
        <v/>
      </c>
      <c r="Q10" s="17"/>
      <c r="R10" s="174" t="str">
        <f>IF(SUM('Anexo L - IES'!$J$17:$L$20)&gt;0,IF(Q10&gt;0,Q10/'Anexo L - IES'!$K$17,""),"")</f>
        <v/>
      </c>
      <c r="S10" s="17"/>
      <c r="T10" s="177" t="str">
        <f>IF(SUM('Anexo L - IES'!$J$17:$L$20)&gt;0,IF(S10&gt;0,S10/'Anexo L - IES'!$L$17,""),"")</f>
        <v/>
      </c>
      <c r="U10" s="18"/>
    </row>
    <row r="11" spans="2:21" s="2" customFormat="1" ht="18" customHeight="1">
      <c r="B11" s="234"/>
      <c r="C11" s="235"/>
      <c r="D11" s="15" t="s">
        <v>33</v>
      </c>
      <c r="E11" s="16"/>
      <c r="F11" s="174" t="str">
        <f>IF(SUM('Anexo L - IES'!$J$17:$L$20)&gt;0,IF(E11&gt;0,E11/'Anexo L - IES'!$J$20,""),"")</f>
        <v/>
      </c>
      <c r="G11" s="16"/>
      <c r="H11" s="174" t="str">
        <f>IF(SUM('Anexo L - IES'!$J$17:$L$20)&gt;0,IF(G11&gt;0,G11/'Anexo L - IES'!$K$20,""),"")</f>
        <v/>
      </c>
      <c r="I11" s="16"/>
      <c r="J11" s="177" t="str">
        <f>IF(SUM('Anexo L - IES'!$J$17:$L$20)&gt;0,IF(I11&gt;0,I11/'Anexo L - IES'!$L$20,""),"")</f>
        <v/>
      </c>
      <c r="M11" s="324"/>
      <c r="N11" s="15" t="s">
        <v>40</v>
      </c>
      <c r="O11" s="16"/>
      <c r="P11" s="174" t="str">
        <f>IF(SUM('Anexo L - IES'!$J$17:$L$20)&gt;0,IF(O11&gt;0,O11/'Anexo L - IES'!$J$18,""),"")</f>
        <v/>
      </c>
      <c r="Q11" s="16"/>
      <c r="R11" s="174" t="str">
        <f>IF(SUM('Anexo L - IES'!$J$17:$L$20)&gt;0,IF(Q11&gt;0,Q11/'Anexo L - IES'!$K$18,""),"")</f>
        <v/>
      </c>
      <c r="S11" s="16"/>
      <c r="T11" s="177" t="str">
        <f>IF(SUM('Anexo L - IES'!$J$17:$L$20)&gt;0,IF(S11&gt;0,S11/'Anexo L - IES'!$L$18,""),"")</f>
        <v/>
      </c>
    </row>
    <row r="12" spans="2:21" s="2" customFormat="1" ht="18" customHeight="1" thickBot="1">
      <c r="B12" s="227" t="s">
        <v>34</v>
      </c>
      <c r="C12" s="228"/>
      <c r="D12" s="228"/>
      <c r="E12" s="175" t="str">
        <f t="shared" ref="E12:J12" si="0">IF(SUM(E8:E11)&gt;0,SUM(E8:E11),"")</f>
        <v/>
      </c>
      <c r="F12" s="175" t="str">
        <f t="shared" si="0"/>
        <v/>
      </c>
      <c r="G12" s="175" t="str">
        <f t="shared" si="0"/>
        <v/>
      </c>
      <c r="H12" s="175" t="str">
        <f t="shared" si="0"/>
        <v/>
      </c>
      <c r="I12" s="175" t="str">
        <f t="shared" si="0"/>
        <v/>
      </c>
      <c r="J12" s="176" t="str">
        <f t="shared" si="0"/>
        <v/>
      </c>
      <c r="M12" s="324"/>
      <c r="N12" s="15" t="s">
        <v>41</v>
      </c>
      <c r="O12" s="16"/>
      <c r="P12" s="174" t="str">
        <f>IF(SUM('Anexo L - IES'!$J$17:$L$20)&gt;0,IF(O12&gt;0,O12/'Anexo L - IES'!$J$18,""),"")</f>
        <v/>
      </c>
      <c r="Q12" s="16"/>
      <c r="R12" s="174" t="str">
        <f>IF(SUM('Anexo L - IES'!$J$17:$L$20)&gt;0,IF(Q12&gt;0,Q12/'Anexo L - IES'!$K$18,""),"")</f>
        <v/>
      </c>
      <c r="S12" s="16"/>
      <c r="T12" s="177" t="str">
        <f>IF(SUM('Anexo L - IES'!$J$17:$L$20)&gt;0,IF(S12&gt;0,S12/'Anexo L - IES'!$L$18,""),"")</f>
        <v/>
      </c>
    </row>
    <row r="13" spans="2:21" ht="13.5" thickTop="1">
      <c r="M13" s="324"/>
      <c r="N13" s="15" t="s">
        <v>42</v>
      </c>
      <c r="O13" s="16"/>
      <c r="P13" s="174" t="str">
        <f>IF(SUM('Anexo L - IES'!$J$17:$L$20)&gt;0,IF(O13&gt;0,O13/'Anexo L - IES'!$J$18,""),"")</f>
        <v/>
      </c>
      <c r="Q13" s="16"/>
      <c r="R13" s="174" t="str">
        <f>IF(SUM('Anexo L - IES'!$J$17:$L$20)&gt;0,IF(Q13&gt;0,Q13/'Anexo L - IES'!$K$18,""),"")</f>
        <v/>
      </c>
      <c r="S13" s="16"/>
      <c r="T13" s="177" t="str">
        <f>IF(SUM('Anexo L - IES'!$J$17:$L$20)&gt;0,IF(S13&gt;0,S13/'Anexo L - IES'!$L$18,""),"")</f>
        <v/>
      </c>
    </row>
    <row r="14" spans="2:21" ht="13.5" thickBot="1">
      <c r="M14" s="324"/>
      <c r="N14" s="15" t="s">
        <v>43</v>
      </c>
      <c r="O14" s="16"/>
      <c r="P14" s="174" t="str">
        <f>IF(SUM('Anexo L - IES'!$J$17:$L$20)&gt;0,IF(O14&gt;0,O14/'Anexo L - IES'!$J$19,""),"")</f>
        <v/>
      </c>
      <c r="Q14" s="16"/>
      <c r="R14" s="174" t="str">
        <f>IF(SUM('Anexo L - IES'!$J$17:$L$20)&gt;0,IF(Q14&gt;0,Q14/'Anexo L - IES'!$K$19,""),"")</f>
        <v/>
      </c>
      <c r="S14" s="16"/>
      <c r="T14" s="177" t="str">
        <f>IF(SUM('Anexo L - IES'!$J$17:$L$20)&gt;0,IF(S14&gt;0,S14/'Anexo L - IES'!$L$19,""),"")</f>
        <v/>
      </c>
    </row>
    <row r="15" spans="2:21" ht="18" customHeight="1" thickTop="1">
      <c r="B15" s="333" t="s">
        <v>52</v>
      </c>
      <c r="C15" s="230"/>
      <c r="D15" s="230"/>
      <c r="E15" s="230"/>
      <c r="F15" s="230"/>
      <c r="G15" s="230"/>
      <c r="H15" s="230"/>
      <c r="I15" s="230"/>
      <c r="J15" s="231"/>
      <c r="M15" s="324"/>
      <c r="N15" s="15" t="s">
        <v>44</v>
      </c>
      <c r="O15" s="16"/>
      <c r="P15" s="174" t="str">
        <f>IF(SUM('Anexo L - IES'!$J$17:$L$20)&gt;0,IF(O15&gt;0,O15/'Anexo L - IES'!$J$19,""),"")</f>
        <v/>
      </c>
      <c r="Q15" s="16"/>
      <c r="R15" s="174" t="str">
        <f>IF(SUM('Anexo L - IES'!$J$17:$L$20)&gt;0,IF(Q15&gt;0,Q15/'Anexo L - IES'!$K$19,""),"")</f>
        <v/>
      </c>
      <c r="S15" s="16"/>
      <c r="T15" s="177" t="str">
        <f>IF(SUM('Anexo L - IES'!$J$17:$L$20)&gt;0,IF(S15&gt;0,S15/'Anexo L - IES'!$L$19,""),"")</f>
        <v/>
      </c>
    </row>
    <row r="16" spans="2:21" ht="30" customHeight="1">
      <c r="B16" s="232"/>
      <c r="C16" s="233"/>
      <c r="D16" s="233"/>
      <c r="E16" s="102" t="s">
        <v>272</v>
      </c>
      <c r="F16" s="102" t="s">
        <v>51</v>
      </c>
      <c r="G16" s="102" t="s">
        <v>282</v>
      </c>
      <c r="H16" s="102" t="s">
        <v>51</v>
      </c>
      <c r="I16" s="102" t="s">
        <v>274</v>
      </c>
      <c r="J16" s="103" t="s">
        <v>51</v>
      </c>
      <c r="M16" s="324"/>
      <c r="N16" s="15" t="s">
        <v>45</v>
      </c>
      <c r="O16" s="16"/>
      <c r="P16" s="174" t="str">
        <f>IF(SUM('Anexo L - IES'!$J$17:$L$20)&gt;0,IF(O16&gt;0,O16/'Anexo L - IES'!$J$19,""),"")</f>
        <v/>
      </c>
      <c r="Q16" s="16"/>
      <c r="R16" s="174" t="str">
        <f>IF(SUM('Anexo L - IES'!$J$17:$L$20)&gt;0,IF(Q16&gt;0,Q16/'Anexo L - IES'!$K$19,""),"")</f>
        <v/>
      </c>
      <c r="S16" s="16"/>
      <c r="T16" s="177" t="str">
        <f>IF(SUM('Anexo L - IES'!$J$17:$L$20)&gt;0,IF(S16&gt;0,S16/'Anexo L - IES'!$L$19,""),"")</f>
        <v/>
      </c>
    </row>
    <row r="17" spans="2:20" ht="18" customHeight="1">
      <c r="B17" s="234" t="s">
        <v>261</v>
      </c>
      <c r="C17" s="235"/>
      <c r="D17" s="15" t="s">
        <v>30</v>
      </c>
      <c r="E17" s="16"/>
      <c r="F17" s="174" t="str">
        <f>IF(SUM('Anexo L - IES'!$J$17:$L$20)&gt;0,IF(E17&gt;0,E17/'Anexo L - IES'!$J$17,""),"")</f>
        <v/>
      </c>
      <c r="G17" s="16"/>
      <c r="H17" s="174" t="str">
        <f>IF(SUM('Anexo L - IES'!$J$17:$L$20)&gt;0,IF(G17&gt;0,G17/'Anexo L - IES'!$K$17,""),"")</f>
        <v/>
      </c>
      <c r="I17" s="16"/>
      <c r="J17" s="177" t="str">
        <f>IF(SUM('Anexo L - IES'!$J$17:$L$20)&gt;0,IF(I17&gt;0,I17/'Anexo L - IES'!$L$17,""),"")</f>
        <v/>
      </c>
      <c r="M17" s="324"/>
      <c r="N17" s="15" t="s">
        <v>46</v>
      </c>
      <c r="O17" s="16"/>
      <c r="P17" s="174" t="str">
        <f>IF(SUM('Anexo L - IES'!$J$17:$L$20)&gt;0,IF(O17&gt;0,O17/'Anexo L - IES'!$J$20,""),"")</f>
        <v/>
      </c>
      <c r="Q17" s="16"/>
      <c r="R17" s="174" t="str">
        <f>IF(SUM('Anexo L - IES'!$J$17:$L$20)&gt;0,IF(Q17&gt;0,Q17/'Anexo L - IES'!$K$20,""),"")</f>
        <v/>
      </c>
      <c r="S17" s="16"/>
      <c r="T17" s="177" t="str">
        <f>IF(SUM('Anexo L - IES'!$J$17:$L$20)&gt;0,IF(S17&gt;0,S17/'Anexo L - IES'!$L$20,""),"")</f>
        <v/>
      </c>
    </row>
    <row r="18" spans="2:20" ht="18" customHeight="1">
      <c r="B18" s="234"/>
      <c r="C18" s="235"/>
      <c r="D18" s="15" t="s">
        <v>31</v>
      </c>
      <c r="E18" s="16"/>
      <c r="F18" s="174" t="str">
        <f>IF(SUM('Anexo L - IES'!$J$17:$L$20)&gt;0,IF(E18&gt;0,E18/'Anexo L - IES'!$J$18,""),"")</f>
        <v/>
      </c>
      <c r="G18" s="16"/>
      <c r="H18" s="174" t="str">
        <f>IF(SUM('Anexo L - IES'!$J$17:$L$20)&gt;0,IF(G18&gt;0,G18/'Anexo L - IES'!$K$18,""),"")</f>
        <v/>
      </c>
      <c r="I18" s="16"/>
      <c r="J18" s="177" t="str">
        <f>IF(SUM('Anexo L - IES'!$J$17:$L$20)&gt;0,IF(I18&gt;0,I18/'Anexo L - IES'!$L$18,""),"")</f>
        <v/>
      </c>
      <c r="M18" s="324"/>
      <c r="N18" s="15" t="s">
        <v>47</v>
      </c>
      <c r="O18" s="16"/>
      <c r="P18" s="174" t="str">
        <f>IF(SUM('Anexo L - IES'!$J$17:$L$20)&gt;0,IF(O18&gt;0,O18/'Anexo L - IES'!$J$20,""),"")</f>
        <v/>
      </c>
      <c r="Q18" s="16"/>
      <c r="R18" s="174" t="str">
        <f>IF(SUM('Anexo L - IES'!$J$17:$L$20)&gt;0,IF(Q18&gt;0,Q18/'Anexo L - IES'!$K$20,""),"")</f>
        <v/>
      </c>
      <c r="S18" s="16"/>
      <c r="T18" s="177" t="str">
        <f>IF(SUM('Anexo L - IES'!$J$17:$L$20)&gt;0,IF(S18&gt;0,S18/'Anexo L - IES'!$L$20,""),"")</f>
        <v/>
      </c>
    </row>
    <row r="19" spans="2:20" ht="18" customHeight="1">
      <c r="B19" s="234"/>
      <c r="C19" s="235"/>
      <c r="D19" s="15" t="s">
        <v>32</v>
      </c>
      <c r="E19" s="17"/>
      <c r="F19" s="174" t="str">
        <f>IF(SUM('Anexo L - IES'!$J$17:$L$20)&gt;0,IF(E19&gt;0,E19/'Anexo L - IES'!$J$19,""),"")</f>
        <v/>
      </c>
      <c r="G19" s="17"/>
      <c r="H19" s="174" t="str">
        <f>IF(SUM('Anexo L - IES'!$J$17:$L$20)&gt;0,IF(G19&gt;0,G19/'Anexo L - IES'!$K$19,""),"")</f>
        <v/>
      </c>
      <c r="I19" s="17"/>
      <c r="J19" s="177" t="str">
        <f>IF(SUM('Anexo L - IES'!$J$17:$L$20)&gt;0,IF(I19&gt;0,I19/'Anexo L - IES'!$L$19,""),"")</f>
        <v/>
      </c>
      <c r="M19" s="326"/>
      <c r="N19" s="15" t="s">
        <v>48</v>
      </c>
      <c r="O19" s="16"/>
      <c r="P19" s="174" t="str">
        <f>IF(SUM('Anexo L - IES'!$J$17:$L$20)&gt;0,IF(O19&gt;0,O19/'Anexo L - IES'!$J$20,""),"")</f>
        <v/>
      </c>
      <c r="Q19" s="16"/>
      <c r="R19" s="174" t="str">
        <f>IF(SUM('Anexo L - IES'!$J$17:$L$20)&gt;0,IF(Q19&gt;0,Q19/'Anexo L - IES'!$K$20,""),"")</f>
        <v/>
      </c>
      <c r="S19" s="16"/>
      <c r="T19" s="177" t="str">
        <f>IF(SUM('Anexo L - IES'!$J$17:$L$20)&gt;0,IF(S19&gt;0,S19/'Anexo L - IES'!$L$20,""),"")</f>
        <v/>
      </c>
    </row>
    <row r="20" spans="2:20" ht="18" customHeight="1" thickBot="1">
      <c r="B20" s="234"/>
      <c r="C20" s="235"/>
      <c r="D20" s="15" t="s">
        <v>33</v>
      </c>
      <c r="E20" s="16"/>
      <c r="F20" s="174" t="str">
        <f>IF(SUM('Anexo L - IES'!$J$17:$L$20)&gt;0,IF(E20&gt;0,E20/'Anexo L - IES'!$J$20,""),"")</f>
        <v/>
      </c>
      <c r="G20" s="16"/>
      <c r="H20" s="174" t="str">
        <f>IF(SUM('Anexo L - IES'!$J$17:$L$20)&gt;0,IF(G20&gt;0,G20/'Anexo L - IES'!$K$20,""),"")</f>
        <v/>
      </c>
      <c r="I20" s="16"/>
      <c r="J20" s="177" t="str">
        <f>IF(SUM('Anexo L - IES'!$J$17:$L$20)&gt;0,IF(I20&gt;0,I20/'Anexo L - IES'!$L$20,""),"")</f>
        <v/>
      </c>
      <c r="M20" s="227" t="s">
        <v>34</v>
      </c>
      <c r="N20" s="228"/>
      <c r="O20" s="175" t="str">
        <f t="shared" ref="O20:T20" si="1">IF(SUM(O8:O19)&gt;0,SUM(O8:O19),"")</f>
        <v/>
      </c>
      <c r="P20" s="175" t="str">
        <f t="shared" si="1"/>
        <v/>
      </c>
      <c r="Q20" s="175" t="str">
        <f t="shared" si="1"/>
        <v/>
      </c>
      <c r="R20" s="175" t="str">
        <f t="shared" si="1"/>
        <v/>
      </c>
      <c r="S20" s="175" t="str">
        <f t="shared" si="1"/>
        <v/>
      </c>
      <c r="T20" s="176" t="str">
        <f t="shared" si="1"/>
        <v/>
      </c>
    </row>
    <row r="21" spans="2:20" ht="18" customHeight="1" thickTop="1" thickBot="1">
      <c r="B21" s="227" t="s">
        <v>34</v>
      </c>
      <c r="C21" s="228"/>
      <c r="D21" s="228"/>
      <c r="E21" s="175" t="str">
        <f t="shared" ref="E21:J21" si="2">IF(SUM(E17:E20)&gt;0,SUM(E17:E20),"")</f>
        <v/>
      </c>
      <c r="F21" s="175" t="str">
        <f t="shared" si="2"/>
        <v/>
      </c>
      <c r="G21" s="175" t="str">
        <f t="shared" si="2"/>
        <v/>
      </c>
      <c r="H21" s="175" t="str">
        <f t="shared" si="2"/>
        <v/>
      </c>
      <c r="I21" s="175" t="str">
        <f t="shared" si="2"/>
        <v/>
      </c>
      <c r="J21" s="176" t="str">
        <f t="shared" si="2"/>
        <v/>
      </c>
    </row>
    <row r="22" spans="2:20" ht="13.5" thickTop="1"/>
    <row r="23" spans="2:20" ht="13.5" thickBot="1"/>
    <row r="24" spans="2:20" ht="18" customHeight="1" thickTop="1">
      <c r="B24" s="333" t="s">
        <v>53</v>
      </c>
      <c r="C24" s="230"/>
      <c r="D24" s="230"/>
      <c r="E24" s="230"/>
      <c r="F24" s="230"/>
      <c r="G24" s="230"/>
      <c r="H24" s="230"/>
      <c r="I24" s="230"/>
      <c r="J24" s="231"/>
      <c r="M24" s="333" t="s">
        <v>94</v>
      </c>
      <c r="N24" s="230"/>
      <c r="O24" s="230"/>
      <c r="P24" s="230"/>
      <c r="Q24" s="230"/>
      <c r="R24" s="230"/>
      <c r="S24" s="230"/>
      <c r="T24" s="231"/>
    </row>
    <row r="25" spans="2:20" ht="30" customHeight="1">
      <c r="B25" s="232"/>
      <c r="C25" s="233"/>
      <c r="D25" s="233"/>
      <c r="E25" s="102" t="s">
        <v>272</v>
      </c>
      <c r="F25" s="102" t="s">
        <v>51</v>
      </c>
      <c r="G25" s="102" t="s">
        <v>282</v>
      </c>
      <c r="H25" s="102" t="s">
        <v>51</v>
      </c>
      <c r="I25" s="102" t="s">
        <v>274</v>
      </c>
      <c r="J25" s="103" t="s">
        <v>51</v>
      </c>
      <c r="M25" s="232"/>
      <c r="N25" s="233"/>
      <c r="O25" s="102" t="s">
        <v>272</v>
      </c>
      <c r="P25" s="102" t="s">
        <v>51</v>
      </c>
      <c r="Q25" s="102" t="s">
        <v>282</v>
      </c>
      <c r="R25" s="102" t="s">
        <v>51</v>
      </c>
      <c r="S25" s="102" t="s">
        <v>274</v>
      </c>
      <c r="T25" s="103" t="s">
        <v>51</v>
      </c>
    </row>
    <row r="26" spans="2:20" ht="18" customHeight="1">
      <c r="B26" s="234" t="s">
        <v>260</v>
      </c>
      <c r="C26" s="235"/>
      <c r="D26" s="15" t="s">
        <v>30</v>
      </c>
      <c r="E26" s="16"/>
      <c r="F26" s="174" t="str">
        <f>IF(SUM('Anexo L - IES'!$J$17:$L$20)&gt;0,IF(E26&gt;0,E26/'Anexo L - IES'!$J$17,""),"")</f>
        <v/>
      </c>
      <c r="G26" s="16"/>
      <c r="H26" s="174" t="str">
        <f>IF(SUM('Anexo L - IES'!$J$17:$L$20)&gt;0,IF(G26&gt;0,G26/'Anexo L - IES'!$K$17,""),"")</f>
        <v/>
      </c>
      <c r="I26" s="16"/>
      <c r="J26" s="177" t="str">
        <f>IF(SUM('Anexo L - IES'!$J$17:$L$20)&gt;0,IF(I26&gt;0,I26/'Anexo L - IES'!$L$17,""),"")</f>
        <v/>
      </c>
      <c r="M26" s="322" t="s">
        <v>261</v>
      </c>
      <c r="N26" s="15" t="s">
        <v>37</v>
      </c>
      <c r="O26" s="16"/>
      <c r="P26" s="174" t="str">
        <f>IF(SUM('Anexo L - IES'!$J$17:$L$20)&gt;0,IF(O26&gt;0,O26/'Anexo L - IES'!$J$17,""),"")</f>
        <v/>
      </c>
      <c r="Q26" s="16"/>
      <c r="R26" s="174" t="str">
        <f>IF(SUM('Anexo L - IES'!$J$17:$L$20)&gt;0,IF(Q26&gt;0,Q26/'Anexo L - IES'!$K$17,""),"")</f>
        <v/>
      </c>
      <c r="S26" s="16"/>
      <c r="T26" s="177" t="str">
        <f>IF(SUM('Anexo L - IES'!$J$17:$L$20)&gt;0,IF(S26&gt;0,S26/'Anexo L - IES'!$L$17,""),"")</f>
        <v/>
      </c>
    </row>
    <row r="27" spans="2:20" ht="18" customHeight="1">
      <c r="B27" s="234"/>
      <c r="C27" s="235"/>
      <c r="D27" s="15" t="s">
        <v>31</v>
      </c>
      <c r="E27" s="16"/>
      <c r="F27" s="174" t="str">
        <f>IF(SUM('Anexo L - IES'!$J$17:$L$20)&gt;0,IF(E27&gt;0,E27/'Anexo L - IES'!$J$18,""),"")</f>
        <v/>
      </c>
      <c r="G27" s="16"/>
      <c r="H27" s="174" t="str">
        <f>IF(SUM('Anexo L - IES'!$J$17:$L$20)&gt;0,IF(G27&gt;0,G27/'Anexo L - IES'!$K$18,""),"")</f>
        <v/>
      </c>
      <c r="I27" s="16"/>
      <c r="J27" s="177" t="str">
        <f>IF(SUM('Anexo L - IES'!$J$17:$L$20)&gt;0,IF(I27&gt;0,I27/'Anexo L - IES'!$L$18,""),"")</f>
        <v/>
      </c>
      <c r="M27" s="324"/>
      <c r="N27" s="15" t="s">
        <v>38</v>
      </c>
      <c r="O27" s="16"/>
      <c r="P27" s="174" t="str">
        <f>IF(SUM('Anexo L - IES'!$J$17:$L$20)&gt;0,IF(O27&gt;0,O27/'Anexo L - IES'!$J$17,""),"")</f>
        <v/>
      </c>
      <c r="Q27" s="16"/>
      <c r="R27" s="174" t="str">
        <f>IF(SUM('Anexo L - IES'!$J$17:$L$20)&gt;0,IF(Q27&gt;0,Q27/'Anexo L - IES'!$K$17,""),"")</f>
        <v/>
      </c>
      <c r="S27" s="16"/>
      <c r="T27" s="177" t="str">
        <f>IF(SUM('Anexo L - IES'!$J$17:$L$20)&gt;0,IF(S27&gt;0,S27/'Anexo L - IES'!$L$17,""),"")</f>
        <v/>
      </c>
    </row>
    <row r="28" spans="2:20" ht="18" customHeight="1">
      <c r="B28" s="234"/>
      <c r="C28" s="235"/>
      <c r="D28" s="15" t="s">
        <v>32</v>
      </c>
      <c r="E28" s="17"/>
      <c r="F28" s="174" t="str">
        <f>IF(SUM('Anexo L - IES'!$J$17:$L$20)&gt;0,IF(E28&gt;0,E28/'Anexo L - IES'!$J$19,""),"")</f>
        <v/>
      </c>
      <c r="G28" s="17"/>
      <c r="H28" s="174" t="str">
        <f>IF(SUM('Anexo L - IES'!$J$17:$L$20)&gt;0,IF(G28&gt;0,G28/'Anexo L - IES'!$K$19,""),"")</f>
        <v/>
      </c>
      <c r="I28" s="17"/>
      <c r="J28" s="177" t="str">
        <f>IF(SUM('Anexo L - IES'!$J$17:$L$20)&gt;0,IF(I28&gt;0,I28/'Anexo L - IES'!$L$19,""),"")</f>
        <v/>
      </c>
      <c r="M28" s="324"/>
      <c r="N28" s="15" t="s">
        <v>39</v>
      </c>
      <c r="O28" s="17"/>
      <c r="P28" s="174" t="str">
        <f>IF(SUM('Anexo L - IES'!$J$17:$L$20)&gt;0,IF(O28&gt;0,O28/'Anexo L - IES'!$J$17,""),"")</f>
        <v/>
      </c>
      <c r="Q28" s="17"/>
      <c r="R28" s="174" t="str">
        <f>IF(SUM('Anexo L - IES'!$J$17:$L$20)&gt;0,IF(Q28&gt;0,Q28/'Anexo L - IES'!$K$17,""),"")</f>
        <v/>
      </c>
      <c r="S28" s="17"/>
      <c r="T28" s="177" t="str">
        <f>IF(SUM('Anexo L - IES'!$J$17:$L$20)&gt;0,IF(S28&gt;0,S28/'Anexo L - IES'!$L$17,""),"")</f>
        <v/>
      </c>
    </row>
    <row r="29" spans="2:20" ht="18" customHeight="1">
      <c r="B29" s="234"/>
      <c r="C29" s="235"/>
      <c r="D29" s="15" t="s">
        <v>33</v>
      </c>
      <c r="E29" s="16"/>
      <c r="F29" s="174" t="str">
        <f>IF(SUM('Anexo L - IES'!$J$17:$L$20)&gt;0,IF(E29&gt;0,E29/'Anexo L - IES'!$J$20,""),"")</f>
        <v/>
      </c>
      <c r="G29" s="16"/>
      <c r="H29" s="174" t="str">
        <f>IF(SUM('Anexo L - IES'!$J$17:$L$20)&gt;0,IF(G29&gt;0,G29/'Anexo L - IES'!$K$20,""),"")</f>
        <v/>
      </c>
      <c r="I29" s="16"/>
      <c r="J29" s="177" t="str">
        <f>IF(SUM('Anexo L - IES'!$J$17:$L$20)&gt;0,IF(I29&gt;0,I29/'Anexo L - IES'!$L$20,""),"")</f>
        <v/>
      </c>
      <c r="M29" s="324"/>
      <c r="N29" s="15" t="s">
        <v>40</v>
      </c>
      <c r="O29" s="16"/>
      <c r="P29" s="174" t="str">
        <f>IF(SUM('Anexo L - IES'!$J$17:$L$20)&gt;0,IF(O29&gt;0,O29/'Anexo L - IES'!$J$18,""),"")</f>
        <v/>
      </c>
      <c r="Q29" s="16"/>
      <c r="R29" s="174" t="str">
        <f>IF(SUM('Anexo L - IES'!$J$17:$L$20)&gt;0,IF(Q29&gt;0,Q29/'Anexo L - IES'!$K$18,""),"")</f>
        <v/>
      </c>
      <c r="S29" s="16"/>
      <c r="T29" s="177" t="str">
        <f>IF(SUM('Anexo L - IES'!$J$17:$L$20)&gt;0,IF(S29&gt;0,S29/'Anexo L - IES'!$L$18,""),"")</f>
        <v/>
      </c>
    </row>
    <row r="30" spans="2:20" ht="18" customHeight="1" thickBot="1">
      <c r="B30" s="227" t="s">
        <v>34</v>
      </c>
      <c r="C30" s="228"/>
      <c r="D30" s="228"/>
      <c r="E30" s="175" t="str">
        <f t="shared" ref="E30:J30" si="3">IF(SUM(E26:E29)&gt;0,SUM(E26:E29),"")</f>
        <v/>
      </c>
      <c r="F30" s="178" t="str">
        <f t="shared" si="3"/>
        <v/>
      </c>
      <c r="G30" s="178" t="str">
        <f t="shared" si="3"/>
        <v/>
      </c>
      <c r="H30" s="178" t="str">
        <f t="shared" si="3"/>
        <v/>
      </c>
      <c r="I30" s="180" t="str">
        <f t="shared" si="3"/>
        <v/>
      </c>
      <c r="J30" s="179" t="str">
        <f t="shared" si="3"/>
        <v/>
      </c>
      <c r="M30" s="324"/>
      <c r="N30" s="15" t="s">
        <v>41</v>
      </c>
      <c r="O30" s="16"/>
      <c r="P30" s="174" t="str">
        <f>IF(SUM('Anexo L - IES'!$J$17:$L$20)&gt;0,IF(O30&gt;0,O30/'Anexo L - IES'!$J$18,""),"")</f>
        <v/>
      </c>
      <c r="Q30" s="16"/>
      <c r="R30" s="174" t="str">
        <f>IF(SUM('Anexo L - IES'!$J$17:$L$20)&gt;0,IF(Q30&gt;0,Q30/'Anexo L - IES'!$K$18,""),"")</f>
        <v/>
      </c>
      <c r="S30" s="16"/>
      <c r="T30" s="177" t="str">
        <f>IF(SUM('Anexo L - IES'!$J$17:$L$20)&gt;0,IF(S30&gt;0,S30/'Anexo L - IES'!$L$18,""),"")</f>
        <v/>
      </c>
    </row>
    <row r="31" spans="2:20" ht="30" customHeight="1" thickTop="1">
      <c r="F31" s="319"/>
      <c r="G31" s="320"/>
      <c r="H31" s="321"/>
      <c r="I31" s="102" t="s">
        <v>274</v>
      </c>
      <c r="J31" s="14" t="s">
        <v>51</v>
      </c>
      <c r="M31" s="324"/>
      <c r="N31" s="15" t="s">
        <v>42</v>
      </c>
      <c r="O31" s="16"/>
      <c r="P31" s="174" t="str">
        <f>IF(SUM('Anexo L - IES'!$J$17:$L$20)&gt;0,IF(O31&gt;0,O31/'Anexo L - IES'!$J$18,""),"")</f>
        <v/>
      </c>
      <c r="Q31" s="16"/>
      <c r="R31" s="174" t="str">
        <f>IF(SUM('Anexo L - IES'!$J$17:$L$20)&gt;0,IF(Q31&gt;0,Q31/'Anexo L - IES'!$K$18,""),"")</f>
        <v/>
      </c>
      <c r="S31" s="16"/>
      <c r="T31" s="177" t="str">
        <f>IF(SUM('Anexo L - IES'!$J$17:$L$20)&gt;0,IF(S31&gt;0,S31/'Anexo L - IES'!$L$18,""),"")</f>
        <v/>
      </c>
    </row>
    <row r="32" spans="2:20" ht="18" customHeight="1">
      <c r="F32" s="234" t="s">
        <v>54</v>
      </c>
      <c r="G32" s="235"/>
      <c r="H32" s="15" t="s">
        <v>30</v>
      </c>
      <c r="I32" s="16"/>
      <c r="J32" s="177" t="str">
        <f>IF(SUM('Anexo L - IES'!$J$17:$L$20)&gt;0,IF(I32&gt;0,I32/('Anexo L - IES'!$L$17/2)+I32,""),"")</f>
        <v/>
      </c>
      <c r="M32" s="324"/>
      <c r="N32" s="15" t="s">
        <v>43</v>
      </c>
      <c r="O32" s="16"/>
      <c r="P32" s="174" t="str">
        <f>IF(SUM('Anexo L - IES'!$J$17:$L$20)&gt;0,IF(O32&gt;0,O32/'Anexo L - IES'!$J$19,""),"")</f>
        <v/>
      </c>
      <c r="Q32" s="16"/>
      <c r="R32" s="174" t="str">
        <f>IF(SUM('Anexo L - IES'!$J$17:$L$20)&gt;0,IF(Q32&gt;0,Q32/'Anexo L - IES'!$K$19,""),"")</f>
        <v/>
      </c>
      <c r="S32" s="16"/>
      <c r="T32" s="177" t="str">
        <f>IF(SUM('Anexo L - IES'!$J$17:$L$20)&gt;0,IF(S32&gt;0,S32/'Anexo L - IES'!$L$19,""),"")</f>
        <v/>
      </c>
    </row>
    <row r="33" spans="2:20" ht="18" customHeight="1">
      <c r="F33" s="234"/>
      <c r="G33" s="235"/>
      <c r="H33" s="15" t="s">
        <v>31</v>
      </c>
      <c r="I33" s="16"/>
      <c r="J33" s="177" t="str">
        <f>IF(SUM('Anexo L - IES'!$J$17:$L$20)&gt;0,IF(I33&gt;0,I33/('Anexo L - IES'!$L$18/2)+I33,""),"")</f>
        <v/>
      </c>
      <c r="M33" s="324"/>
      <c r="N33" s="15" t="s">
        <v>44</v>
      </c>
      <c r="O33" s="16"/>
      <c r="P33" s="174" t="str">
        <f>IF(SUM('Anexo L - IES'!$J$17:$L$20)&gt;0,IF(O33&gt;0,O33/'Anexo L - IES'!$J$19,""),"")</f>
        <v/>
      </c>
      <c r="Q33" s="16"/>
      <c r="R33" s="174" t="str">
        <f>IF(SUM('Anexo L - IES'!$J$17:$L$20)&gt;0,IF(Q33&gt;0,Q33/'Anexo L - IES'!$K$19,""),"")</f>
        <v/>
      </c>
      <c r="S33" s="16"/>
      <c r="T33" s="177" t="str">
        <f>IF(SUM('Anexo L - IES'!$J$17:$L$20)&gt;0,IF(S33&gt;0,S33/'Anexo L - IES'!$L$19,""),"")</f>
        <v/>
      </c>
    </row>
    <row r="34" spans="2:20" ht="18" customHeight="1">
      <c r="F34" s="234"/>
      <c r="G34" s="235"/>
      <c r="H34" s="15" t="s">
        <v>32</v>
      </c>
      <c r="I34" s="17"/>
      <c r="J34" s="177" t="str">
        <f>IF(SUM('Anexo L - IES'!$J$17:$L$20)&gt;0,IF(I34&gt;0,I34/('Anexo L - IES'!$L$19/2)+I34,""),"")</f>
        <v/>
      </c>
      <c r="M34" s="324"/>
      <c r="N34" s="15" t="s">
        <v>45</v>
      </c>
      <c r="O34" s="16"/>
      <c r="P34" s="174" t="str">
        <f>IF(SUM('Anexo L - IES'!$J$17:$L$20)&gt;0,IF(O34&gt;0,O34/'Anexo L - IES'!$J$19,""),"")</f>
        <v/>
      </c>
      <c r="Q34" s="16"/>
      <c r="R34" s="174" t="str">
        <f>IF(SUM('Anexo L - IES'!$J$17:$L$20)&gt;0,IF(Q34&gt;0,Q34/'Anexo L - IES'!$K$19,""),"")</f>
        <v/>
      </c>
      <c r="S34" s="16"/>
      <c r="T34" s="177" t="str">
        <f>IF(SUM('Anexo L - IES'!$J$17:$L$20)&gt;0,IF(S34&gt;0,S34/'Anexo L - IES'!$L$19,""),"")</f>
        <v/>
      </c>
    </row>
    <row r="35" spans="2:20" ht="18" customHeight="1">
      <c r="F35" s="234"/>
      <c r="G35" s="235"/>
      <c r="H35" s="15" t="s">
        <v>33</v>
      </c>
      <c r="I35" s="16"/>
      <c r="J35" s="177" t="str">
        <f>IF(SUM('Anexo L - IES'!$J$17:$L$20)&gt;0,IF(I35&gt;0,I35/('Anexo L - IES'!$L$20/2)+I35,""),"")</f>
        <v/>
      </c>
      <c r="M35" s="324"/>
      <c r="N35" s="15" t="s">
        <v>46</v>
      </c>
      <c r="O35" s="16"/>
      <c r="P35" s="174" t="str">
        <f>IF(SUM('Anexo L - IES'!$J$17:$L$20)&gt;0,IF(O35&gt;0,O35/'Anexo L - IES'!$J$20,""),"")</f>
        <v/>
      </c>
      <c r="Q35" s="16"/>
      <c r="R35" s="174" t="str">
        <f>IF(SUM('Anexo L - IES'!$J$17:$L$20)&gt;0,IF(Q35&gt;0,Q35/'Anexo L - IES'!$K$20,""),"")</f>
        <v/>
      </c>
      <c r="S35" s="16"/>
      <c r="T35" s="177" t="str">
        <f>IF(SUM('Anexo L - IES'!$J$17:$L$20)&gt;0,IF(S35&gt;0,S35/'Anexo L - IES'!$L$20,""),"")</f>
        <v/>
      </c>
    </row>
    <row r="36" spans="2:20" ht="18" customHeight="1" thickBot="1">
      <c r="F36" s="227" t="s">
        <v>34</v>
      </c>
      <c r="G36" s="228"/>
      <c r="H36" s="228"/>
      <c r="I36" s="175" t="str">
        <f>IF(SUM(I32:I35)&gt;0,SUM(I32:I35),"")</f>
        <v/>
      </c>
      <c r="J36" s="176" t="str">
        <f>IF(SUM(J32:J35)&gt;0,SUM(J32:J35),"")</f>
        <v/>
      </c>
      <c r="M36" s="324"/>
      <c r="N36" s="15" t="s">
        <v>47</v>
      </c>
      <c r="O36" s="16"/>
      <c r="P36" s="174" t="str">
        <f>IF(SUM('Anexo L - IES'!$J$17:$L$20)&gt;0,IF(O36&gt;0,O36/'Anexo L - IES'!$J$20,""),"")</f>
        <v/>
      </c>
      <c r="Q36" s="16"/>
      <c r="R36" s="174" t="str">
        <f>IF(SUM('Anexo L - IES'!$J$17:$L$20)&gt;0,IF(Q36&gt;0,Q36/'Anexo L - IES'!$K$20,""),"")</f>
        <v/>
      </c>
      <c r="S36" s="16"/>
      <c r="T36" s="177" t="str">
        <f>IF(SUM('Anexo L - IES'!$J$17:$L$20)&gt;0,IF(S36&gt;0,S36/'Anexo L - IES'!$L$20,""),"")</f>
        <v/>
      </c>
    </row>
    <row r="37" spans="2:20" ht="13.5" thickTop="1">
      <c r="M37" s="326"/>
      <c r="N37" s="15" t="s">
        <v>48</v>
      </c>
      <c r="O37" s="16"/>
      <c r="P37" s="174" t="str">
        <f>IF(SUM('Anexo L - IES'!$J$17:$L$20)&gt;0,IF(O37&gt;0,O37/'Anexo L - IES'!$J$20,""),"")</f>
        <v/>
      </c>
      <c r="Q37" s="16"/>
      <c r="R37" s="174" t="str">
        <f>IF(SUM('Anexo L - IES'!$J$17:$L$20)&gt;0,IF(Q37&gt;0,Q37/'Anexo L - IES'!$K$20,""),"")</f>
        <v/>
      </c>
      <c r="S37" s="16"/>
      <c r="T37" s="177" t="str">
        <f>IF(SUM('Anexo L - IES'!$J$17:$L$20)&gt;0,IF(S37&gt;0,S37/'Anexo L - IES'!$L$20,""),"")</f>
        <v/>
      </c>
    </row>
    <row r="38" spans="2:20" s="2" customFormat="1" ht="18" customHeight="1" thickBot="1">
      <c r="B38" s="392"/>
      <c r="C38" s="392"/>
      <c r="D38" s="392"/>
      <c r="E38" s="392"/>
      <c r="F38" s="392"/>
      <c r="G38" s="392"/>
      <c r="H38" s="392"/>
      <c r="I38" s="392"/>
      <c r="J38" s="392"/>
      <c r="M38" s="227" t="s">
        <v>34</v>
      </c>
      <c r="N38" s="228"/>
      <c r="O38" s="175" t="str">
        <f t="shared" ref="O38:T38" si="4">IF(SUM(O26:O37)&gt;0,SUM(O26:O37),"")</f>
        <v/>
      </c>
      <c r="P38" s="175" t="str">
        <f t="shared" si="4"/>
        <v/>
      </c>
      <c r="Q38" s="175" t="str">
        <f t="shared" si="4"/>
        <v/>
      </c>
      <c r="R38" s="175" t="str">
        <f t="shared" si="4"/>
        <v/>
      </c>
      <c r="S38" s="175" t="str">
        <f t="shared" si="4"/>
        <v/>
      </c>
      <c r="T38" s="176" t="str">
        <f t="shared" si="4"/>
        <v/>
      </c>
    </row>
    <row r="39" spans="2:20" s="2" customFormat="1" ht="18" customHeight="1" thickTop="1" thickBot="1">
      <c r="B39" s="229" t="s">
        <v>256</v>
      </c>
      <c r="C39" s="230"/>
      <c r="D39" s="230"/>
      <c r="E39" s="230"/>
      <c r="F39" s="230"/>
      <c r="G39" s="230"/>
      <c r="H39" s="230"/>
      <c r="I39" s="230"/>
      <c r="J39" s="231"/>
    </row>
    <row r="40" spans="2:20" s="2" customFormat="1" ht="30" customHeight="1" thickTop="1">
      <c r="B40" s="232"/>
      <c r="C40" s="233"/>
      <c r="D40" s="233"/>
      <c r="E40" s="102" t="s">
        <v>272</v>
      </c>
      <c r="F40" s="102" t="s">
        <v>51</v>
      </c>
      <c r="G40" s="102" t="s">
        <v>282</v>
      </c>
      <c r="H40" s="102" t="s">
        <v>51</v>
      </c>
      <c r="I40" s="102" t="s">
        <v>274</v>
      </c>
      <c r="J40" s="103" t="s">
        <v>51</v>
      </c>
      <c r="M40" s="333" t="s">
        <v>95</v>
      </c>
      <c r="N40" s="230"/>
      <c r="O40" s="230"/>
      <c r="P40" s="230"/>
      <c r="Q40" s="230"/>
      <c r="R40" s="230"/>
      <c r="S40" s="230"/>
      <c r="T40" s="231"/>
    </row>
    <row r="41" spans="2:20" s="2" customFormat="1" ht="30" customHeight="1">
      <c r="B41" s="234" t="s">
        <v>259</v>
      </c>
      <c r="C41" s="235"/>
      <c r="D41" s="15" t="s">
        <v>30</v>
      </c>
      <c r="E41" s="16"/>
      <c r="F41" s="174" t="str">
        <f>IF(SUM('Anexo L - IES'!$J$17:$L$20)&gt;0,IF(E41&gt;0,E41/'Anexo L - IES'!$J$17,""),"")</f>
        <v/>
      </c>
      <c r="G41" s="16"/>
      <c r="H41" s="174" t="str">
        <f>IF(SUM('Anexo L - IES'!$J$17:$L$20)&gt;0,IF(G41&gt;0,G41/'Anexo L - IES'!$K$17,""),"")</f>
        <v/>
      </c>
      <c r="I41" s="16"/>
      <c r="J41" s="177" t="str">
        <f>IF(SUM('Anexo L - IES'!$J$17:$L$20)&gt;0,IF(I41&gt;0,I41/'Anexo L - IES'!$L$17,""),"")</f>
        <v/>
      </c>
      <c r="M41" s="334"/>
      <c r="N41" s="335"/>
      <c r="O41" s="102" t="s">
        <v>272</v>
      </c>
      <c r="P41" s="102" t="s">
        <v>51</v>
      </c>
      <c r="Q41" s="102" t="s">
        <v>282</v>
      </c>
      <c r="R41" s="102" t="s">
        <v>51</v>
      </c>
      <c r="S41" s="102" t="s">
        <v>274</v>
      </c>
      <c r="T41" s="103" t="s">
        <v>51</v>
      </c>
    </row>
    <row r="42" spans="2:20" s="2" customFormat="1" ht="18" customHeight="1">
      <c r="B42" s="234"/>
      <c r="C42" s="235"/>
      <c r="D42" s="15" t="s">
        <v>31</v>
      </c>
      <c r="E42" s="16"/>
      <c r="F42" s="174" t="str">
        <f>IF(SUM('Anexo L - IES'!$J$17:$L$20)&gt;0,IF(E42&gt;0,E42/'Anexo L - IES'!$J$18,""),"")</f>
        <v/>
      </c>
      <c r="G42" s="16"/>
      <c r="H42" s="174" t="str">
        <f>IF(SUM('Anexo L - IES'!$J$17:$L$20)&gt;0,IF(G42&gt;0,G42/'Anexo L - IES'!$K$18,""),"")</f>
        <v/>
      </c>
      <c r="I42" s="16"/>
      <c r="J42" s="177" t="str">
        <f>IF(SUM('Anexo L - IES'!$J$17:$L$20)&gt;0,IF(I42&gt;0,I42/'Anexo L - IES'!$L$18,""),"")</f>
        <v/>
      </c>
      <c r="M42" s="337" t="s">
        <v>260</v>
      </c>
      <c r="N42" s="15" t="s">
        <v>37</v>
      </c>
      <c r="O42" s="16"/>
      <c r="P42" s="174" t="str">
        <f>IF(SUM('Anexo L - IES'!$J$17:$L$20)&gt;0,IF(O42&gt;0,O42/'Anexo L - IES'!$J$17,""),"")</f>
        <v/>
      </c>
      <c r="Q42" s="16"/>
      <c r="R42" s="174" t="str">
        <f>IF(SUM('Anexo L - IES'!$J$17:$L$20)&gt;0,IF(Q42&gt;0,Q42/'Anexo L - IES'!$K$17,""),"")</f>
        <v/>
      </c>
      <c r="S42" s="16"/>
      <c r="T42" s="177" t="str">
        <f>IF(SUM('Anexo L - IES'!$J$17:$L$20)&gt;0,IF(S42&gt;0,S42/'Anexo L - IES'!$L$17,""),"")</f>
        <v/>
      </c>
    </row>
    <row r="43" spans="2:20" s="2" customFormat="1" ht="18" customHeight="1">
      <c r="B43" s="234"/>
      <c r="C43" s="235"/>
      <c r="D43" s="15" t="s">
        <v>32</v>
      </c>
      <c r="E43" s="17"/>
      <c r="F43" s="174" t="str">
        <f>IF(SUM('Anexo L - IES'!$J$17:$L$20)&gt;0,IF(E43&gt;0,E43/'Anexo L - IES'!$J$19,""),"")</f>
        <v/>
      </c>
      <c r="G43" s="17"/>
      <c r="H43" s="174" t="str">
        <f>IF(SUM('Anexo L - IES'!$J$17:$L$20)&gt;0,IF(G43&gt;0,G43/'Anexo L - IES'!$K$19,""),"")</f>
        <v/>
      </c>
      <c r="I43" s="17"/>
      <c r="J43" s="177" t="str">
        <f>IF(SUM('Anexo L - IES'!$J$17:$L$20)&gt;0,IF(I43&gt;0,I43/'Anexo L - IES'!$L$19,""),"")</f>
        <v/>
      </c>
      <c r="M43" s="264"/>
      <c r="N43" s="15" t="s">
        <v>38</v>
      </c>
      <c r="O43" s="16"/>
      <c r="P43" s="174" t="str">
        <f>IF(SUM('Anexo L - IES'!$J$17:$L$20)&gt;0,IF(O43&gt;0,O43/'Anexo L - IES'!$J$17,""),"")</f>
        <v/>
      </c>
      <c r="Q43" s="16"/>
      <c r="R43" s="174" t="str">
        <f>IF(SUM('Anexo L - IES'!$J$17:$L$20)&gt;0,IF(Q43&gt;0,Q43/'Anexo L - IES'!$K$17,""),"")</f>
        <v/>
      </c>
      <c r="S43" s="16"/>
      <c r="T43" s="177" t="str">
        <f>IF(SUM('Anexo L - IES'!$J$17:$L$20)&gt;0,IF(S43&gt;0,S43/'Anexo L - IES'!$L$17,""),"")</f>
        <v/>
      </c>
    </row>
    <row r="44" spans="2:20" s="2" customFormat="1" ht="18" customHeight="1">
      <c r="B44" s="234"/>
      <c r="C44" s="235"/>
      <c r="D44" s="15" t="s">
        <v>33</v>
      </c>
      <c r="E44" s="16"/>
      <c r="F44" s="174" t="str">
        <f>IF(SUM('Anexo L - IES'!$J$17:$L$20)&gt;0,IF(E44&gt;0,E44/'Anexo L - IES'!$J$20,""),"")</f>
        <v/>
      </c>
      <c r="G44" s="16"/>
      <c r="H44" s="174" t="str">
        <f>IF(SUM('Anexo L - IES'!$J$17:$L$20)&gt;0,IF(G44&gt;0,G44/'Anexo L - IES'!$K$20,""),"")</f>
        <v/>
      </c>
      <c r="I44" s="16"/>
      <c r="J44" s="177" t="str">
        <f>IF(SUM('Anexo L - IES'!$J$17:$L$20)&gt;0,IF(I44&gt;0,I44/'Anexo L - IES'!$L$20,""),"")</f>
        <v/>
      </c>
      <c r="M44" s="264"/>
      <c r="N44" s="15" t="s">
        <v>39</v>
      </c>
      <c r="O44" s="17"/>
      <c r="P44" s="174" t="str">
        <f>IF(SUM('Anexo L - IES'!$J$17:$L$20)&gt;0,IF(O44&gt;0,O44/'Anexo L - IES'!$J$17,""),"")</f>
        <v/>
      </c>
      <c r="Q44" s="17"/>
      <c r="R44" s="174" t="str">
        <f>IF(SUM('Anexo L - IES'!$J$17:$L$20)&gt;0,IF(Q44&gt;0,Q44/'Anexo L - IES'!$K$17,""),"")</f>
        <v/>
      </c>
      <c r="S44" s="17"/>
      <c r="T44" s="177" t="str">
        <f>IF(SUM('Anexo L - IES'!$J$17:$L$20)&gt;0,IF(S44&gt;0,S44/'Anexo L - IES'!$L$17,""),"")</f>
        <v/>
      </c>
    </row>
    <row r="45" spans="2:20" s="2" customFormat="1" ht="18" customHeight="1" thickBot="1">
      <c r="B45" s="227" t="s">
        <v>34</v>
      </c>
      <c r="C45" s="228"/>
      <c r="D45" s="228"/>
      <c r="E45" s="175" t="str">
        <f t="shared" ref="E45:J45" si="5">IF(SUM(E41:E44)&gt;0,SUM(E41:E44),"")</f>
        <v/>
      </c>
      <c r="F45" s="175" t="str">
        <f t="shared" si="5"/>
        <v/>
      </c>
      <c r="G45" s="175" t="str">
        <f t="shared" si="5"/>
        <v/>
      </c>
      <c r="H45" s="175" t="str">
        <f t="shared" si="5"/>
        <v/>
      </c>
      <c r="I45" s="175" t="str">
        <f t="shared" si="5"/>
        <v/>
      </c>
      <c r="J45" s="176" t="str">
        <f t="shared" si="5"/>
        <v/>
      </c>
      <c r="M45" s="264"/>
      <c r="N45" s="15" t="s">
        <v>40</v>
      </c>
      <c r="O45" s="16"/>
      <c r="P45" s="174" t="str">
        <f>IF(SUM('Anexo L - IES'!$J$17:$L$20)&gt;0,IF(O45&gt;0,O45/'Anexo L - IES'!$J$18,""),"")</f>
        <v/>
      </c>
      <c r="Q45" s="16"/>
      <c r="R45" s="174" t="str">
        <f>IF(SUM('Anexo L - IES'!$J$17:$L$20)&gt;0,IF(Q45&gt;0,Q45/'Anexo L - IES'!$K$18,""),"")</f>
        <v/>
      </c>
      <c r="S45" s="16"/>
      <c r="T45" s="177" t="str">
        <f>IF(SUM('Anexo L - IES'!$J$17:$L$20)&gt;0,IF(S45&gt;0,S45/'Anexo L - IES'!$L$18,""),"")</f>
        <v/>
      </c>
    </row>
    <row r="46" spans="2:20" s="2" customFormat="1" ht="18" customHeight="1" thickTop="1">
      <c r="B46" s="105"/>
      <c r="C46" s="104"/>
      <c r="D46" s="104"/>
      <c r="E46" s="104"/>
      <c r="F46" s="387"/>
      <c r="G46" s="387"/>
      <c r="H46" s="391"/>
      <c r="I46" s="391"/>
      <c r="J46" s="106"/>
      <c r="M46" s="264"/>
      <c r="N46" s="15" t="s">
        <v>41</v>
      </c>
      <c r="O46" s="16"/>
      <c r="P46" s="174" t="str">
        <f>IF(SUM('Anexo L - IES'!$J$17:$L$20)&gt;0,IF(O46&gt;0,O46/'Anexo L - IES'!$J$18,""),"")</f>
        <v/>
      </c>
      <c r="Q46" s="16"/>
      <c r="R46" s="174" t="str">
        <f>IF(SUM('Anexo L - IES'!$J$17:$L$20)&gt;0,IF(Q46&gt;0,Q46/'Anexo L - IES'!$K$18,""),"")</f>
        <v/>
      </c>
      <c r="S46" s="16"/>
      <c r="T46" s="177" t="str">
        <f>IF(SUM('Anexo L - IES'!$J$17:$L$20)&gt;0,IF(S46&gt;0,S46/'Anexo L - IES'!$L$18,""),"")</f>
        <v/>
      </c>
    </row>
    <row r="47" spans="2:20" s="2" customFormat="1" ht="18" customHeight="1" thickBot="1">
      <c r="B47" s="116"/>
      <c r="C47" s="116"/>
      <c r="D47" s="117"/>
      <c r="E47" s="117"/>
      <c r="F47" s="114"/>
      <c r="G47" s="114"/>
      <c r="H47" s="118"/>
      <c r="I47" s="118"/>
      <c r="J47" s="118"/>
      <c r="K47" s="119"/>
      <c r="M47" s="264"/>
      <c r="N47" s="15" t="s">
        <v>42</v>
      </c>
      <c r="O47" s="16"/>
      <c r="P47" s="174" t="str">
        <f>IF(SUM('Anexo L - IES'!$J$17:$L$20)&gt;0,IF(O47&gt;0,O47/'Anexo L - IES'!$J$18,""),"")</f>
        <v/>
      </c>
      <c r="Q47" s="16"/>
      <c r="R47" s="174" t="str">
        <f>IF(SUM('Anexo L - IES'!$J$17:$L$20)&gt;0,IF(Q47&gt;0,Q47/'Anexo L - IES'!$K$18,""),"")</f>
        <v/>
      </c>
      <c r="S47" s="16"/>
      <c r="T47" s="177" t="str">
        <f>IF(SUM('Anexo L - IES'!$J$17:$L$20)&gt;0,IF(S47&gt;0,S47/'Anexo L - IES'!$L$18,""),"")</f>
        <v/>
      </c>
    </row>
    <row r="48" spans="2:20" s="2" customFormat="1" ht="18" customHeight="1" thickTop="1">
      <c r="B48" s="229" t="s">
        <v>263</v>
      </c>
      <c r="C48" s="230"/>
      <c r="D48" s="230"/>
      <c r="E48" s="230"/>
      <c r="F48" s="230"/>
      <c r="G48" s="230"/>
      <c r="H48" s="230"/>
      <c r="I48" s="230"/>
      <c r="J48" s="231"/>
      <c r="K48" s="119"/>
      <c r="M48" s="264"/>
      <c r="N48" s="15" t="s">
        <v>43</v>
      </c>
      <c r="O48" s="16"/>
      <c r="P48" s="174" t="str">
        <f>IF(SUM('Anexo L - IES'!$J$17:$L$20)&gt;0,IF(O48&gt;0,O48/'Anexo L - IES'!$J$19,""),"")</f>
        <v/>
      </c>
      <c r="Q48" s="16"/>
      <c r="R48" s="174" t="str">
        <f>IF(SUM('Anexo L - IES'!$J$17:$L$20)&gt;0,IF(Q48&gt;0,Q48/'Anexo L - IES'!$K$19,""),"")</f>
        <v/>
      </c>
      <c r="S48" s="16"/>
      <c r="T48" s="177" t="str">
        <f>IF(SUM('Anexo L - IES'!$J$17:$L$20)&gt;0,IF(S48&gt;0,S48/'Anexo L - IES'!$L$19,""),"")</f>
        <v/>
      </c>
    </row>
    <row r="49" spans="2:20" ht="30" customHeight="1">
      <c r="B49" s="232"/>
      <c r="C49" s="233"/>
      <c r="D49" s="233"/>
      <c r="E49" s="102" t="s">
        <v>272</v>
      </c>
      <c r="F49" s="102" t="s">
        <v>51</v>
      </c>
      <c r="G49" s="102" t="s">
        <v>282</v>
      </c>
      <c r="H49" s="102" t="s">
        <v>51</v>
      </c>
      <c r="I49" s="102" t="s">
        <v>274</v>
      </c>
      <c r="J49" s="103" t="s">
        <v>51</v>
      </c>
      <c r="K49" s="122"/>
      <c r="M49" s="264"/>
      <c r="N49" s="15" t="s">
        <v>44</v>
      </c>
      <c r="O49" s="16"/>
      <c r="P49" s="174" t="str">
        <f>IF(SUM('Anexo L - IES'!$J$17:$L$20)&gt;0,IF(O49&gt;0,O49/'Anexo L - IES'!$J$19,""),"")</f>
        <v/>
      </c>
      <c r="Q49" s="16"/>
      <c r="R49" s="174" t="str">
        <f>IF(SUM('Anexo L - IES'!$J$17:$L$20)&gt;0,IF(Q49&gt;0,Q49/'Anexo L - IES'!$K$19,""),"")</f>
        <v/>
      </c>
      <c r="S49" s="16"/>
      <c r="T49" s="177" t="str">
        <f>IF(SUM('Anexo L - IES'!$J$17:$L$20)&gt;0,IF(S49&gt;0,S49/'Anexo L - IES'!$L$19,""),"")</f>
        <v/>
      </c>
    </row>
    <row r="50" spans="2:20" ht="18" customHeight="1">
      <c r="B50" s="234" t="s">
        <v>258</v>
      </c>
      <c r="C50" s="235"/>
      <c r="D50" s="15" t="s">
        <v>30</v>
      </c>
      <c r="E50" s="16"/>
      <c r="F50" s="174" t="str">
        <f>IF(SUM('Anexo L - IES'!$J$17:$L$20)&gt;0,IF(E50&gt;0,E50/'Anexo L - IES'!$J$17,""),"")</f>
        <v/>
      </c>
      <c r="G50" s="16"/>
      <c r="H50" s="174" t="str">
        <f>IF(SUM('Anexo L - IES'!$J$17:$L$20)&gt;0,IF(G50&gt;0,G50/'Anexo L - IES'!$K$17,""),"")</f>
        <v/>
      </c>
      <c r="I50" s="16"/>
      <c r="J50" s="177" t="str">
        <f>IF(SUM('Anexo L - IES'!$J$17:$L$20)&gt;0,IF(I50&gt;0,I50/'Anexo L - IES'!$L$17,""),"")</f>
        <v/>
      </c>
      <c r="K50" s="122"/>
      <c r="M50" s="264"/>
      <c r="N50" s="15" t="s">
        <v>45</v>
      </c>
      <c r="O50" s="16"/>
      <c r="P50" s="174" t="str">
        <f>IF(SUM('Anexo L - IES'!$J$17:$L$20)&gt;0,IF(O50&gt;0,O50/'Anexo L - IES'!$J$19,""),"")</f>
        <v/>
      </c>
      <c r="Q50" s="16"/>
      <c r="R50" s="174" t="str">
        <f>IF(SUM('Anexo L - IES'!$J$17:$L$20)&gt;0,IF(Q50&gt;0,Q50/'Anexo L - IES'!$K$19,""),"")</f>
        <v/>
      </c>
      <c r="S50" s="16"/>
      <c r="T50" s="177" t="str">
        <f>IF(SUM('Anexo L - IES'!$J$17:$L$20)&gt;0,IF(S50&gt;0,S50/'Anexo L - IES'!$L$19,""),"")</f>
        <v/>
      </c>
    </row>
    <row r="51" spans="2:20" ht="18" customHeight="1">
      <c r="B51" s="234"/>
      <c r="C51" s="235"/>
      <c r="D51" s="15" t="s">
        <v>31</v>
      </c>
      <c r="E51" s="16"/>
      <c r="F51" s="174" t="str">
        <f>IF(SUM('Anexo L - IES'!$J$17:$L$20)&gt;0,IF(E51&gt;0,E51/'Anexo L - IES'!$J$18,""),"")</f>
        <v/>
      </c>
      <c r="G51" s="16"/>
      <c r="H51" s="174" t="str">
        <f>IF(SUM('Anexo L - IES'!$J$17:$L$20)&gt;0,IF(G51&gt;0,G51/'Anexo L - IES'!$K$18,""),"")</f>
        <v/>
      </c>
      <c r="I51" s="16"/>
      <c r="J51" s="177" t="str">
        <f>IF(SUM('Anexo L - IES'!$J$17:$L$20)&gt;0,IF(I51&gt;0,I51/'Anexo L - IES'!$L$18,""),"")</f>
        <v/>
      </c>
      <c r="K51" s="122"/>
      <c r="M51" s="264"/>
      <c r="N51" s="15" t="s">
        <v>46</v>
      </c>
      <c r="O51" s="16"/>
      <c r="P51" s="174" t="str">
        <f>IF(SUM('Anexo L - IES'!$J$17:$L$20)&gt;0,IF(O51&gt;0,O51/'Anexo L - IES'!$J$20,""),"")</f>
        <v/>
      </c>
      <c r="Q51" s="16"/>
      <c r="R51" s="174" t="str">
        <f>IF(SUM('Anexo L - IES'!$J$17:$L$20)&gt;0,IF(Q51&gt;0,Q51/'Anexo L - IES'!$K$20,""),"")</f>
        <v/>
      </c>
      <c r="S51" s="16"/>
      <c r="T51" s="177" t="str">
        <f>IF(SUM('Anexo L - IES'!$J$17:$L$20)&gt;0,IF(S51&gt;0,S51/'Anexo L - IES'!$L$20,""),"")</f>
        <v/>
      </c>
    </row>
    <row r="52" spans="2:20" ht="18" customHeight="1">
      <c r="B52" s="234"/>
      <c r="C52" s="235"/>
      <c r="D52" s="15" t="s">
        <v>32</v>
      </c>
      <c r="E52" s="17"/>
      <c r="F52" s="174" t="str">
        <f>IF(SUM('Anexo L - IES'!$J$17:$L$20)&gt;0,IF(E52&gt;0,E52/'Anexo L - IES'!$J$19,""),"")</f>
        <v/>
      </c>
      <c r="G52" s="17"/>
      <c r="H52" s="174" t="str">
        <f>IF(SUM('Anexo L - IES'!$J$17:$L$20)&gt;0,IF(G52&gt;0,G52/'Anexo L - IES'!$K$19,""),"")</f>
        <v/>
      </c>
      <c r="I52" s="17"/>
      <c r="J52" s="177" t="str">
        <f>IF(SUM('Anexo L - IES'!$J$17:$L$20)&gt;0,IF(I52&gt;0,I52/'Anexo L - IES'!$L$19,""),"")</f>
        <v/>
      </c>
      <c r="K52" s="122"/>
      <c r="M52" s="264"/>
      <c r="N52" s="15" t="s">
        <v>47</v>
      </c>
      <c r="O52" s="16"/>
      <c r="P52" s="174" t="str">
        <f>IF(SUM('Anexo L - IES'!$J$17:$L$20)&gt;0,IF(O52&gt;0,O52/'Anexo L - IES'!$J$20,""),"")</f>
        <v/>
      </c>
      <c r="Q52" s="16"/>
      <c r="R52" s="174" t="str">
        <f>IF(SUM('Anexo L - IES'!$J$17:$L$20)&gt;0,IF(Q52&gt;0,Q52/'Anexo L - IES'!$K$20,""),"")</f>
        <v/>
      </c>
      <c r="S52" s="16"/>
      <c r="T52" s="177" t="str">
        <f>IF(SUM('Anexo L - IES'!$J$17:$L$20)&gt;0,IF(S52&gt;0,S52/'Anexo L - IES'!$L$20,""),"")</f>
        <v/>
      </c>
    </row>
    <row r="53" spans="2:20" ht="18" customHeight="1">
      <c r="B53" s="234"/>
      <c r="C53" s="235"/>
      <c r="D53" s="15" t="s">
        <v>33</v>
      </c>
      <c r="E53" s="16"/>
      <c r="F53" s="174" t="str">
        <f>IF(SUM('Anexo L - IES'!$J$17:$L$20)&gt;0,IF(E53&gt;0,E53/'Anexo L - IES'!$J$20,""),"")</f>
        <v/>
      </c>
      <c r="G53" s="16"/>
      <c r="H53" s="174" t="str">
        <f>IF(SUM('Anexo L - IES'!$J$17:$L$20)&gt;0,IF(G53&gt;0,G53/'Anexo L - IES'!$K$20,""),"")</f>
        <v/>
      </c>
      <c r="I53" s="16"/>
      <c r="J53" s="177" t="str">
        <f>IF(SUM('Anexo L - IES'!$J$17:$L$20)&gt;0,IF(I53&gt;0,I53/'Anexo L - IES'!$L$20,""),"")</f>
        <v/>
      </c>
      <c r="K53" s="122"/>
      <c r="M53" s="338"/>
      <c r="N53" s="15" t="s">
        <v>48</v>
      </c>
      <c r="O53" s="16"/>
      <c r="P53" s="174" t="str">
        <f>IF(SUM('Anexo L - IES'!$J$17:$L$20)&gt;0,IF(O53&gt;0,O53/'Anexo L - IES'!$J$20,""),"")</f>
        <v/>
      </c>
      <c r="Q53" s="16"/>
      <c r="R53" s="174" t="str">
        <f>IF(SUM('Anexo L - IES'!$J$17:$L$20)&gt;0,IF(Q53&gt;0,Q53/'Anexo L - IES'!$K$20,""),"")</f>
        <v/>
      </c>
      <c r="S53" s="16"/>
      <c r="T53" s="177" t="str">
        <f>IF(SUM('Anexo L - IES'!$J$17:$L$20)&gt;0,IF(S53&gt;0,S53/'Anexo L - IES'!$L$20,""),"")</f>
        <v/>
      </c>
    </row>
    <row r="54" spans="2:20" ht="18" customHeight="1" thickBot="1">
      <c r="B54" s="227" t="s">
        <v>34</v>
      </c>
      <c r="C54" s="228"/>
      <c r="D54" s="228"/>
      <c r="E54" s="175" t="str">
        <f t="shared" ref="E54:J54" si="6">IF(SUM(E50:E53)&gt;0,SUM(E50:E53),"")</f>
        <v/>
      </c>
      <c r="F54" s="175" t="str">
        <f t="shared" si="6"/>
        <v/>
      </c>
      <c r="G54" s="175" t="str">
        <f t="shared" si="6"/>
        <v/>
      </c>
      <c r="H54" s="175" t="str">
        <f t="shared" si="6"/>
        <v/>
      </c>
      <c r="I54" s="175" t="str">
        <f t="shared" si="6"/>
        <v/>
      </c>
      <c r="J54" s="176" t="str">
        <f t="shared" si="6"/>
        <v/>
      </c>
      <c r="K54" s="122"/>
      <c r="M54" s="330" t="s">
        <v>34</v>
      </c>
      <c r="N54" s="331"/>
      <c r="O54" s="175" t="str">
        <f t="shared" ref="O54:T54" si="7">IF(SUM(O42:O53)&gt;0,SUM(O42:O53),"")</f>
        <v/>
      </c>
      <c r="P54" s="175" t="str">
        <f t="shared" si="7"/>
        <v/>
      </c>
      <c r="Q54" s="175" t="str">
        <f t="shared" si="7"/>
        <v/>
      </c>
      <c r="R54" s="175" t="str">
        <f t="shared" si="7"/>
        <v/>
      </c>
      <c r="S54" s="175" t="str">
        <f t="shared" si="7"/>
        <v/>
      </c>
      <c r="T54" s="176" t="str">
        <f t="shared" si="7"/>
        <v/>
      </c>
    </row>
    <row r="55" spans="2:20" ht="30" customHeight="1" thickTop="1">
      <c r="B55" s="123"/>
      <c r="C55" s="116"/>
      <c r="D55" s="120"/>
      <c r="E55" s="120"/>
      <c r="F55" s="115"/>
      <c r="G55" s="115"/>
      <c r="H55" s="121"/>
      <c r="I55" s="121"/>
      <c r="J55" s="118"/>
      <c r="K55" s="122"/>
      <c r="M55" s="23"/>
      <c r="N55" s="24"/>
      <c r="O55" s="25"/>
      <c r="P55" s="319"/>
      <c r="Q55" s="320"/>
      <c r="R55" s="321"/>
      <c r="S55" s="102" t="s">
        <v>274</v>
      </c>
      <c r="T55" s="14" t="s">
        <v>51</v>
      </c>
    </row>
    <row r="56" spans="2:20" ht="18" customHeight="1">
      <c r="B56" s="116"/>
      <c r="C56" s="116"/>
      <c r="D56" s="116"/>
      <c r="E56" s="116"/>
      <c r="F56" s="115"/>
      <c r="G56" s="115"/>
      <c r="H56" s="121"/>
      <c r="I56" s="121"/>
      <c r="J56" s="118"/>
      <c r="K56" s="122"/>
      <c r="M56" s="27"/>
      <c r="N56" s="28"/>
      <c r="O56" s="28"/>
      <c r="P56" s="322" t="s">
        <v>54</v>
      </c>
      <c r="Q56" s="323"/>
      <c r="R56" s="15" t="s">
        <v>37</v>
      </c>
      <c r="S56" s="16"/>
      <c r="T56" s="177" t="str">
        <f>IF(SUM('Anexo L - IES'!$J$17:$L$20)&gt;0,IF(S56&gt;0,S56/('Anexo L - IES'!$L$17/2)+S56,""),"")</f>
        <v/>
      </c>
    </row>
    <row r="57" spans="2:20" ht="18" customHeight="1">
      <c r="B57" s="108"/>
      <c r="C57" s="74"/>
      <c r="D57" s="74"/>
      <c r="E57" s="74"/>
      <c r="F57" s="384"/>
      <c r="G57" s="384"/>
      <c r="H57" s="388"/>
      <c r="I57" s="388"/>
      <c r="J57" s="106"/>
      <c r="P57" s="324"/>
      <c r="Q57" s="325"/>
      <c r="R57" s="15" t="s">
        <v>38</v>
      </c>
      <c r="S57" s="16"/>
      <c r="T57" s="177" t="str">
        <f>IF(SUM('Anexo L - IES'!$J$17:$L$20)&gt;0,IF(S57&gt;0,S57/('Anexo L - IES'!$L$17/2)+S57,""),"")</f>
        <v/>
      </c>
    </row>
    <row r="58" spans="2:20" ht="18" customHeight="1">
      <c r="B58" s="108"/>
      <c r="C58" s="74"/>
      <c r="D58" s="73"/>
      <c r="E58" s="73"/>
      <c r="F58" s="384"/>
      <c r="G58" s="384"/>
      <c r="H58" s="388"/>
      <c r="I58" s="388"/>
      <c r="J58" s="106"/>
      <c r="M58" s="27"/>
      <c r="P58" s="324"/>
      <c r="Q58" s="325"/>
      <c r="R58" s="15" t="s">
        <v>39</v>
      </c>
      <c r="S58" s="17"/>
      <c r="T58" s="177" t="str">
        <f>IF(SUM('Anexo L - IES'!$J$17:$L$20)&gt;0,IF(S58&gt;0,S58/('Anexo L - IES'!$L$17/2)+S58,""),"")</f>
        <v/>
      </c>
    </row>
    <row r="59" spans="2:20" ht="18" customHeight="1">
      <c r="B59" s="390"/>
      <c r="C59" s="390"/>
      <c r="D59" s="390"/>
      <c r="E59" s="390"/>
      <c r="F59" s="384"/>
      <c r="G59" s="384"/>
      <c r="H59" s="388"/>
      <c r="I59" s="388"/>
      <c r="J59" s="106"/>
      <c r="M59" s="27"/>
      <c r="P59" s="324"/>
      <c r="Q59" s="325"/>
      <c r="R59" s="15" t="s">
        <v>40</v>
      </c>
      <c r="S59" s="16"/>
      <c r="T59" s="177" t="str">
        <f>IF(SUM('Anexo L - IES'!$J$17:$L$20)&gt;0,IF(S59&gt;0,S59/('Anexo L - IES'!$L$18/2)+S59,""),"")</f>
        <v/>
      </c>
    </row>
    <row r="60" spans="2:20" ht="18" customHeight="1">
      <c r="B60" s="390"/>
      <c r="C60" s="390"/>
      <c r="D60" s="390"/>
      <c r="E60" s="390"/>
      <c r="F60" s="384"/>
      <c r="G60" s="384"/>
      <c r="H60" s="388"/>
      <c r="I60" s="388"/>
      <c r="J60" s="106"/>
      <c r="M60" s="27"/>
      <c r="P60" s="324"/>
      <c r="Q60" s="325"/>
      <c r="R60" s="15" t="s">
        <v>41</v>
      </c>
      <c r="S60" s="16"/>
      <c r="T60" s="177" t="str">
        <f>IF(SUM('Anexo L - IES'!$J$17:$L$20)&gt;0,IF(S60&gt;0,S60/('Anexo L - IES'!$L$18/2)+S60,""),"")</f>
        <v/>
      </c>
    </row>
    <row r="61" spans="2:20" ht="18" customHeight="1">
      <c r="B61" s="107"/>
      <c r="C61" s="107"/>
      <c r="D61" s="107"/>
      <c r="E61" s="107"/>
      <c r="F61" s="384"/>
      <c r="G61" s="384"/>
      <c r="H61" s="388"/>
      <c r="I61" s="388"/>
      <c r="J61" s="106"/>
      <c r="M61" s="27"/>
      <c r="P61" s="324"/>
      <c r="Q61" s="325"/>
      <c r="R61" s="15" t="s">
        <v>42</v>
      </c>
      <c r="S61" s="16"/>
      <c r="T61" s="177" t="str">
        <f>IF(SUM('Anexo L - IES'!$J$17:$L$20)&gt;0,IF(S61&gt;0,S61/('Anexo L - IES'!$L$18/2)+S61,""),"")</f>
        <v/>
      </c>
    </row>
    <row r="62" spans="2:20" s="2" customFormat="1" ht="18" customHeight="1">
      <c r="B62" s="390"/>
      <c r="C62" s="390"/>
      <c r="D62" s="390"/>
      <c r="E62" s="390"/>
      <c r="F62" s="384"/>
      <c r="G62" s="384"/>
      <c r="H62" s="388"/>
      <c r="I62" s="388"/>
      <c r="J62" s="106"/>
      <c r="M62" s="27"/>
      <c r="P62" s="324"/>
      <c r="Q62" s="325"/>
      <c r="R62" s="15" t="s">
        <v>43</v>
      </c>
      <c r="S62" s="16"/>
      <c r="T62" s="177" t="str">
        <f>IF(SUM('Anexo L - IES'!$J$17:$L$20)&gt;0,IF(S62&gt;0,S62/('Anexo L - IES'!$L$19/2)+S62,""),"")</f>
        <v/>
      </c>
    </row>
    <row r="63" spans="2:20" s="2" customFormat="1" ht="18" customHeight="1">
      <c r="B63" s="383"/>
      <c r="C63" s="383"/>
      <c r="D63" s="383"/>
      <c r="E63" s="383"/>
      <c r="F63" s="384"/>
      <c r="G63" s="384"/>
      <c r="H63" s="388"/>
      <c r="I63" s="388"/>
      <c r="J63" s="106"/>
      <c r="M63" s="27"/>
      <c r="P63" s="324"/>
      <c r="Q63" s="325"/>
      <c r="R63" s="15" t="s">
        <v>44</v>
      </c>
      <c r="S63" s="16"/>
      <c r="T63" s="177" t="str">
        <f>IF(SUM('Anexo L - IES'!$J$17:$L$20)&gt;0,IF(S63&gt;0,S63/('Anexo L - IES'!$L$19/2)+S63,""),"")</f>
        <v/>
      </c>
    </row>
    <row r="64" spans="2:20" s="2" customFormat="1" ht="18" customHeight="1">
      <c r="B64" s="383"/>
      <c r="C64" s="383"/>
      <c r="D64" s="383"/>
      <c r="E64" s="383"/>
      <c r="F64" s="384"/>
      <c r="G64" s="384"/>
      <c r="H64" s="388"/>
      <c r="I64" s="388"/>
      <c r="J64" s="106"/>
      <c r="M64" s="27"/>
      <c r="P64" s="324"/>
      <c r="Q64" s="325"/>
      <c r="R64" s="15" t="s">
        <v>45</v>
      </c>
      <c r="S64" s="16"/>
      <c r="T64" s="177" t="str">
        <f>IF(SUM('Anexo L - IES'!$J$17:$L$20)&gt;0,IF(S64&gt;0,S64/('Anexo L - IES'!$L$19/2)+S64,""),"")</f>
        <v/>
      </c>
    </row>
    <row r="65" spans="2:21" s="2" customFormat="1" ht="18" customHeight="1">
      <c r="B65" s="383"/>
      <c r="C65" s="383"/>
      <c r="D65" s="383"/>
      <c r="E65" s="383"/>
      <c r="F65" s="384"/>
      <c r="G65" s="384"/>
      <c r="H65" s="388"/>
      <c r="I65" s="388"/>
      <c r="J65" s="106"/>
      <c r="M65" s="27"/>
      <c r="P65" s="324"/>
      <c r="Q65" s="325"/>
      <c r="R65" s="15" t="s">
        <v>46</v>
      </c>
      <c r="S65" s="16"/>
      <c r="T65" s="177" t="str">
        <f>IF(SUM('Anexo L - IES'!$J$17:$L$20)&gt;0,IF(S65&gt;0,S65/('Anexo L - IES'!$L$20/2)+S65,""),"")</f>
        <v/>
      </c>
    </row>
    <row r="66" spans="2:21" s="2" customFormat="1" ht="18" customHeight="1">
      <c r="B66" s="383"/>
      <c r="C66" s="383"/>
      <c r="D66" s="383"/>
      <c r="E66" s="383"/>
      <c r="F66" s="384"/>
      <c r="G66" s="384"/>
      <c r="H66" s="388"/>
      <c r="I66" s="388"/>
      <c r="J66" s="106"/>
      <c r="M66" s="27"/>
      <c r="P66" s="324"/>
      <c r="Q66" s="325"/>
      <c r="R66" s="15" t="s">
        <v>47</v>
      </c>
      <c r="S66" s="16"/>
      <c r="T66" s="177" t="str">
        <f>IF(SUM('Anexo L - IES'!$J$17:$L$20)&gt;0,IF(S66&gt;0,S66/('Anexo L - IES'!$L$20/2)+S66,""),"")</f>
        <v/>
      </c>
    </row>
    <row r="67" spans="2:21" s="2" customFormat="1" ht="18" customHeight="1">
      <c r="B67" s="383"/>
      <c r="C67" s="383"/>
      <c r="D67" s="383"/>
      <c r="E67" s="383"/>
      <c r="F67" s="384"/>
      <c r="G67" s="384"/>
      <c r="H67" s="388"/>
      <c r="I67" s="388"/>
      <c r="J67" s="106"/>
      <c r="M67" s="27"/>
      <c r="P67" s="326"/>
      <c r="Q67" s="327"/>
      <c r="R67" s="15" t="s">
        <v>48</v>
      </c>
      <c r="S67" s="16"/>
      <c r="T67" s="177" t="str">
        <f>IF(SUM('Anexo L - IES'!$J$17:$L$20)&gt;0,IF(S67&gt;0,S67/('Anexo L - IES'!$L$20/2)+S67,""),"")</f>
        <v/>
      </c>
    </row>
    <row r="68" spans="2:21" s="2" customFormat="1" ht="18" customHeight="1" thickBot="1">
      <c r="B68" s="383"/>
      <c r="C68" s="383"/>
      <c r="D68" s="383"/>
      <c r="E68" s="383"/>
      <c r="F68" s="384"/>
      <c r="G68" s="384"/>
      <c r="H68" s="388"/>
      <c r="I68" s="388"/>
      <c r="J68" s="106"/>
      <c r="M68" s="27"/>
      <c r="P68" s="227" t="s">
        <v>34</v>
      </c>
      <c r="Q68" s="228"/>
      <c r="R68" s="228"/>
      <c r="S68" s="175" t="str">
        <f>IF(SUM(S56:S67)&gt;0,SUM(S56:S67),"")</f>
        <v/>
      </c>
      <c r="T68" s="176" t="str">
        <f>IF(SUM(T56:T67)&gt;0,SUM(T56:T67),"")</f>
        <v/>
      </c>
    </row>
    <row r="69" spans="2:21" ht="5.25" customHeight="1" thickTop="1">
      <c r="B69" s="383"/>
      <c r="C69" s="383"/>
      <c r="D69" s="383"/>
      <c r="E69" s="383"/>
      <c r="F69" s="384"/>
      <c r="G69" s="384"/>
      <c r="H69" s="388"/>
      <c r="I69" s="388"/>
      <c r="J69" s="106"/>
      <c r="M69" s="27"/>
    </row>
    <row r="70" spans="2:21" ht="18" hidden="1" customHeight="1">
      <c r="B70" s="383"/>
      <c r="C70" s="383"/>
      <c r="D70" s="383"/>
      <c r="E70" s="383"/>
      <c r="F70" s="384"/>
      <c r="G70" s="384"/>
      <c r="H70" s="388"/>
      <c r="I70" s="388"/>
      <c r="J70" s="106"/>
    </row>
    <row r="71" spans="2:21" s="2" customFormat="1" ht="18" hidden="1" customHeight="1">
      <c r="B71" s="389"/>
      <c r="C71" s="383"/>
      <c r="D71" s="383"/>
      <c r="E71" s="385"/>
      <c r="F71" s="385"/>
      <c r="G71" s="387"/>
      <c r="H71" s="387"/>
      <c r="I71" s="387"/>
      <c r="J71" s="387"/>
      <c r="M71" s="27"/>
      <c r="N71" s="27"/>
      <c r="O71" s="27"/>
      <c r="P71" s="377"/>
      <c r="Q71" s="377"/>
      <c r="R71" s="375"/>
      <c r="S71" s="375"/>
      <c r="T71" s="375"/>
      <c r="U71" s="375"/>
    </row>
    <row r="72" spans="2:21" s="2" customFormat="1" ht="18" hidden="1" customHeight="1">
      <c r="B72" s="389"/>
      <c r="C72" s="383"/>
      <c r="D72" s="383"/>
      <c r="E72" s="386"/>
      <c r="F72" s="386"/>
      <c r="G72" s="387"/>
      <c r="H72" s="387"/>
      <c r="I72" s="386"/>
      <c r="J72" s="386"/>
      <c r="M72" s="27"/>
      <c r="N72" s="27"/>
      <c r="O72" s="27"/>
      <c r="P72" s="376"/>
      <c r="Q72" s="376"/>
      <c r="R72" s="375"/>
      <c r="S72" s="375"/>
      <c r="T72" s="376"/>
      <c r="U72" s="376"/>
    </row>
  </sheetData>
  <sheetProtection password="DDF2" sheet="1" objects="1" scenarios="1"/>
  <mergeCells count="99">
    <mergeCell ref="B2:H2"/>
    <mergeCell ref="M2:S2"/>
    <mergeCell ref="B4:J4"/>
    <mergeCell ref="M4:T4"/>
    <mergeCell ref="B15:J15"/>
    <mergeCell ref="B16:D16"/>
    <mergeCell ref="B17:C20"/>
    <mergeCell ref="M20:N20"/>
    <mergeCell ref="B6:J6"/>
    <mergeCell ref="M6:T6"/>
    <mergeCell ref="B21:D21"/>
    <mergeCell ref="B24:J24"/>
    <mergeCell ref="M24:T24"/>
    <mergeCell ref="B25:D25"/>
    <mergeCell ref="M25:N25"/>
    <mergeCell ref="B7:D7"/>
    <mergeCell ref="M7:N7"/>
    <mergeCell ref="B8:C11"/>
    <mergeCell ref="M8:M19"/>
    <mergeCell ref="B12:D12"/>
    <mergeCell ref="B39:J39"/>
    <mergeCell ref="B26:C29"/>
    <mergeCell ref="B30:D30"/>
    <mergeCell ref="M26:M37"/>
    <mergeCell ref="F31:H31"/>
    <mergeCell ref="F32:G35"/>
    <mergeCell ref="F36:H36"/>
    <mergeCell ref="B38:J38"/>
    <mergeCell ref="M38:N38"/>
    <mergeCell ref="M40:T40"/>
    <mergeCell ref="M41:N41"/>
    <mergeCell ref="B40:D40"/>
    <mergeCell ref="B41:C44"/>
    <mergeCell ref="M54:N54"/>
    <mergeCell ref="B54:D54"/>
    <mergeCell ref="H46:I46"/>
    <mergeCell ref="M42:M53"/>
    <mergeCell ref="F46:G46"/>
    <mergeCell ref="P55:R55"/>
    <mergeCell ref="P56:Q67"/>
    <mergeCell ref="F57:G57"/>
    <mergeCell ref="H57:I57"/>
    <mergeCell ref="F58:G58"/>
    <mergeCell ref="H58:I58"/>
    <mergeCell ref="F59:G59"/>
    <mergeCell ref="F61:G61"/>
    <mergeCell ref="H61:I61"/>
    <mergeCell ref="B60:E60"/>
    <mergeCell ref="F60:G60"/>
    <mergeCell ref="H60:I60"/>
    <mergeCell ref="B59:E59"/>
    <mergeCell ref="H59:I59"/>
    <mergeCell ref="B62:E62"/>
    <mergeCell ref="F62:G62"/>
    <mergeCell ref="H62:I62"/>
    <mergeCell ref="B63:E63"/>
    <mergeCell ref="F63:G63"/>
    <mergeCell ref="H63:I63"/>
    <mergeCell ref="B64:E64"/>
    <mergeCell ref="F64:G64"/>
    <mergeCell ref="H64:I64"/>
    <mergeCell ref="B65:E65"/>
    <mergeCell ref="F65:G65"/>
    <mergeCell ref="H65:I65"/>
    <mergeCell ref="P68:R68"/>
    <mergeCell ref="B66:E66"/>
    <mergeCell ref="F66:G66"/>
    <mergeCell ref="H66:I66"/>
    <mergeCell ref="B67:E67"/>
    <mergeCell ref="F67:G67"/>
    <mergeCell ref="H67:I67"/>
    <mergeCell ref="H68:I68"/>
    <mergeCell ref="T71:U71"/>
    <mergeCell ref="B69:E69"/>
    <mergeCell ref="F69:G69"/>
    <mergeCell ref="H69:I69"/>
    <mergeCell ref="B71:B72"/>
    <mergeCell ref="B70:E70"/>
    <mergeCell ref="P71:Q71"/>
    <mergeCell ref="R71:S71"/>
    <mergeCell ref="C71:D71"/>
    <mergeCell ref="E71:F71"/>
    <mergeCell ref="E72:F72"/>
    <mergeCell ref="G72:H72"/>
    <mergeCell ref="F70:G70"/>
    <mergeCell ref="H70:I70"/>
    <mergeCell ref="G71:H71"/>
    <mergeCell ref="I71:J71"/>
    <mergeCell ref="I72:J72"/>
    <mergeCell ref="P72:Q72"/>
    <mergeCell ref="R72:S72"/>
    <mergeCell ref="T72:U72"/>
    <mergeCell ref="B45:D45"/>
    <mergeCell ref="B48:J48"/>
    <mergeCell ref="B49:D49"/>
    <mergeCell ref="B50:C53"/>
    <mergeCell ref="C72:D72"/>
    <mergeCell ref="B68:E68"/>
    <mergeCell ref="F68:G68"/>
  </mergeCells>
  <phoneticPr fontId="0" type="noConversion"/>
  <printOptions horizontalCentered="1" verticalCentered="1"/>
  <pageMargins left="0.75" right="0.75" top="0.39370078740157483" bottom="0.39370078740157483" header="0" footer="0"/>
  <pageSetup paperSize="9" scale="85" orientation="landscape" r:id="rId1"/>
  <headerFooter alignWithMargins="0">
    <oddFooter>&amp;LElaborado por: Luis Silvestre (TOC 73362)&amp;RPágina &amp;P de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olha4"/>
  <dimension ref="A1:W90"/>
  <sheetViews>
    <sheetView showGridLines="0" showRowColHeaders="0" zoomScale="95" zoomScaleNormal="95" workbookViewId="0">
      <selection activeCell="B1" sqref="B1:L1"/>
    </sheetView>
  </sheetViews>
  <sheetFormatPr defaultColWidth="0" defaultRowHeight="12.75" zeroHeight="1"/>
  <cols>
    <col min="1" max="1" width="2.28515625" customWidth="1"/>
    <col min="2" max="2" width="13.7109375" customWidth="1"/>
    <col min="3" max="3" width="11.28515625" customWidth="1"/>
    <col min="4" max="4" width="20.28515625" customWidth="1"/>
    <col min="5" max="6" width="12.7109375" customWidth="1"/>
    <col min="7" max="7" width="8.7109375" customWidth="1"/>
    <col min="8" max="8" width="12.7109375" customWidth="1"/>
    <col min="9" max="9" width="8.7109375" customWidth="1"/>
    <col min="10" max="10" width="12.7109375" customWidth="1"/>
    <col min="11" max="11" width="10.7109375" customWidth="1"/>
    <col min="12" max="12" width="12.7109375" customWidth="1"/>
    <col min="13" max="13" width="0.5703125" customWidth="1"/>
    <col min="14" max="14" width="12.28515625" hidden="1" customWidth="1"/>
    <col min="15" max="15" width="9" hidden="1" customWidth="1"/>
    <col min="16" max="16" width="13.7109375" hidden="1" customWidth="1"/>
    <col min="17" max="17" width="7.5703125" hidden="1" customWidth="1"/>
    <col min="18" max="18" width="6.85546875" hidden="1" customWidth="1"/>
    <col min="19" max="19" width="7.85546875" hidden="1" customWidth="1"/>
    <col min="20" max="20" width="13.7109375" hidden="1" customWidth="1"/>
  </cols>
  <sheetData>
    <row r="1" spans="2:23" s="2" customFormat="1" ht="30" customHeight="1">
      <c r="B1" s="503" t="s">
        <v>271</v>
      </c>
      <c r="C1" s="503"/>
      <c r="D1" s="503"/>
      <c r="E1" s="503"/>
      <c r="F1" s="503"/>
      <c r="G1" s="503"/>
      <c r="H1" s="503"/>
      <c r="I1" s="503"/>
      <c r="J1" s="503"/>
      <c r="K1" s="503"/>
      <c r="L1" s="503"/>
    </row>
    <row r="2" spans="2:23" ht="8.1" customHeight="1">
      <c r="C2" s="33"/>
      <c r="G2" s="34"/>
    </row>
    <row r="3" spans="2:23" ht="15" customHeight="1" thickBot="1">
      <c r="C3" s="33"/>
      <c r="G3" s="34"/>
    </row>
    <row r="4" spans="2:23" s="2" customFormat="1" ht="20.100000000000001" customHeight="1" thickTop="1">
      <c r="B4" s="219" t="s">
        <v>0</v>
      </c>
      <c r="C4" s="220"/>
      <c r="D4" s="211"/>
      <c r="E4" s="211"/>
      <c r="F4" s="211"/>
      <c r="G4" s="211"/>
      <c r="H4" s="211"/>
      <c r="I4" s="211"/>
      <c r="J4" s="211"/>
      <c r="K4" s="211"/>
      <c r="L4" s="221"/>
      <c r="T4" s="132">
        <v>2009</v>
      </c>
      <c r="U4" s="404" t="s">
        <v>280</v>
      </c>
      <c r="V4" s="404"/>
      <c r="W4" s="405"/>
    </row>
    <row r="5" spans="2:23" s="2" customFormat="1" ht="20.100000000000001" customHeight="1">
      <c r="B5" s="504" t="s">
        <v>1</v>
      </c>
      <c r="C5" s="505"/>
      <c r="D5" s="35"/>
      <c r="E5" s="506"/>
      <c r="F5" s="506"/>
      <c r="G5" s="506"/>
      <c r="H5" s="505" t="s">
        <v>96</v>
      </c>
      <c r="I5" s="505"/>
      <c r="J5" s="507"/>
      <c r="K5" s="507"/>
      <c r="L5" s="508"/>
      <c r="S5" s="2">
        <v>2</v>
      </c>
      <c r="T5" s="130" t="s">
        <v>30</v>
      </c>
      <c r="U5" s="133">
        <v>0.05</v>
      </c>
      <c r="V5" s="133">
        <v>0.12</v>
      </c>
      <c r="W5" s="134">
        <v>0.19</v>
      </c>
    </row>
    <row r="6" spans="2:23" s="2" customFormat="1" ht="20.100000000000001" customHeight="1" thickBot="1">
      <c r="B6" s="222" t="s">
        <v>97</v>
      </c>
      <c r="C6" s="214"/>
      <c r="D6" s="406">
        <f ca="1">NOW()</f>
        <v>40688.782393981484</v>
      </c>
      <c r="E6" s="406"/>
      <c r="F6" s="406"/>
      <c r="G6" s="406"/>
      <c r="H6" s="406"/>
      <c r="I6" s="406"/>
      <c r="J6" s="406"/>
      <c r="K6" s="406"/>
      <c r="L6" s="407"/>
      <c r="O6" s="2">
        <v>1</v>
      </c>
      <c r="Q6" s="2">
        <v>1</v>
      </c>
      <c r="S6" s="2">
        <v>2</v>
      </c>
      <c r="T6" s="130" t="s">
        <v>31</v>
      </c>
      <c r="U6" s="133">
        <v>0.05</v>
      </c>
      <c r="V6" s="133">
        <v>0.12</v>
      </c>
      <c r="W6" s="134">
        <v>0.19</v>
      </c>
    </row>
    <row r="7" spans="2:23" s="2" customFormat="1" ht="15" customHeight="1" thickTop="1" thickBot="1">
      <c r="C7" s="36"/>
      <c r="D7" s="37"/>
      <c r="E7" s="37"/>
      <c r="F7" s="38"/>
      <c r="G7" s="38"/>
      <c r="H7" s="167"/>
      <c r="I7" s="167"/>
      <c r="J7" s="167"/>
      <c r="K7" s="167"/>
      <c r="L7" s="167"/>
      <c r="M7" s="38"/>
      <c r="N7" s="38"/>
      <c r="O7" s="2">
        <v>2</v>
      </c>
      <c r="P7" s="127" t="s">
        <v>275</v>
      </c>
      <c r="Q7" s="2">
        <v>2</v>
      </c>
      <c r="R7" s="2">
        <v>2009</v>
      </c>
      <c r="S7" s="2">
        <v>2</v>
      </c>
      <c r="T7" s="130" t="s">
        <v>32</v>
      </c>
      <c r="U7" s="133">
        <v>0.05</v>
      </c>
      <c r="V7" s="133">
        <v>0.12</v>
      </c>
      <c r="W7" s="134">
        <v>0.2</v>
      </c>
    </row>
    <row r="8" spans="2:23" s="2" customFormat="1" ht="18" customHeight="1" thickTop="1" thickBot="1">
      <c r="C8" s="36"/>
      <c r="D8" s="37"/>
      <c r="E8" s="37"/>
      <c r="F8" s="38"/>
      <c r="G8" s="38"/>
      <c r="H8" s="204" t="s">
        <v>277</v>
      </c>
      <c r="I8" s="410" t="str">
        <f>IF(SUM(P11)&gt;1,VLOOKUP(P11,$O$7:$P$8,2,0),"")</f>
        <v/>
      </c>
      <c r="J8" s="410"/>
      <c r="K8" s="205" t="s">
        <v>278</v>
      </c>
      <c r="L8" s="206" t="str">
        <f>IF(SUM(P12)&gt;1,VLOOKUP(P12,$Q$7:$R$9,2,0),"")</f>
        <v/>
      </c>
      <c r="M8" s="38"/>
      <c r="N8" s="38"/>
      <c r="O8" s="2">
        <v>3</v>
      </c>
      <c r="P8" s="127" t="s">
        <v>276</v>
      </c>
      <c r="Q8" s="2">
        <v>3</v>
      </c>
      <c r="R8" s="129">
        <v>2010</v>
      </c>
      <c r="S8" s="129">
        <v>2</v>
      </c>
      <c r="T8" s="131" t="s">
        <v>33</v>
      </c>
      <c r="U8" s="135">
        <v>0.05</v>
      </c>
      <c r="V8" s="135">
        <v>0.12</v>
      </c>
      <c r="W8" s="136">
        <v>0.2</v>
      </c>
    </row>
    <row r="9" spans="2:23" s="2" customFormat="1" ht="18" customHeight="1" thickTop="1" thickBot="1">
      <c r="B9" s="491" t="s">
        <v>264</v>
      </c>
      <c r="C9" s="492"/>
      <c r="D9" s="493"/>
      <c r="E9" s="148" t="s">
        <v>98</v>
      </c>
      <c r="F9" s="138"/>
      <c r="H9" s="408" t="s">
        <v>279</v>
      </c>
      <c r="I9" s="409"/>
      <c r="J9" s="409"/>
      <c r="K9" s="409"/>
      <c r="L9" s="500"/>
      <c r="N9" s="38"/>
      <c r="P9" s="127"/>
      <c r="Q9" s="2">
        <v>4</v>
      </c>
      <c r="R9" s="2">
        <v>2011</v>
      </c>
    </row>
    <row r="10" spans="2:23" s="2" customFormat="1" ht="18" customHeight="1" thickTop="1">
      <c r="B10" s="494"/>
      <c r="C10" s="495"/>
      <c r="D10" s="496"/>
      <c r="E10" s="149" t="s">
        <v>99</v>
      </c>
      <c r="F10" s="139"/>
      <c r="H10" s="408" t="s">
        <v>30</v>
      </c>
      <c r="I10" s="409"/>
      <c r="J10" s="142" t="str">
        <f>IF(SUM($P$11)&gt;1,IF(SUM($P$11)=2,IF(SUM($P$12)=4,VLOOKUP(H10,$T$22:$W$25,2,0),IF(SUM($P$12)=2,VLOOKUP(H10,$T$5:$W$8,2,0),IF(SUM($P$12)=3,VLOOKUP(H10,$T$11:$W$14,2,0),""))),IF(SUM($P$12)=4,VLOOKUP(H10,$T$41:$W$44,2,0),IF(SUM($P$12)=2,VLOOKUP(H10,$T$29:$W$32,2,0),IF(SUM($P$12)=3,VLOOKUP(H10,$T$35:$W$38,2,0),"")))),"")</f>
        <v/>
      </c>
      <c r="K10" s="143" t="str">
        <f>IF(SUM($P$11)&gt;1,IF(SUM($P$11)=2,IF(SUM($P$12)=4,VLOOKUP(H10,$T$22:$W$25,3,0),IF(SUM($P$12)=2,VLOOKUP(H10,$T$5:$W$8,3,0),IF(SUM($P$12)=3,VLOOKUP(H10,$T$11:$W$14,3,0),""))),IF(SUM($P$12)=4,VLOOKUP(H10,$T$41:$W$44,3,0),IF(SUM($P$12)=2,VLOOKUP(H10,$T$29:$W$32,3,0),IF(SUM($P$12)=3,VLOOKUP(H10,$T$35:$W$38,3,0),"")))),"")</f>
        <v/>
      </c>
      <c r="L10" s="144" t="str">
        <f>IF(SUM($P$11)&gt;1,IF(SUM($P$11)=2,IF(SUM($P$12)=4,VLOOKUP(H10,$T$22:$W$25,4,0),IF(SUM($P$12)=2,VLOOKUP(H10,$T$5:$W$8,4,0),IF(SUM($P$12)=3,VLOOKUP(H10,$T$11:$W$14,4,0),""))),IF(SUM($P$12)=4,VLOOKUP(H10,$T$41:$W$44,4,0),IF(SUM($P$12)=2,VLOOKUP(H10,$T$29:$W$32,4,0),IF(SUM($P$12)=3,VLOOKUP(H10,$T$35:$W$38,4,0),"")))),"")</f>
        <v/>
      </c>
      <c r="P10" s="127"/>
      <c r="T10" s="132">
        <v>2010</v>
      </c>
      <c r="U10" s="404" t="s">
        <v>280</v>
      </c>
      <c r="V10" s="404"/>
      <c r="W10" s="405"/>
    </row>
    <row r="11" spans="2:23" s="2" customFormat="1" ht="18" customHeight="1">
      <c r="B11" s="494"/>
      <c r="C11" s="495"/>
      <c r="D11" s="496"/>
      <c r="E11" s="149" t="s">
        <v>100</v>
      </c>
      <c r="F11" s="139"/>
      <c r="H11" s="408" t="s">
        <v>31</v>
      </c>
      <c r="I11" s="409"/>
      <c r="J11" s="142" t="str">
        <f>IF(SUM($P$11)&gt;1,IF(SUM($P$11)=2,IF(SUM($P$12)=4,VLOOKUP(H11,$T$22:$W$25,2,0),IF(SUM($P$12)=2,VLOOKUP(H11,$T$5:$W$8,2,0),IF(SUM($P$12)=3,VLOOKUP(H11,$T$11:$W$14,2,0),""))),IF(SUM($P$12)=4,VLOOKUP(H11,$T$41:$W$44,2,0),IF(SUM($P$12)=2,VLOOKUP(H11,$T$29:$W$32,2,0),IF(SUM($P$12)=3,VLOOKUP(H11,$T$35:$W$38,2,0),"")))),"")</f>
        <v/>
      </c>
      <c r="K11" s="143" t="str">
        <f>IF(SUM($P$11)&gt;1,IF(SUM($P$11)=2,IF(SUM($P$12)=4,VLOOKUP(H11,$T$22:$W$25,3,0),IF(SUM($P$12)=2,VLOOKUP(H11,$T$5:$W$8,3,0),IF(SUM($P$12)=3,VLOOKUP(H11,$T$11:$W$14,3,0),""))),IF(SUM($P$12)=4,VLOOKUP(H11,$T$41:$W$44,3,0),IF(SUM($P$12)=2,VLOOKUP(H11,$T$29:$W$32,3,0),IF(SUM($P$12)=3,VLOOKUP(H11,$T$35:$W$38,3,0),"")))),"")</f>
        <v/>
      </c>
      <c r="L11" s="144" t="str">
        <f>IF(SUM($P$11)&gt;1,IF(SUM($P$11)=2,IF(SUM($P$12)=4,VLOOKUP(H11,$T$22:$W$25,4,0),IF(SUM($P$12)=2,VLOOKUP(H11,$T$5:$W$8,4,0),IF(SUM($P$12)=3,VLOOKUP(H11,$T$11:$W$14,4,0),""))),IF(SUM($P$12)=4,VLOOKUP(H11,$T$41:$W$44,4,0),IF(SUM($P$12)=2,VLOOKUP(H11,$T$29:$W$32,4,0),IF(SUM($P$12)=3,VLOOKUP(H11,$T$35:$W$38,4,0),"")))),"")</f>
        <v/>
      </c>
      <c r="P11" s="207">
        <v>1</v>
      </c>
      <c r="S11" s="137">
        <v>3</v>
      </c>
      <c r="T11" s="130" t="s">
        <v>30</v>
      </c>
      <c r="U11" s="133">
        <v>0.05</v>
      </c>
      <c r="V11" s="133">
        <v>0.12</v>
      </c>
      <c r="W11" s="134">
        <v>0.2</v>
      </c>
    </row>
    <row r="12" spans="2:23" s="2" customFormat="1" ht="18" customHeight="1" thickBot="1">
      <c r="B12" s="497"/>
      <c r="C12" s="498"/>
      <c r="D12" s="499"/>
      <c r="E12" s="150" t="s">
        <v>101</v>
      </c>
      <c r="F12" s="140"/>
      <c r="H12" s="408" t="s">
        <v>32</v>
      </c>
      <c r="I12" s="409"/>
      <c r="J12" s="142" t="str">
        <f>IF(SUM($P$11)&gt;1,IF(SUM($P$11)=2,IF(SUM($P$12)=4,VLOOKUP(H12,$T$22:$W$25,2,0),IF(SUM($P$12)=2,VLOOKUP(H12,$T$5:$W$8,2,0),IF(SUM($P$12)=3,VLOOKUP(H12,$T$11:$W$14,2,0),""))),IF(SUM($P$12)=4,VLOOKUP(H12,$T$41:$W$44,2,0),IF(SUM($P$12)=2,VLOOKUP(H12,$T$29:$W$32,2,0),IF(SUM($P$12)=3,VLOOKUP(H12,$T$35:$W$38,2,0),"")))),"")</f>
        <v/>
      </c>
      <c r="K12" s="143" t="str">
        <f>IF(SUM($P$11)&gt;1,IF(SUM($P$11)=2,IF(SUM($P$12)=4,VLOOKUP(H12,$T$22:$W$25,3,0),IF(SUM($P$12)=2,VLOOKUP(H12,$T$5:$W$8,3,0),IF(SUM($P$12)=3,VLOOKUP(H12,$T$11:$W$14,3,0),""))),IF(SUM($P$12)=4,VLOOKUP(H12,$T$41:$W$44,3,0),IF(SUM($P$12)=2,VLOOKUP(H12,$T$29:$W$32,3,0),IF(SUM($P$12)=3,VLOOKUP(H12,$T$35:$W$38,3,0),"")))),"")</f>
        <v/>
      </c>
      <c r="L12" s="144" t="str">
        <f>IF(SUM($P$11)&gt;1,IF(SUM($P$11)=2,IF(SUM($P$12)=4,VLOOKUP(H12,$T$22:$W$25,4,0),IF(SUM($P$12)=2,VLOOKUP(H12,$T$5:$W$8,4,0),IF(SUM($P$12)=3,VLOOKUP(H12,$T$11:$W$14,4,0),""))),IF(SUM($P$12)=4,VLOOKUP(H12,$T$41:$W$44,4,0),IF(SUM($P$12)=2,VLOOKUP(H12,$T$29:$W$32,4,0),IF(SUM($P$12)=3,VLOOKUP(H12,$T$35:$W$38,4,0),"")))),"")</f>
        <v/>
      </c>
      <c r="P12" s="207">
        <v>1</v>
      </c>
      <c r="S12" s="137">
        <v>3</v>
      </c>
      <c r="T12" s="130" t="s">
        <v>31</v>
      </c>
      <c r="U12" s="133">
        <v>0.05</v>
      </c>
      <c r="V12" s="133">
        <v>0.12</v>
      </c>
      <c r="W12" s="134">
        <v>0.2</v>
      </c>
    </row>
    <row r="13" spans="2:23" s="2" customFormat="1" ht="18" customHeight="1" thickTop="1" thickBot="1">
      <c r="B13" s="165"/>
      <c r="C13" s="165"/>
      <c r="D13" s="165"/>
      <c r="E13" s="84"/>
      <c r="F13" s="141"/>
      <c r="H13" s="501" t="s">
        <v>33</v>
      </c>
      <c r="I13" s="502"/>
      <c r="J13" s="145" t="str">
        <f>IF(SUM($P$11)&gt;1,IF(SUM($P$11)=2,IF(SUM($P$12)=4,VLOOKUP(H13,$T$22:$W$25,2,0),IF(SUM($P$12)=2,VLOOKUP(H13,$T$5:$W$8,2,0),IF(SUM($P$12)=3,VLOOKUP(H13,$T$11:$W$14,2,0),""))),IF(SUM($P$12)=4,VLOOKUP(H13,$T$41:$W$44,2,0),IF(SUM($P$12)=2,VLOOKUP(H13,$T$29:$W$32,2,0),IF(SUM($P$12)=3,VLOOKUP(H13,$T$35:$W$38,2,0),"")))),"")</f>
        <v/>
      </c>
      <c r="K13" s="146" t="str">
        <f>IF(SUM($P$11)&gt;1,IF(SUM($P$11)=2,IF(SUM($P$12)=4,VLOOKUP(H13,$T$22:$W$25,3,0),IF(SUM($P$12)=2,VLOOKUP(H13,$T$5:$W$8,3,0),IF(SUM($P$12)=3,VLOOKUP(H13,$T$11:$W$14,3,0),""))),IF(SUM($P$12)=4,VLOOKUP(H13,$T$41:$W$44,3,0),IF(SUM($P$12)=2,VLOOKUP(H13,$T$29:$W$32,3,0),IF(SUM($P$12)=3,VLOOKUP(H13,$T$35:$W$38,3,0),"")))),"")</f>
        <v/>
      </c>
      <c r="L13" s="147" t="str">
        <f>IF(SUM($P$11)&gt;1,IF(SUM($P$11)=2,IF(SUM($P$12)=4,VLOOKUP(H13,$T$22:$W$25,4,0),IF(SUM($P$12)=2,VLOOKUP(H13,$T$5:$W$8,4,0),IF(SUM($P$12)=3,VLOOKUP(H13,$T$11:$W$14,4,0),""))),IF(SUM($P$12)=4,VLOOKUP(H13,$T$41:$W$44,4,0),IF(SUM($P$12)=2,VLOOKUP(H13,$T$29:$W$32,4,0),IF(SUM($P$12)=3,VLOOKUP(H13,$T$35:$W$38,4,0),"")))),"")</f>
        <v/>
      </c>
      <c r="P13" s="127"/>
      <c r="S13" s="137">
        <v>3</v>
      </c>
      <c r="T13" s="130" t="s">
        <v>32</v>
      </c>
      <c r="U13" s="133">
        <v>0.06</v>
      </c>
      <c r="V13" s="133">
        <v>0.13</v>
      </c>
      <c r="W13" s="134">
        <v>0.21</v>
      </c>
    </row>
    <row r="14" spans="2:23" ht="14.1" customHeight="1" thickTop="1" thickBot="1">
      <c r="B14" s="395" t="s">
        <v>283</v>
      </c>
      <c r="C14" s="396"/>
      <c r="D14" s="396"/>
      <c r="E14" s="396"/>
      <c r="F14" s="397"/>
      <c r="G14" s="85"/>
      <c r="H14" s="39"/>
      <c r="I14" s="83"/>
      <c r="J14" s="83"/>
      <c r="K14" s="83"/>
      <c r="L14" s="83"/>
      <c r="P14" s="128"/>
      <c r="S14" s="137">
        <v>3</v>
      </c>
      <c r="T14" s="131" t="s">
        <v>33</v>
      </c>
      <c r="U14" s="135">
        <v>0.06</v>
      </c>
      <c r="V14" s="135">
        <v>0.13</v>
      </c>
      <c r="W14" s="136">
        <v>0.21</v>
      </c>
    </row>
    <row r="15" spans="2:23" ht="18" customHeight="1" thickTop="1">
      <c r="B15" s="398"/>
      <c r="C15" s="399"/>
      <c r="D15" s="399"/>
      <c r="E15" s="399"/>
      <c r="F15" s="400"/>
      <c r="G15" s="166"/>
      <c r="H15" s="204" t="s">
        <v>277</v>
      </c>
      <c r="I15" s="410" t="str">
        <f>IF(SUM(P17)&gt;1,VLOOKUP(P17,$O$7:$P$8,2,0),"")</f>
        <v/>
      </c>
      <c r="J15" s="410"/>
      <c r="K15" s="205" t="s">
        <v>278</v>
      </c>
      <c r="L15" s="206" t="str">
        <f>IF(SUM(P18)&gt;1,VLOOKUP(P18,$Q$7:$R$9,2,0),"")</f>
        <v/>
      </c>
      <c r="P15" s="128"/>
    </row>
    <row r="16" spans="2:23" ht="18" customHeight="1">
      <c r="B16" s="398"/>
      <c r="C16" s="399"/>
      <c r="D16" s="399"/>
      <c r="E16" s="399"/>
      <c r="F16" s="400"/>
      <c r="G16" s="166"/>
      <c r="H16" s="408" t="s">
        <v>279</v>
      </c>
      <c r="I16" s="409"/>
      <c r="J16" s="409"/>
      <c r="K16" s="409"/>
      <c r="L16" s="500"/>
      <c r="P16" s="128"/>
    </row>
    <row r="17" spans="2:23" ht="18" customHeight="1">
      <c r="B17" s="398"/>
      <c r="C17" s="399"/>
      <c r="D17" s="399"/>
      <c r="E17" s="399"/>
      <c r="F17" s="400"/>
      <c r="G17" s="166"/>
      <c r="H17" s="408" t="s">
        <v>30</v>
      </c>
      <c r="I17" s="409"/>
      <c r="J17" s="142" t="str">
        <f>IF(SUM($P$17)&gt;1,IF(SUM($P$17)=2,IF(SUM($P$18)=4,VLOOKUP(H17,$T$22:$W$25,2,0),IF(SUM($P$18)=2,VLOOKUP(H17,$T$5:$W$8,2,0),IF(SUM($P$18)=3,VLOOKUP(H17,$T$11:$W$14,2,0),""))),IF(SUM($P$18)=4,VLOOKUP(H17,$T$41:$W$44,2,0),IF(SUM($P$18)=2,VLOOKUP(H17,$T$29:$W$32,2,0),IF(SUM($P$18)=3,VLOOKUP(H17,$T$35:$W$38,2,0),"")))),"")</f>
        <v/>
      </c>
      <c r="K17" s="143" t="str">
        <f>IF(SUM($P$17)&gt;1,IF(SUM($P$17)=2,IF(SUM($P$18)=4,VLOOKUP(H17,$T$22:$W$25,3,0),IF(SUM($P$18)=2,VLOOKUP(H17,$T$5:$W$8,3,0),IF(SUM($P$18)=3,VLOOKUP(H17,$T$11:$W$14,3,0),""))),IF(SUM($P$18)=4,VLOOKUP(H17,$T$41:$W$44,3,0),IF(SUM($P$18)=2,VLOOKUP(H17,$T$29:$W$32,3,0),IF(SUM($P$18)=3,VLOOKUP(H17,$T$35:$W$38,3,0),"")))),"")</f>
        <v/>
      </c>
      <c r="L17" s="144" t="str">
        <f>IF(SUM($P$17)&gt;1,IF(SUM($P$17)=2,IF(SUM($P$18)=4,VLOOKUP(H17,$T$22:$W$25,4,0),IF(SUM($P$18)=2,VLOOKUP(H17,$T$5:$W$8,4,0),IF(SUM($P$18)=3,VLOOKUP(H17,$T$11:$W$14,4,0),""))),IF(SUM($P$18)=4,VLOOKUP(H17,$T$41:$W$44,4,0),IF(SUM($P$18)=2,VLOOKUP(H17,$T$29:$W$32,4,0),IF(SUM($P$18)=3,VLOOKUP(H17,$T$35:$W$38,4,0),"")))),"")</f>
        <v/>
      </c>
      <c r="P17" s="207">
        <v>1</v>
      </c>
    </row>
    <row r="18" spans="2:23" ht="18" customHeight="1">
      <c r="B18" s="398"/>
      <c r="C18" s="399"/>
      <c r="D18" s="399"/>
      <c r="E18" s="399"/>
      <c r="F18" s="400"/>
      <c r="G18" s="166"/>
      <c r="H18" s="408" t="s">
        <v>31</v>
      </c>
      <c r="I18" s="409"/>
      <c r="J18" s="142" t="str">
        <f>IF(SUM($P$17)&gt;1,IF(SUM($P$17)=2,IF(SUM($P$18)=4,VLOOKUP(H18,$T$22:$W$25,2,0),IF(SUM($P$18)=2,VLOOKUP(H18,$T$5:$W$8,2,0),IF(SUM($P$18)=3,VLOOKUP(H18,$T$11:$W$14,2,0),""))),IF(SUM($P$18)=4,VLOOKUP(H18,$T$41:$W$44,2,0),IF(SUM($P$18)=2,VLOOKUP(H18,$T$29:$W$32,2,0),IF(SUM($P$18)=3,VLOOKUP(H18,$T$35:$W$38,2,0),"")))),"")</f>
        <v/>
      </c>
      <c r="K18" s="143" t="str">
        <f>IF(SUM($P$17)&gt;1,IF(SUM($P$17)=2,IF(SUM($P$18)=4,VLOOKUP(H18,$T$22:$W$25,3,0),IF(SUM($P$18)=2,VLOOKUP(H18,$T$5:$W$8,3,0),IF(SUM($P$18)=3,VLOOKUP(H18,$T$11:$W$14,3,0),""))),IF(SUM($P$18)=4,VLOOKUP(H18,$T$41:$W$44,3,0),IF(SUM($P$18)=2,VLOOKUP(H18,$T$29:$W$32,3,0),IF(SUM($P$18)=3,VLOOKUP(H18,$T$35:$W$38,3,0),"")))),"")</f>
        <v/>
      </c>
      <c r="L18" s="144" t="str">
        <f>IF(SUM($P$17)&gt;1,IF(SUM($P$17)=2,IF(SUM($P$18)=4,VLOOKUP(H18,$T$22:$W$25,4,0),IF(SUM($P$18)=2,VLOOKUP(H18,$T$5:$W$8,4,0),IF(SUM($P$18)=3,VLOOKUP(H18,$T$11:$W$14,4,0),""))),IF(SUM($P$18)=4,VLOOKUP(H18,$T$41:$W$44,4,0),IF(SUM($P$18)=2,VLOOKUP(H18,$T$29:$W$32,4,0),IF(SUM($P$18)=3,VLOOKUP(H18,$T$35:$W$38,4,0),"")))),"")</f>
        <v/>
      </c>
      <c r="P18" s="207">
        <v>1</v>
      </c>
    </row>
    <row r="19" spans="2:23" ht="18" customHeight="1">
      <c r="B19" s="398"/>
      <c r="C19" s="399"/>
      <c r="D19" s="399"/>
      <c r="E19" s="399"/>
      <c r="F19" s="400"/>
      <c r="G19" s="166"/>
      <c r="H19" s="408" t="s">
        <v>32</v>
      </c>
      <c r="I19" s="409"/>
      <c r="J19" s="142" t="str">
        <f>IF(SUM($P$17)&gt;1,IF(SUM($P$17)=2,IF(SUM($P$18)=4,VLOOKUP(H19,$T$22:$W$25,2,0),IF(SUM($P$18)=2,VLOOKUP(H19,$T$5:$W$8,2,0),IF(SUM($P$18)=3,VLOOKUP(H19,$T$11:$W$14,2,0),""))),IF(SUM($P$18)=4,VLOOKUP(H19,$T$41:$W$44,2,0),IF(SUM($P$18)=2,VLOOKUP(H19,$T$29:$W$32,2,0),IF(SUM($P$18)=3,VLOOKUP(H19,$T$35:$W$38,2,0),"")))),"")</f>
        <v/>
      </c>
      <c r="K19" s="143" t="str">
        <f>IF(SUM($P$17)&gt;1,IF(SUM($P$17)=2,IF(SUM($P$18)=4,VLOOKUP(H19,$T$22:$W$25,3,0),IF(SUM($P$18)=2,VLOOKUP(H19,$T$5:$W$8,3,0),IF(SUM($P$18)=3,VLOOKUP(H19,$T$11:$W$14,3,0),""))),IF(SUM($P$18)=4,VLOOKUP(H19,$T$41:$W$44,3,0),IF(SUM($P$18)=2,VLOOKUP(H19,$T$29:$W$32,3,0),IF(SUM($P$18)=3,VLOOKUP(H19,$T$35:$W$38,3,0),"")))),"")</f>
        <v/>
      </c>
      <c r="L19" s="144" t="str">
        <f>IF(SUM($P$17)&gt;1,IF(SUM($P$17)=2,IF(SUM($P$18)=4,VLOOKUP(H19,$T$22:$W$25,4,0),IF(SUM($P$18)=2,VLOOKUP(H19,$T$5:$W$8,4,0),IF(SUM($P$18)=3,VLOOKUP(H19,$T$11:$W$14,4,0),""))),IF(SUM($P$18)=4,VLOOKUP(H19,$T$41:$W$44,4,0),IF(SUM($P$18)=2,VLOOKUP(H19,$T$29:$W$32,4,0),IF(SUM($P$18)=3,VLOOKUP(H19,$T$35:$W$38,4,0),"")))),"")</f>
        <v/>
      </c>
      <c r="P19" s="128"/>
    </row>
    <row r="20" spans="2:23" ht="18" customHeight="1" thickBot="1">
      <c r="B20" s="401"/>
      <c r="C20" s="402"/>
      <c r="D20" s="402"/>
      <c r="E20" s="402"/>
      <c r="F20" s="403"/>
      <c r="G20" s="166"/>
      <c r="H20" s="501" t="s">
        <v>33</v>
      </c>
      <c r="I20" s="502"/>
      <c r="J20" s="145" t="str">
        <f>IF(SUM($P$17)&gt;1,IF(SUM($P$17)=2,IF(SUM($P$18)=4,VLOOKUP(H20,$T$22:$W$25,2,0),IF(SUM($P$18)=2,VLOOKUP(H20,$T$5:$W$8,2,0),IF(SUM($P$18)=3,VLOOKUP(H20,$T$11:$W$14,2,0),""))),IF(SUM($P$18)=4,VLOOKUP(H20,$T$41:$W$44,2,0),IF(SUM($P$18)=2,VLOOKUP(H20,$T$29:$W$32,2,0),IF(SUM($P$18)=3,VLOOKUP(H20,$T$35:$W$38,2,0),"")))),"")</f>
        <v/>
      </c>
      <c r="K20" s="146" t="str">
        <f>IF(SUM($P$17)&gt;1,IF(SUM($P$17)=2,IF(SUM($P$18)=4,VLOOKUP(H20,$T$22:$W$25,3,0),IF(SUM($P$18)=2,VLOOKUP(H20,$T$5:$W$8,3,0),IF(SUM($P$18)=3,VLOOKUP(H20,$T$11:$W$14,3,0),""))),IF(SUM($P$18)=4,VLOOKUP(H20,$T$41:$W$44,3,0),IF(SUM($P$18)=2,VLOOKUP(H20,$T$29:$W$32,3,0),IF(SUM($P$18)=3,VLOOKUP(H20,$T$35:$W$38,3,0),"")))),"")</f>
        <v/>
      </c>
      <c r="L20" s="147" t="str">
        <f>IF(SUM($P$17)&gt;1,IF(SUM($P$17)=2,IF(SUM($P$18)=4,VLOOKUP(H20,$T$22:$W$25,4,0),IF(SUM($P$18)=2,VLOOKUP(H20,$T$5:$W$8,4,0),IF(SUM($P$18)=3,VLOOKUP(H20,$T$11:$W$14,4,0),""))),IF(SUM($P$18)=4,VLOOKUP(H20,$T$41:$W$44,4,0),IF(SUM($P$18)=2,VLOOKUP(H20,$T$29:$W$32,4,0),IF(SUM($P$18)=3,VLOOKUP(H20,$T$35:$W$38,4,0),"")))),"")</f>
        <v/>
      </c>
      <c r="P20" s="128"/>
    </row>
    <row r="21" spans="2:23" ht="18" customHeight="1" thickTop="1" thickBot="1">
      <c r="B21" s="28"/>
      <c r="C21" s="27"/>
      <c r="D21" s="27"/>
      <c r="E21" s="27"/>
      <c r="F21" s="27"/>
      <c r="G21" s="27"/>
      <c r="H21" s="39"/>
      <c r="I21" s="40"/>
      <c r="J21" s="28"/>
      <c r="K21" s="28"/>
      <c r="L21" s="28"/>
      <c r="P21" s="128"/>
      <c r="T21" s="132">
        <v>2011</v>
      </c>
      <c r="U21" s="404" t="s">
        <v>280</v>
      </c>
      <c r="V21" s="404"/>
      <c r="W21" s="405"/>
    </row>
    <row r="22" spans="2:23" s="2" customFormat="1" ht="20.100000000000001" customHeight="1" thickBot="1">
      <c r="B22" s="416" t="s">
        <v>102</v>
      </c>
      <c r="C22" s="417"/>
      <c r="D22" s="417"/>
      <c r="E22" s="417"/>
      <c r="F22" s="417"/>
      <c r="G22" s="417"/>
      <c r="H22" s="417"/>
      <c r="I22" s="417"/>
      <c r="J22" s="417"/>
      <c r="K22" s="417"/>
      <c r="L22" s="418"/>
      <c r="M22" s="38"/>
      <c r="N22" s="41"/>
      <c r="O22" s="41"/>
      <c r="S22" s="2">
        <v>4</v>
      </c>
      <c r="T22" s="130" t="s">
        <v>30</v>
      </c>
      <c r="U22" s="133">
        <v>0.06</v>
      </c>
      <c r="V22" s="133">
        <v>0.13</v>
      </c>
      <c r="W22" s="134">
        <v>0.23</v>
      </c>
    </row>
    <row r="23" spans="2:23" s="2" customFormat="1" ht="18" customHeight="1">
      <c r="B23" s="488"/>
      <c r="C23" s="489"/>
      <c r="D23" s="489"/>
      <c r="E23" s="489"/>
      <c r="F23" s="490"/>
      <c r="G23" s="415" t="s">
        <v>86</v>
      </c>
      <c r="H23" s="415"/>
      <c r="I23" s="415" t="s">
        <v>103</v>
      </c>
      <c r="J23" s="415"/>
      <c r="K23" s="415" t="s">
        <v>88</v>
      </c>
      <c r="L23" s="415"/>
      <c r="M23" s="38"/>
      <c r="N23" s="41"/>
      <c r="O23" s="41"/>
      <c r="S23" s="2">
        <v>4</v>
      </c>
      <c r="T23" s="130" t="s">
        <v>31</v>
      </c>
      <c r="U23" s="133">
        <v>0.06</v>
      </c>
      <c r="V23" s="133">
        <v>0.13</v>
      </c>
      <c r="W23" s="134">
        <v>0.23</v>
      </c>
    </row>
    <row r="24" spans="2:23" s="2" customFormat="1" ht="18" customHeight="1">
      <c r="B24" s="466" t="s">
        <v>89</v>
      </c>
      <c r="C24" s="295" t="s">
        <v>272</v>
      </c>
      <c r="D24" s="295"/>
      <c r="E24" s="295"/>
      <c r="F24" s="436"/>
      <c r="G24" s="42" t="s">
        <v>180</v>
      </c>
      <c r="H24" s="151" t="str">
        <f>IF(SUM($F$9,$F$12)&gt;0,IF($F$9=1,SUM('Declarações IVA - Trimestral'!G10)+SUM('Declarações IVA - Trimestral'!N10)+SUM('Declarações IVA - Mensal'!O48)+SUM('Declarações IVA - Mensal'!O9),SUM('Cálculos Auxiliares'!E86:F86)-SUM('Cálculos Auxiliares'!Q101)),"")</f>
        <v/>
      </c>
      <c r="I24" s="43" t="s">
        <v>185</v>
      </c>
      <c r="J24" s="153" t="str">
        <f>IF(SUM($F$10,$F$12)&gt;0,IF($F$10=2,SUM('Declarações IVA - Trimestral'!G10)+SUM('Declarações IVA - Trimestral'!N10)+SUM('Declarações IVA - Mensal'!O48)-SUM('Cálculos Auxiliares'!Q101)+SUM('Declarações IVA - Mensal'!O9),SUM('Cálculos Auxiliares'!G86:H86)),"")</f>
        <v/>
      </c>
      <c r="K24" s="44" t="s">
        <v>104</v>
      </c>
      <c r="L24" s="153" t="str">
        <f>IF(SUM($F$11,$F$12)&gt;0,IF($F$11=3,SUM('Declarações IVA - Trimestral'!G10)+SUM('Declarações IVA - Trimestral'!N10)+SUM('Declarações IVA - Mensal'!O48)-SUM('Cálculos Auxiliares'!F101)+SUM('Declarações IVA - Mensal'!O9),SUM('Cálculos Auxiliares'!I86:J86)),"")</f>
        <v/>
      </c>
      <c r="M24" s="38"/>
      <c r="N24" s="41"/>
      <c r="O24" s="41"/>
      <c r="S24" s="2">
        <v>4</v>
      </c>
      <c r="T24" s="130" t="s">
        <v>32</v>
      </c>
      <c r="U24" s="133">
        <v>0.06</v>
      </c>
      <c r="V24" s="133">
        <v>0.13</v>
      </c>
      <c r="W24" s="134">
        <v>0.23</v>
      </c>
    </row>
    <row r="25" spans="2:23" s="2" customFormat="1" ht="18" customHeight="1" thickBot="1">
      <c r="B25" s="467"/>
      <c r="C25" s="295" t="s">
        <v>273</v>
      </c>
      <c r="D25" s="295"/>
      <c r="E25" s="295"/>
      <c r="F25" s="436"/>
      <c r="G25" s="45" t="s">
        <v>181</v>
      </c>
      <c r="H25" s="152" t="str">
        <f>IF(SUM($F$9,$F$12)&gt;0,IF($F$9=1,SUM('Declarações IVA - Trimestral'!G14)+SUM('Declarações IVA - Trimestral'!N14)+SUM('Declarações IVA - Mensal'!O52)+SUM('Declarações IVA - Mensal'!O13),SUM('Cálculos Auxiliares'!E87:F87)-SUM('Cálculos Auxiliares'!S101)),"")</f>
        <v/>
      </c>
      <c r="I25" s="46" t="s">
        <v>186</v>
      </c>
      <c r="J25" s="152" t="str">
        <f>IF(SUM($F$10,$F$12)&gt;0,IF($F$10=2,SUM('Declarações IVA - Trimestral'!G14)+SUM('Declarações IVA - Trimestral'!N14)+SUM('Declarações IVA - Mensal'!O52)-SUM('Cálculos Auxiliares'!S101)+SUM('Declarações IVA - Mensal'!O13),SUM('Cálculos Auxiliares'!G87:H87)),"")</f>
        <v/>
      </c>
      <c r="K25" s="45" t="s">
        <v>105</v>
      </c>
      <c r="L25" s="152" t="str">
        <f>IF(SUM($F$11,$F$12)&gt;0,IF($F$11=3,SUM('Declarações IVA - Trimestral'!G14)+SUM('Declarações IVA - Trimestral'!N14)+SUM('Declarações IVA - Mensal'!O52)-SUM('Cálculos Auxiliares'!H101)+SUM('Declarações IVA - Mensal'!O13),SUM('Cálculos Auxiliares'!I87:J87)),"")</f>
        <v/>
      </c>
      <c r="M25" s="38"/>
      <c r="N25" s="41"/>
      <c r="O25" s="41"/>
      <c r="S25" s="2">
        <v>4</v>
      </c>
      <c r="T25" s="131" t="s">
        <v>33</v>
      </c>
      <c r="U25" s="135">
        <v>0.06</v>
      </c>
      <c r="V25" s="135">
        <v>0.13</v>
      </c>
      <c r="W25" s="136">
        <v>0.23</v>
      </c>
    </row>
    <row r="26" spans="2:23" s="2" customFormat="1" ht="18" customHeight="1" thickTop="1">
      <c r="B26" s="467"/>
      <c r="C26" s="295" t="s">
        <v>274</v>
      </c>
      <c r="D26" s="295"/>
      <c r="E26" s="295"/>
      <c r="F26" s="436"/>
      <c r="G26" s="45" t="s">
        <v>182</v>
      </c>
      <c r="H26" s="152" t="str">
        <f>IF(SUM($F$9,$F$12)&gt;0,IF($F$9=1,SUM('Declarações IVA - Trimestral'!G12)+SUM('Declarações IVA - Trimestral'!N12)+SUM('Declarações IVA - Mensal'!O50)-SUM('Cálculos Auxiliares'!U101)+SUM('Declarações IVA - Mensal'!O11),SUM('Cálculos Auxiliares'!E88:F88)),"")</f>
        <v/>
      </c>
      <c r="I26" s="47" t="s">
        <v>187</v>
      </c>
      <c r="J26" s="152" t="str">
        <f>IF(SUM($F$10,$F$12)&gt;0,IF($F$10=2,SUM('Declarações IVA - Trimestral'!G12)+SUM('Declarações IVA - Trimestral'!N12)+SUM('Declarações IVA - Mensal'!O50)-SUM('Cálculos Auxiliares'!U101)+SUM('Declarações IVA - Mensal'!O11),SUM('Cálculos Auxiliares'!G88:H88)),"")</f>
        <v/>
      </c>
      <c r="K26" s="45" t="s">
        <v>106</v>
      </c>
      <c r="L26" s="152" t="str">
        <f>IF(SUM($F$11,$F$12)&gt;0,IF($F$11=3,SUM('Declarações IVA - Trimestral'!G12)+SUM('Declarações IVA - Trimestral'!N12)+SUM('Declarações IVA - Mensal'!O50)-SUM('Cálculos Auxiliares'!J101)+SUM('Declarações IVA - Mensal'!O11),SUM('Cálculos Auxiliares'!I88:J88)),"")</f>
        <v/>
      </c>
      <c r="M26" s="38"/>
      <c r="N26" s="48"/>
      <c r="O26" s="48"/>
    </row>
    <row r="27" spans="2:23" s="2" customFormat="1" ht="36" customHeight="1" thickBot="1">
      <c r="B27" s="467"/>
      <c r="C27" s="478" t="s">
        <v>190</v>
      </c>
      <c r="D27" s="479"/>
      <c r="E27" s="479"/>
      <c r="F27" s="480"/>
      <c r="G27" s="49" t="s">
        <v>183</v>
      </c>
      <c r="H27" s="152" t="str">
        <f>IF(SUM($F$9,$F$12)&gt;0,IF($F$9=1,SUM('Declarações IVA - Trimestral'!G16)+SUM('Declarações IVA - Trimestral'!N16)+SUM('Declarações IVA - Mensal'!O54)+SUM('Declarações IVA - Mensal'!O15),SUM('Cálculos Auxiliares'!E89:F89)),"")</f>
        <v/>
      </c>
      <c r="I27" s="47" t="s">
        <v>107</v>
      </c>
      <c r="J27" s="152" t="str">
        <f>IF(SUM($F$10,$F$12)&gt;0,IF($F$10=2,SUM('Declarações IVA - Trimestral'!G16)+SUM('Declarações IVA - Trimestral'!N16)+SUM('Declarações IVA - Mensal'!O54)+SUM('Declarações IVA - Mensal'!O15),SUM('Cálculos Auxiliares'!G89:H89)),"")</f>
        <v/>
      </c>
      <c r="K27" s="50"/>
      <c r="L27" s="51"/>
      <c r="M27" s="38"/>
      <c r="N27" s="48"/>
      <c r="O27" s="48"/>
    </row>
    <row r="28" spans="2:23" s="2" customFormat="1" ht="18" customHeight="1" thickTop="1">
      <c r="B28" s="467"/>
      <c r="C28" s="295" t="s">
        <v>189</v>
      </c>
      <c r="D28" s="295"/>
      <c r="E28" s="295"/>
      <c r="F28" s="436"/>
      <c r="G28" s="49" t="s">
        <v>184</v>
      </c>
      <c r="H28" s="152" t="str">
        <f>IF(SUM($F$9,$F$12)&gt;0,IF($F$9=1,SUM('Declarações IVA - Trimestral'!G19)+SUM('Declarações IVA - Trimestral'!N19)+SUM('Declarações IVA - Mensal'!O57)+SUM('Declarações IVA - Mensal'!O18),SUM('Cálculos Auxiliares'!E90:F90)),"")</f>
        <v/>
      </c>
      <c r="I28" s="46" t="s">
        <v>108</v>
      </c>
      <c r="J28" s="152" t="str">
        <f>IF(SUM($F$10,$F$12)&gt;0,IF($F$10=2,SUM('Declarações IVA - Trimestral'!G19)+SUM('Declarações IVA - Trimestral'!N19)+SUM('Declarações IVA - Mensal'!O57)+SUM('Declarações IVA - Mensal'!O18),SUM('Cálculos Auxiliares'!G90:H90)),"")</f>
        <v/>
      </c>
      <c r="K28" s="52"/>
      <c r="L28" s="53"/>
      <c r="M28" s="38"/>
      <c r="N28" s="54"/>
      <c r="O28" s="54"/>
      <c r="T28" s="132">
        <v>2009</v>
      </c>
      <c r="U28" s="404" t="s">
        <v>281</v>
      </c>
      <c r="V28" s="404"/>
      <c r="W28" s="405"/>
    </row>
    <row r="29" spans="2:23" s="2" customFormat="1" ht="36" customHeight="1">
      <c r="B29" s="467"/>
      <c r="C29" s="479" t="s">
        <v>188</v>
      </c>
      <c r="D29" s="479"/>
      <c r="E29" s="479"/>
      <c r="F29" s="480"/>
      <c r="G29" s="49" t="s">
        <v>175</v>
      </c>
      <c r="H29" s="152" t="str">
        <f>IF(SUM($F$9,$F$12)&gt;0,IF($F$9=1,SUM('Declarações IVA - Trimestral'!G18)+SUM('Declarações IVA - Trimestral'!N18)+SUM('Declarações IVA - Mensal'!O56)+SUM('Declarações IVA - Mensal'!O17),SUM('Cálculos Auxiliares'!E91:F91)),"")</f>
        <v/>
      </c>
      <c r="I29" s="46" t="s">
        <v>176</v>
      </c>
      <c r="J29" s="152" t="str">
        <f>IF(SUM($F$10,$F$12)&gt;0,IF($F$10=2,SUM('Declarações IVA - Trimestral'!G18)+SUM('Declarações IVA - Trimestral'!N18)+SUM('Declarações IVA - Mensal'!O56)+SUM('Declarações IVA - Mensal'!O17),SUM('Cálculos Auxiliares'!G91:H91)),"")</f>
        <v/>
      </c>
      <c r="K29" s="76" t="s">
        <v>177</v>
      </c>
      <c r="L29" s="152" t="str">
        <f>IF(SUM($F$11,$F$12)&gt;0,IF($F$11=3,SUM('Declarações IVA - Trimestral'!G18)+SUM('Declarações IVA - Trimestral'!N18)+SUM('Declarações IVA - Mensal'!O56)+SUM('Declarações IVA - Mensal'!O17),SUM('Cálculos Auxiliares'!I91:J91)),"")</f>
        <v/>
      </c>
      <c r="M29" s="38"/>
      <c r="N29" s="54"/>
      <c r="O29" s="54"/>
      <c r="S29" s="2">
        <v>2</v>
      </c>
      <c r="T29" s="130" t="s">
        <v>30</v>
      </c>
      <c r="U29" s="133">
        <v>0.04</v>
      </c>
      <c r="V29" s="133">
        <v>0.08</v>
      </c>
      <c r="W29" s="134">
        <v>0.13</v>
      </c>
    </row>
    <row r="30" spans="2:23" s="2" customFormat="1" ht="18" customHeight="1">
      <c r="B30" s="468"/>
      <c r="C30" s="479" t="s">
        <v>255</v>
      </c>
      <c r="D30" s="479"/>
      <c r="E30" s="479"/>
      <c r="F30" s="480"/>
      <c r="G30" s="472"/>
      <c r="H30" s="473"/>
      <c r="I30" s="46" t="s">
        <v>178</v>
      </c>
      <c r="J30" s="152" t="str">
        <f>IF(SUM($F$10,$F$12)&gt;0,IF($F$10=2,SUM('Declarações IVA - Trimestral'!G17)+SUM('Declarações IVA - Trimestral'!N17)+SUM('Declarações IVA - Mensal'!O55)+SUM('Declarações IVA - Mensal'!O16),SUM('Cálculos Auxiliares'!G92:H92)),"")</f>
        <v/>
      </c>
      <c r="K30" s="484"/>
      <c r="L30" s="485"/>
      <c r="M30" s="38"/>
      <c r="N30" s="54"/>
      <c r="O30" s="54"/>
      <c r="S30" s="2">
        <v>2</v>
      </c>
      <c r="T30" s="130" t="s">
        <v>31</v>
      </c>
      <c r="U30" s="133">
        <v>0.04</v>
      </c>
      <c r="V30" s="133">
        <v>0.08</v>
      </c>
      <c r="W30" s="134">
        <v>0.13</v>
      </c>
    </row>
    <row r="31" spans="2:23" s="2" customFormat="1" ht="18" customHeight="1">
      <c r="B31" s="460" t="s">
        <v>109</v>
      </c>
      <c r="C31" s="295"/>
      <c r="D31" s="295"/>
      <c r="E31" s="295"/>
      <c r="F31" s="436"/>
      <c r="G31" s="474"/>
      <c r="H31" s="475"/>
      <c r="I31" s="47" t="s">
        <v>110</v>
      </c>
      <c r="J31" s="152" t="str">
        <f>IF('Cálculos Auxiliares'!J60&gt;0,'Cálculos Auxiliares'!J60,"")</f>
        <v/>
      </c>
      <c r="K31" s="486"/>
      <c r="L31" s="487"/>
      <c r="M31" s="55"/>
      <c r="N31" s="38"/>
      <c r="O31" s="38"/>
      <c r="S31" s="2">
        <v>2</v>
      </c>
      <c r="T31" s="130" t="s">
        <v>32</v>
      </c>
      <c r="U31" s="133">
        <v>0.04</v>
      </c>
      <c r="V31" s="133">
        <v>0.08</v>
      </c>
      <c r="W31" s="134">
        <v>0.14000000000000001</v>
      </c>
    </row>
    <row r="32" spans="2:23" s="2" customFormat="1" ht="18" customHeight="1" thickBot="1">
      <c r="B32" s="460" t="s">
        <v>111</v>
      </c>
      <c r="C32" s="295"/>
      <c r="D32" s="295"/>
      <c r="E32" s="295"/>
      <c r="F32" s="436"/>
      <c r="G32" s="476"/>
      <c r="H32" s="477"/>
      <c r="I32" s="461"/>
      <c r="J32" s="462"/>
      <c r="K32" s="45" t="s">
        <v>112</v>
      </c>
      <c r="L32" s="152" t="str">
        <f>IF(SUM('Cálculos Auxiliares'!J63:J64)&gt;0,SUM('Cálculos Auxiliares'!J63:J64),"")</f>
        <v/>
      </c>
      <c r="M32" s="55"/>
      <c r="S32" s="129">
        <v>2</v>
      </c>
      <c r="T32" s="131" t="s">
        <v>33</v>
      </c>
      <c r="U32" s="135">
        <v>0.04</v>
      </c>
      <c r="V32" s="135">
        <v>0.08</v>
      </c>
      <c r="W32" s="136">
        <v>0.14000000000000001</v>
      </c>
    </row>
    <row r="33" spans="1:23" s="2" customFormat="1" ht="18" customHeight="1" thickTop="1" thickBot="1">
      <c r="B33" s="460" t="s">
        <v>113</v>
      </c>
      <c r="C33" s="295"/>
      <c r="D33" s="295"/>
      <c r="E33" s="295"/>
      <c r="F33" s="436"/>
      <c r="G33" s="76" t="s">
        <v>174</v>
      </c>
      <c r="H33" s="152" t="str">
        <f>IF('Cálculos Auxiliares'!J62&gt;0,'Cálculos Auxiliares'!J62,"")</f>
        <v/>
      </c>
      <c r="I33" s="461"/>
      <c r="J33" s="462"/>
      <c r="K33" s="45" t="s">
        <v>114</v>
      </c>
      <c r="L33" s="152" t="str">
        <f>IF('Cálculos Auxiliares'!J61&gt;0,'Cálculos Auxiliares'!J61,"")</f>
        <v/>
      </c>
      <c r="M33" s="55"/>
      <c r="S33"/>
      <c r="T33"/>
      <c r="U33"/>
      <c r="V33"/>
      <c r="W33"/>
    </row>
    <row r="34" spans="1:23" s="2" customFormat="1" ht="18" customHeight="1" thickTop="1" thickBot="1">
      <c r="B34" s="481" t="s">
        <v>34</v>
      </c>
      <c r="C34" s="482"/>
      <c r="D34" s="482"/>
      <c r="E34" s="482"/>
      <c r="F34" s="483"/>
      <c r="G34" s="56" t="s">
        <v>179</v>
      </c>
      <c r="H34" s="154" t="str">
        <f>IF(SUM(H24:H29,H33)&gt;0,SUM(H24:H29,H33),"")</f>
        <v/>
      </c>
      <c r="I34" s="57" t="s">
        <v>115</v>
      </c>
      <c r="J34" s="154" t="str">
        <f>IF(SUM(J24:J31)&gt;0,SUM(J24:J31),"")</f>
        <v/>
      </c>
      <c r="K34" s="58" t="s">
        <v>116</v>
      </c>
      <c r="L34" s="154" t="str">
        <f>IF(SUM(L24:L26,L29,L32:L33)&gt;0,SUM(L24:L26,L29,L32:L33),"")</f>
        <v/>
      </c>
      <c r="M34" s="38"/>
      <c r="S34"/>
      <c r="T34" s="132">
        <v>2010</v>
      </c>
      <c r="U34" s="404" t="s">
        <v>280</v>
      </c>
      <c r="V34" s="404"/>
      <c r="W34" s="405"/>
    </row>
    <row r="35" spans="1:23" ht="1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S35" s="137">
        <v>3</v>
      </c>
      <c r="T35" s="130" t="s">
        <v>30</v>
      </c>
      <c r="U35" s="133">
        <v>0.04</v>
      </c>
      <c r="V35" s="133">
        <v>0.08</v>
      </c>
      <c r="W35" s="134">
        <v>0.14000000000000001</v>
      </c>
    </row>
    <row r="36" spans="1:23" ht="1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S36" s="137">
        <v>3</v>
      </c>
      <c r="T36" s="130" t="s">
        <v>31</v>
      </c>
      <c r="U36" s="133">
        <v>0.04</v>
      </c>
      <c r="V36" s="133">
        <v>0.08</v>
      </c>
      <c r="W36" s="134">
        <v>0.14000000000000001</v>
      </c>
    </row>
    <row r="37" spans="1:23" ht="15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S37" s="137">
        <v>3</v>
      </c>
      <c r="T37" s="130" t="s">
        <v>32</v>
      </c>
      <c r="U37" s="133">
        <v>0.04</v>
      </c>
      <c r="V37" s="133">
        <v>0.09</v>
      </c>
      <c r="W37" s="134">
        <v>0.15</v>
      </c>
    </row>
    <row r="38" spans="1:23" ht="15" customHeight="1" thickBo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M38" s="28"/>
      <c r="S38" s="137">
        <v>3</v>
      </c>
      <c r="T38" s="131" t="s">
        <v>33</v>
      </c>
      <c r="U38" s="135">
        <v>0.04</v>
      </c>
      <c r="V38" s="135">
        <v>0.09</v>
      </c>
      <c r="W38" s="136">
        <v>0.15</v>
      </c>
    </row>
    <row r="39" spans="1:23" s="2" customFormat="1" ht="20.100000000000001" customHeight="1" thickTop="1" thickBot="1">
      <c r="B39" s="416" t="s">
        <v>220</v>
      </c>
      <c r="C39" s="417"/>
      <c r="D39" s="417"/>
      <c r="E39" s="417"/>
      <c r="F39" s="417"/>
      <c r="G39" s="417"/>
      <c r="H39" s="417"/>
      <c r="I39" s="417"/>
      <c r="J39" s="417"/>
      <c r="K39" s="417"/>
      <c r="L39" s="418"/>
      <c r="M39" s="38"/>
      <c r="S39"/>
      <c r="T39"/>
      <c r="U39"/>
      <c r="V39"/>
      <c r="W39"/>
    </row>
    <row r="40" spans="1:23" s="2" customFormat="1" ht="18" customHeight="1" thickTop="1">
      <c r="B40" s="509"/>
      <c r="C40" s="422"/>
      <c r="D40" s="422"/>
      <c r="E40" s="422"/>
      <c r="F40" s="510"/>
      <c r="G40" s="411" t="s">
        <v>86</v>
      </c>
      <c r="H40" s="412"/>
      <c r="I40" s="411" t="s">
        <v>103</v>
      </c>
      <c r="J40" s="412"/>
      <c r="K40" s="471" t="s">
        <v>88</v>
      </c>
      <c r="L40" s="412"/>
      <c r="M40" s="59"/>
      <c r="S40"/>
      <c r="T40" s="132">
        <v>2011</v>
      </c>
      <c r="U40" s="404" t="s">
        <v>280</v>
      </c>
      <c r="V40" s="404"/>
      <c r="W40" s="405"/>
    </row>
    <row r="41" spans="1:23" s="2" customFormat="1" ht="18" customHeight="1">
      <c r="B41" s="466" t="s">
        <v>117</v>
      </c>
      <c r="C41" s="339" t="s">
        <v>191</v>
      </c>
      <c r="D41" s="469"/>
      <c r="E41" s="469"/>
      <c r="F41" s="470"/>
      <c r="G41" s="44" t="s">
        <v>118</v>
      </c>
      <c r="H41" s="153" t="str">
        <f>IF(SUM('Cálculos Auxiliares'!P87:Q89)&gt;0,SUM('Cálculos Auxiliares'!P87:Q89),"")</f>
        <v/>
      </c>
      <c r="I41" s="44" t="s">
        <v>119</v>
      </c>
      <c r="J41" s="153" t="str">
        <f>IF(SUM('Cálculos Auxiliares'!R87:S89)&gt;0,SUM('Cálculos Auxiliares'!R87:S89),"")</f>
        <v/>
      </c>
      <c r="K41" s="44" t="s">
        <v>120</v>
      </c>
      <c r="L41" s="153" t="str">
        <f>IF(SUM('Cálculos Auxiliares'!T87:U89)&gt;0,SUM('Cálculos Auxiliares'!T87:U89),"")</f>
        <v/>
      </c>
      <c r="M41" s="38"/>
      <c r="S41" s="2">
        <v>4</v>
      </c>
      <c r="T41" s="130" t="s">
        <v>30</v>
      </c>
      <c r="U41" s="133">
        <v>0.04</v>
      </c>
      <c r="V41" s="133">
        <v>0.09</v>
      </c>
      <c r="W41" s="134">
        <v>0.16</v>
      </c>
    </row>
    <row r="42" spans="1:23" s="2" customFormat="1" ht="18" customHeight="1">
      <c r="B42" s="467"/>
      <c r="C42" s="328" t="s">
        <v>192</v>
      </c>
      <c r="D42" s="295"/>
      <c r="E42" s="295"/>
      <c r="F42" s="436"/>
      <c r="G42" s="42" t="s">
        <v>193</v>
      </c>
      <c r="H42" s="152" t="str">
        <f>IF(SUM('Cálculos Auxiliares'!F12)+SUM('Cálculos Auxiliares'!H12)+SUM('Cálculos Auxiliares'!J12)+SUM('Cálculos Auxiliares'!P20)+SUM('Cálculos Auxiliares'!R20)+SUM('Cálculos Auxiliares'!T20)+SUM('CA - Anexo R'!F12,'CA - Anexo R'!H12,'CA - Anexo R'!J12)+SUM('CA - Anexo R'!P20,'CA - Anexo R'!R20,'CA - Anexo R'!T20)&gt;0,SUM('Cálculos Auxiliares'!F12)+SUM('Cálculos Auxiliares'!H12)+SUM('Cálculos Auxiliares'!J12)+SUM('Cálculos Auxiliares'!P20)+SUM('Cálculos Auxiliares'!R20)+SUM('Cálculos Auxiliares'!T20)+SUM('CA - Anexo R'!F12,'CA - Anexo R'!H12,'CA - Anexo R'!J12)+SUM('CA - Anexo R'!P20,'CA - Anexo R'!R20,'CA - Anexo R'!T20),"")</f>
        <v/>
      </c>
      <c r="I42" s="42" t="s">
        <v>194</v>
      </c>
      <c r="J42" s="152" t="str">
        <f>IF(SUM('Cálculos Auxiliares'!F30)+SUM('Cálculos Auxiliares'!H30)+SUM('Cálculos Auxiliares'!J30)+SUM('Cálculos Auxiliares'!P55)+SUM('Cálculos Auxiliares'!R55)+SUM('Cálculos Auxiliares'!T55)+SUM('CA - Anexo R'!F30,'CA - Anexo R'!H30,'CA - Anexo R'!J30)+SUM('CA - Anexo R'!P54,'CA - Anexo R'!R54,'CA - Anexo R'!T54)&gt;0,SUM('Cálculos Auxiliares'!F30)+SUM('Cálculos Auxiliares'!H30)+SUM('Cálculos Auxiliares'!J30)+SUM('Cálculos Auxiliares'!P55)+SUM('Cálculos Auxiliares'!R55)+SUM('Cálculos Auxiliares'!T55)+SUM('CA - Anexo R'!P54,'CA - Anexo R'!R54,'CA - Anexo R'!T54)+SUM('CA - Anexo R'!F30,'CA - Anexo R'!H30,'CA - Anexo R'!J30),"")</f>
        <v/>
      </c>
      <c r="K42" s="42" t="s">
        <v>195</v>
      </c>
      <c r="L42" s="152" t="str">
        <f>IF(SUM('Cálculos Auxiliares'!F21)+SUM('Cálculos Auxiliares'!H21)+SUM('Cálculos Auxiliares'!J21)+SUM('Cálculos Auxiliares'!P38)+SUM('Cálculos Auxiliares'!R38)+SUM('Cálculos Auxiliares'!T38)+SUM('CA - Anexo R'!F21,'CA - Anexo R'!H21,'CA - Anexo R'!J21)+SUM('CA - Anexo R'!P38,'CA - Anexo R'!R38,'CA - Anexo R'!T38)&gt;0,SUM('Cálculos Auxiliares'!F21)+SUM('Cálculos Auxiliares'!H21)+SUM('Cálculos Auxiliares'!J21)+SUM('Cálculos Auxiliares'!P38)+SUM('Cálculos Auxiliares'!R38)+SUM('Cálculos Auxiliares'!T38)+SUM('CA - Anexo R'!P38,'CA - Anexo R'!R38,'CA - Anexo R'!T38)+SUM('CA - Anexo R'!F21,'CA - Anexo R'!H21,'CA - Anexo R'!J21),"")</f>
        <v/>
      </c>
      <c r="M42" s="38"/>
      <c r="S42" s="2">
        <v>4</v>
      </c>
      <c r="T42" s="130" t="s">
        <v>31</v>
      </c>
      <c r="U42" s="133">
        <v>0.04</v>
      </c>
      <c r="V42" s="133">
        <v>0.09</v>
      </c>
      <c r="W42" s="134">
        <v>0.16</v>
      </c>
    </row>
    <row r="43" spans="1:23" s="2" customFormat="1" ht="18" customHeight="1">
      <c r="B43" s="467"/>
      <c r="C43" s="328" t="s">
        <v>121</v>
      </c>
      <c r="D43" s="295"/>
      <c r="E43" s="295"/>
      <c r="F43" s="436"/>
      <c r="G43" s="472"/>
      <c r="H43" s="473"/>
      <c r="I43" s="45" t="s">
        <v>122</v>
      </c>
      <c r="J43" s="152" t="str">
        <f>IF(SUM('Cálculos Auxiliares'!J36,'Cálculos Auxiliares'!T69)&gt;0,SUM('Cálculos Auxiliares'!J36,'Cálculos Auxiliares'!T69),"")</f>
        <v/>
      </c>
      <c r="K43" s="458"/>
      <c r="L43" s="459"/>
      <c r="M43" s="38"/>
      <c r="S43" s="2">
        <v>4</v>
      </c>
      <c r="T43" s="130" t="s">
        <v>32</v>
      </c>
      <c r="U43" s="133">
        <v>0.04</v>
      </c>
      <c r="V43" s="133">
        <v>0.09</v>
      </c>
      <c r="W43" s="134">
        <v>0.16</v>
      </c>
    </row>
    <row r="44" spans="1:23" s="2" customFormat="1" ht="18" customHeight="1" thickBot="1">
      <c r="B44" s="467"/>
      <c r="C44" s="464" t="s">
        <v>123</v>
      </c>
      <c r="D44" s="323"/>
      <c r="E44" s="328" t="s">
        <v>63</v>
      </c>
      <c r="F44" s="436"/>
      <c r="G44" s="474"/>
      <c r="H44" s="475"/>
      <c r="I44" s="45" t="s">
        <v>124</v>
      </c>
      <c r="J44" s="152" t="str">
        <f>IF('Cálculos Auxiliares'!J45&gt;0,'Cálculos Auxiliares'!J45,"")</f>
        <v/>
      </c>
      <c r="K44" s="458"/>
      <c r="L44" s="459"/>
      <c r="M44" s="38"/>
      <c r="S44" s="2">
        <v>4</v>
      </c>
      <c r="T44" s="131" t="s">
        <v>33</v>
      </c>
      <c r="U44" s="135">
        <v>0.04</v>
      </c>
      <c r="V44" s="135">
        <v>0.09</v>
      </c>
      <c r="W44" s="136">
        <v>0.16</v>
      </c>
    </row>
    <row r="45" spans="1:23" s="2" customFormat="1" ht="18" customHeight="1" thickTop="1">
      <c r="B45" s="467"/>
      <c r="C45" s="465"/>
      <c r="D45" s="325"/>
      <c r="E45" s="328" t="s">
        <v>197</v>
      </c>
      <c r="F45" s="436"/>
      <c r="G45" s="476"/>
      <c r="H45" s="477"/>
      <c r="I45" s="45" t="s">
        <v>125</v>
      </c>
      <c r="J45" s="124"/>
      <c r="K45" s="45" t="s">
        <v>126</v>
      </c>
      <c r="L45" s="152" t="str">
        <f>IF(SUM('Cálculos Auxiliares'!J46:J47)&gt;0,SUM('Cálculos Auxiliares'!J46:J47),"")</f>
        <v/>
      </c>
      <c r="M45" s="38"/>
    </row>
    <row r="46" spans="1:23" s="2" customFormat="1" ht="18" customHeight="1">
      <c r="B46" s="467"/>
      <c r="C46" s="465"/>
      <c r="D46" s="325"/>
      <c r="E46" s="328" t="s">
        <v>198</v>
      </c>
      <c r="F46" s="436"/>
      <c r="G46" s="76" t="s">
        <v>199</v>
      </c>
      <c r="H46" s="152" t="str">
        <f>IF('Cálculos Auxiliares'!J79&gt;0,'Cálculos Auxiliares'!J79,"")</f>
        <v/>
      </c>
      <c r="I46" s="45" t="s">
        <v>196</v>
      </c>
      <c r="J46" s="152" t="str">
        <f>+IF('Cálculos Auxiliares'!J78&gt;0,'Cálculos Auxiliares'!J78,"")</f>
        <v/>
      </c>
      <c r="K46" s="77"/>
      <c r="L46" s="78"/>
      <c r="M46" s="38"/>
    </row>
    <row r="47" spans="1:23" s="2" customFormat="1" ht="18" customHeight="1">
      <c r="B47" s="468"/>
      <c r="C47" s="448"/>
      <c r="D47" s="327"/>
      <c r="E47" s="328" t="s">
        <v>127</v>
      </c>
      <c r="F47" s="436"/>
      <c r="G47" s="453"/>
      <c r="H47" s="454"/>
      <c r="I47" s="45" t="s">
        <v>128</v>
      </c>
      <c r="J47" s="152" t="str">
        <f>IF(SUM('Cálculos Auxiliares'!J41:J44,'Cálculos Auxiliares'!J48:J52)&gt;0,SUM('Cálculos Auxiliares'!J41:J44,'Cálculos Auxiliares'!J48:J52),"")</f>
        <v/>
      </c>
      <c r="K47" s="45" t="s">
        <v>129</v>
      </c>
      <c r="L47" s="152" t="str">
        <f>IF('Cálculos Auxiliares'!J57&gt;0,'Cálculos Auxiliares'!J57,"")</f>
        <v/>
      </c>
      <c r="M47" s="38"/>
    </row>
    <row r="48" spans="1:23" s="2" customFormat="1" ht="18" customHeight="1">
      <c r="B48" s="460" t="s">
        <v>130</v>
      </c>
      <c r="C48" s="295"/>
      <c r="D48" s="295"/>
      <c r="E48" s="295"/>
      <c r="F48" s="436"/>
      <c r="G48" s="45" t="s">
        <v>131</v>
      </c>
      <c r="H48" s="152" t="str">
        <f>IF('Cálculos Auxiliares'!J72&gt;0,'Cálculos Auxiliares'!J72,"")</f>
        <v/>
      </c>
      <c r="I48" s="45" t="s">
        <v>132</v>
      </c>
      <c r="J48" s="152" t="str">
        <f>IF(SUM('Cálculos Auxiliares'!J53:J56)&gt;0,SUM('Cálculos Auxiliares'!J53:J56),"")</f>
        <v/>
      </c>
      <c r="K48" s="458"/>
      <c r="L48" s="459"/>
      <c r="M48" s="38"/>
    </row>
    <row r="49" spans="2:13" s="2" customFormat="1" ht="18" customHeight="1">
      <c r="B49" s="460" t="s">
        <v>133</v>
      </c>
      <c r="C49" s="295"/>
      <c r="D49" s="295"/>
      <c r="E49" s="295"/>
      <c r="F49" s="436"/>
      <c r="G49" s="45" t="s">
        <v>134</v>
      </c>
      <c r="H49" s="152" t="str">
        <f>IF('Cálculos Auxiliares'!J73&gt;0,'Cálculos Auxiliares'!J73,"")</f>
        <v/>
      </c>
      <c r="I49" s="45" t="s">
        <v>135</v>
      </c>
      <c r="J49" s="152" t="str">
        <f>IF('Cálculos Auxiliares'!J74&gt;0,'Cálculos Auxiliares'!J74,"")</f>
        <v/>
      </c>
      <c r="K49" s="458"/>
      <c r="L49" s="459"/>
      <c r="M49" s="38"/>
    </row>
    <row r="50" spans="2:13" s="2" customFormat="1" ht="18" customHeight="1">
      <c r="B50" s="460" t="s">
        <v>136</v>
      </c>
      <c r="C50" s="295"/>
      <c r="D50" s="295"/>
      <c r="E50" s="295"/>
      <c r="F50" s="436"/>
      <c r="G50" s="76" t="s">
        <v>200</v>
      </c>
      <c r="H50" s="152" t="str">
        <f>IF('Cálculos Auxiliares'!J59&gt;0,'Cálculos Auxiliares'!J59,"")</f>
        <v/>
      </c>
      <c r="I50" s="461"/>
      <c r="J50" s="462"/>
      <c r="K50" s="45" t="s">
        <v>137</v>
      </c>
      <c r="L50" s="152" t="str">
        <f>IF('Cálculos Auxiliares'!J58&gt;0,'Cálculos Auxiliares'!J58,"")</f>
        <v/>
      </c>
      <c r="M50" s="38"/>
    </row>
    <row r="51" spans="2:13" s="2" customFormat="1" ht="30" customHeight="1">
      <c r="B51" s="463" t="s">
        <v>206</v>
      </c>
      <c r="C51" s="295"/>
      <c r="D51" s="295"/>
      <c r="E51" s="295"/>
      <c r="F51" s="436"/>
      <c r="G51" s="79" t="s">
        <v>201</v>
      </c>
      <c r="H51" s="152" t="str">
        <f>IF('Cálculos Auxiliares'!J75&gt;0,'Cálculos Auxiliares'!J75,"")</f>
        <v/>
      </c>
      <c r="I51" s="79" t="s">
        <v>202</v>
      </c>
      <c r="J51" s="152" t="str">
        <f>IF('Cálculos Auxiliares'!J76&gt;0,'Cálculos Auxiliares'!J76,"")</f>
        <v/>
      </c>
      <c r="K51" s="67" t="s">
        <v>203</v>
      </c>
      <c r="L51" s="152" t="str">
        <f>IF('Cálculos Auxiliares'!J77&gt;0,'Cálculos Auxiliares'!J77,"")</f>
        <v/>
      </c>
      <c r="M51" s="38"/>
    </row>
    <row r="52" spans="2:13" s="2" customFormat="1" ht="30" customHeight="1">
      <c r="B52" s="463" t="s">
        <v>207</v>
      </c>
      <c r="C52" s="295"/>
      <c r="D52" s="295"/>
      <c r="E52" s="295"/>
      <c r="F52" s="436"/>
      <c r="G52" s="453"/>
      <c r="H52" s="454"/>
      <c r="I52" s="79" t="s">
        <v>204</v>
      </c>
      <c r="J52" s="152" t="str">
        <f>IF(SUM('Cálculos Auxiliares'!Q101,'Cálculos Auxiliares'!S101,'Cálculos Auxiliares'!U101)+SUM('CA - Anexo R'!F54,'CA - Anexo R'!H54,'CA - Anexo R'!J54)&gt;0,SUM('Cálculos Auxiliares'!Q101,'Cálculos Auxiliares'!S101,'Cálculos Auxiliares'!U101)+SUM('CA - Anexo R'!F54,'CA - Anexo R'!H54,'CA - Anexo R'!J54),"")</f>
        <v/>
      </c>
      <c r="K52" s="67" t="s">
        <v>205</v>
      </c>
      <c r="L52" s="152" t="str">
        <f>IF(SUM('Cálculos Auxiliares'!F101,'Cálculos Auxiliares'!H101,'Cálculos Auxiliares'!J101)+SUM('CA - Anexo R'!F45,'CA - Anexo R'!H45,'CA - Anexo R'!J45),SUM('Cálculos Auxiliares'!F101,'Cálculos Auxiliares'!H101,'Cálculos Auxiliares'!J101)+SUM('CA - Anexo R'!F45,'CA - Anexo R'!H45,'CA - Anexo R'!J45),"")</f>
        <v/>
      </c>
      <c r="M52" s="38"/>
    </row>
    <row r="53" spans="2:13" s="2" customFormat="1" ht="18" customHeight="1" thickBot="1">
      <c r="B53" s="455" t="s">
        <v>34</v>
      </c>
      <c r="C53" s="456"/>
      <c r="D53" s="456"/>
      <c r="E53" s="456"/>
      <c r="F53" s="457"/>
      <c r="G53" s="58" t="s">
        <v>138</v>
      </c>
      <c r="H53" s="154" t="str">
        <f>IF(SUM(H41:H42,H46,H48:H51)&gt;0,SUM(H41:H42,H46,H48:H51),"")</f>
        <v/>
      </c>
      <c r="I53" s="58" t="s">
        <v>139</v>
      </c>
      <c r="J53" s="154" t="str">
        <f>IF(SUM(J41:J49,J51:J52)&gt;0,SUM(J41:J49,J51:J52),"")</f>
        <v/>
      </c>
      <c r="K53" s="58" t="s">
        <v>140</v>
      </c>
      <c r="L53" s="154" t="str">
        <f>IF(SUM(L41:L42,L45,L47,L50:L52)&gt;0,SUM(L41:L42,L45,L47,L50:L52),"")</f>
        <v/>
      </c>
      <c r="M53" s="38"/>
    </row>
    <row r="54" spans="2:13" s="2" customFormat="1" ht="15" customHeight="1">
      <c r="K54" s="60"/>
    </row>
    <row r="55" spans="2:13" s="2" customFormat="1" ht="15" customHeight="1">
      <c r="K55" s="60"/>
    </row>
    <row r="56" spans="2:13" s="2" customFormat="1" ht="15" customHeight="1" thickBot="1">
      <c r="K56" s="60"/>
    </row>
    <row r="57" spans="2:13" s="2" customFormat="1" ht="20.100000000000001" customHeight="1" thickBot="1">
      <c r="B57" s="416" t="s">
        <v>221</v>
      </c>
      <c r="C57" s="417"/>
      <c r="D57" s="417"/>
      <c r="E57" s="417"/>
      <c r="F57" s="417"/>
      <c r="G57" s="417"/>
      <c r="H57" s="417"/>
      <c r="I57" s="417"/>
      <c r="J57" s="418"/>
    </row>
    <row r="58" spans="2:13" s="2" customFormat="1" ht="18" customHeight="1">
      <c r="B58" s="419"/>
      <c r="C58" s="420"/>
      <c r="D58" s="420"/>
      <c r="E58" s="420"/>
      <c r="F58" s="421"/>
      <c r="G58" s="415" t="s">
        <v>88</v>
      </c>
      <c r="H58" s="415"/>
      <c r="I58" s="415" t="s">
        <v>141</v>
      </c>
      <c r="J58" s="415"/>
    </row>
    <row r="59" spans="2:13" s="2" customFormat="1" ht="18" customHeight="1">
      <c r="B59" s="427" t="s">
        <v>142</v>
      </c>
      <c r="C59" s="235"/>
      <c r="D59" s="328" t="s">
        <v>143</v>
      </c>
      <c r="E59" s="295"/>
      <c r="F59" s="436"/>
      <c r="G59" s="44" t="s">
        <v>144</v>
      </c>
      <c r="H59" s="153" t="str">
        <f>IF(SUM('Cálculos Auxiliares'!J65:J66)&gt;0,SUM('Cálculos Auxiliares'!J65:J66),"")</f>
        <v/>
      </c>
      <c r="I59" s="44" t="s">
        <v>145</v>
      </c>
      <c r="J59" s="153" t="str">
        <f>IF(SUM('Cálculos Auxiliares'!J67:J68)&gt;0,SUM('Cálculos Auxiliares'!J67:J68),"")</f>
        <v/>
      </c>
    </row>
    <row r="60" spans="2:13" s="2" customFormat="1" ht="18" customHeight="1">
      <c r="B60" s="427"/>
      <c r="C60" s="235"/>
      <c r="D60" s="430" t="s">
        <v>146</v>
      </c>
      <c r="E60" s="431"/>
      <c r="F60" s="432"/>
      <c r="G60" s="45" t="s">
        <v>147</v>
      </c>
      <c r="H60" s="152" t="str">
        <f>IF(SUM('Cálculos Auxiliares'!F110,'Cálculos Auxiliares'!H110,'Cálculos Auxiliares'!J110)&gt;0,SUM('Cálculos Auxiliares'!F110,'Cálculos Auxiliares'!H110,'Cálculos Auxiliares'!J110),"")</f>
        <v/>
      </c>
      <c r="I60" s="45" t="s">
        <v>148</v>
      </c>
      <c r="J60" s="152" t="str">
        <f>IF(SUM('Cálculos Auxiliares'!Q110,'Cálculos Auxiliares'!S110,'Cálculos Auxiliares'!U110)&gt;0,SUM('Cálculos Auxiliares'!Q110,'Cálculos Auxiliares'!S110,'Cálculos Auxiliares'!U110),"")</f>
        <v/>
      </c>
      <c r="L60" s="60"/>
      <c r="M60" s="60"/>
    </row>
    <row r="61" spans="2:13" s="2" customFormat="1" ht="18" customHeight="1">
      <c r="B61" s="427" t="s">
        <v>149</v>
      </c>
      <c r="C61" s="235"/>
      <c r="D61" s="430" t="s">
        <v>150</v>
      </c>
      <c r="E61" s="431"/>
      <c r="F61" s="432"/>
      <c r="G61" s="45" t="s">
        <v>151</v>
      </c>
      <c r="H61" s="152" t="str">
        <f>IF(SUM('Cálculos Auxiliares'!F119,'Cálculos Auxiliares'!H119,'Cálculos Auxiliares'!J119)&gt;0,SUM('Cálculos Auxiliares'!F119,'Cálculos Auxiliares'!H119,'Cálculos Auxiliares'!J119),"")</f>
        <v/>
      </c>
      <c r="I61" s="45" t="s">
        <v>152</v>
      </c>
      <c r="J61" s="152" t="str">
        <f>IF(SUM('Cálculos Auxiliares'!Q119,'Cálculos Auxiliares'!S119,'Cálculos Auxiliares'!U119)&gt;0,SUM('Cálculos Auxiliares'!Q119,'Cálculos Auxiliares'!S119,'Cálculos Auxiliares'!U119),"")</f>
        <v/>
      </c>
      <c r="L61" s="60"/>
      <c r="M61" s="60"/>
    </row>
    <row r="62" spans="2:13" s="2" customFormat="1" ht="18" customHeight="1" thickBot="1">
      <c r="B62" s="428"/>
      <c r="C62" s="429"/>
      <c r="D62" s="433" t="s">
        <v>153</v>
      </c>
      <c r="E62" s="434"/>
      <c r="F62" s="435"/>
      <c r="G62" s="58" t="s">
        <v>154</v>
      </c>
      <c r="H62" s="155" t="str">
        <f>IF(SUM('Cálculos Auxiliares'!F69:G70)&gt;0,SUM('Cálculos Auxiliares'!F69:G70),"")</f>
        <v/>
      </c>
      <c r="I62" s="58" t="s">
        <v>155</v>
      </c>
      <c r="J62" s="155" t="str">
        <f>IF('Cálculos Auxiliares'!J71&gt;0,'Cálculos Auxiliares'!J71,"")</f>
        <v/>
      </c>
      <c r="L62" s="60"/>
      <c r="M62" s="60"/>
    </row>
    <row r="63" spans="2:13" s="2" customFormat="1" ht="15" customHeight="1">
      <c r="B63" s="97"/>
      <c r="C63" s="98"/>
      <c r="D63" s="99"/>
      <c r="E63" s="99"/>
      <c r="F63" s="100"/>
      <c r="G63" s="38"/>
      <c r="H63" s="38"/>
      <c r="I63" s="38"/>
      <c r="J63" s="38"/>
      <c r="L63" s="60"/>
      <c r="M63" s="60"/>
    </row>
    <row r="64" spans="2:13" s="2" customFormat="1" ht="15" customHeight="1" thickBot="1">
      <c r="B64" s="97"/>
      <c r="C64" s="98"/>
      <c r="D64" s="99"/>
      <c r="E64" s="99"/>
      <c r="F64" s="100"/>
      <c r="G64" s="38"/>
      <c r="H64" s="38"/>
      <c r="L64" s="60"/>
      <c r="M64" s="60"/>
    </row>
    <row r="65" spans="2:16" s="2" customFormat="1" ht="20.100000000000001" customHeight="1" thickBot="1">
      <c r="B65" s="416" t="s">
        <v>222</v>
      </c>
      <c r="C65" s="417"/>
      <c r="D65" s="417"/>
      <c r="E65" s="417"/>
      <c r="F65" s="417"/>
      <c r="G65" s="417"/>
      <c r="H65" s="417"/>
      <c r="I65" s="417"/>
      <c r="J65" s="417"/>
      <c r="K65" s="417"/>
      <c r="L65" s="418"/>
      <c r="M65" s="60"/>
    </row>
    <row r="66" spans="2:16" s="2" customFormat="1" ht="18" customHeight="1">
      <c r="B66" s="419"/>
      <c r="C66" s="420"/>
      <c r="D66" s="421"/>
      <c r="E66" s="411" t="s">
        <v>86</v>
      </c>
      <c r="F66" s="412"/>
      <c r="G66" s="415" t="s">
        <v>88</v>
      </c>
      <c r="H66" s="415"/>
      <c r="I66" s="411" t="s">
        <v>103</v>
      </c>
      <c r="J66" s="412"/>
      <c r="K66" s="413" t="s">
        <v>34</v>
      </c>
      <c r="L66" s="414"/>
      <c r="M66" s="60"/>
    </row>
    <row r="67" spans="2:16" s="2" customFormat="1" ht="18" customHeight="1">
      <c r="B67" s="61" t="s">
        <v>156</v>
      </c>
      <c r="C67" s="62"/>
      <c r="D67" s="63"/>
      <c r="E67" s="44" t="s">
        <v>157</v>
      </c>
      <c r="F67" s="153" t="str">
        <f>IF(SUM('Cálculos Auxiliares'!E12)+SUM('Cálculos Auxiliares'!O20)+SUM('CA - Anexo R'!E12)+SUM('CA - Anexo R'!O20)+SUM('Cálculos Auxiliares'!P110)+SUM('Cálculos Auxiliares'!P119)&gt;0,SUM('Cálculos Auxiliares'!E12)+SUM('Cálculos Auxiliares'!O20)+SUM('CA - Anexo R'!E12)+SUM('CA - Anexo R'!O20)+SUM('Cálculos Auxiliares'!P110)+SUM('Cálculos Auxiliares'!P119),"")</f>
        <v/>
      </c>
      <c r="G67" s="44" t="s">
        <v>158</v>
      </c>
      <c r="H67" s="153" t="str">
        <f>IF(SUM('Cálculos Auxiliares'!E21)+SUM('Cálculos Auxiliares'!O38)+SUM('CA - Anexo R'!E21)+SUM('CA - Anexo R'!O38)+SUM('Cálculos Auxiliares'!E101)+SUM('CA - Anexo R'!E45)+SUM('Cálculos Auxiliares'!E110)+SUM('Cálculos Auxiliares'!E119)&gt;0,SUM('Cálculos Auxiliares'!E21)+SUM('Cálculos Auxiliares'!O38)+SUM('CA - Anexo R'!E21)+SUM('CA - Anexo R'!O38)+SUM('Cálculos Auxiliares'!E101)+SUM('CA - Anexo R'!E45)+SUM('Cálculos Auxiliares'!E110)+SUM('Cálculos Auxiliares'!E119),"")</f>
        <v/>
      </c>
      <c r="I67" s="44" t="s">
        <v>159</v>
      </c>
      <c r="J67" s="153" t="str">
        <f>IF(SUM('Cálculos Auxiliares'!E30)+SUM('Cálculos Auxiliares'!O55)+SUM('CA - Anexo R'!E30)+SUM('CA - Anexo R'!O54)+SUM('Cálculos Auxiliares'!P101)+SUM('CA - Anexo R'!E54)+SUM('Cálculos Auxiliares'!P101)+SUM('CA - Anexo R'!E54)&gt;0,SUM('Cálculos Auxiliares'!E30)+SUM('Cálculos Auxiliares'!O55)+SUM('CA - Anexo R'!E30)+SUM('CA - Anexo R'!O54)+SUM('Cálculos Auxiliares'!P101)+SUM('CA - Anexo R'!E54),"")</f>
        <v/>
      </c>
      <c r="K67" s="44" t="s">
        <v>160</v>
      </c>
      <c r="L67" s="153" t="str">
        <f>IF(SUM(F67,H67,J67,)&gt;0,SUM(F67,H67,J67),"")</f>
        <v/>
      </c>
      <c r="M67" s="60"/>
    </row>
    <row r="68" spans="2:16" s="2" customFormat="1" ht="18" customHeight="1">
      <c r="B68" s="61" t="s">
        <v>161</v>
      </c>
      <c r="C68" s="62"/>
      <c r="D68" s="63"/>
      <c r="E68" s="45" t="s">
        <v>162</v>
      </c>
      <c r="F68" s="152" t="str">
        <f>IF(SUM('Cálculos Auxiliares'!G12)+SUM('Cálculos Auxiliares'!Q20)+SUM('CA - Anexo R'!G12)+SUM('CA - Anexo R'!Q20)+SUM('Cálculos Auxiliares'!R110)+SUM('Cálculos Auxiliares'!R119)&gt;0,SUM('Cálculos Auxiliares'!G12)+SUM('Cálculos Auxiliares'!Q20)+SUM('CA - Anexo R'!G12)+SUM('CA - Anexo R'!Q20)+SUM('Cálculos Auxiliares'!R110)+SUM('Cálculos Auxiliares'!R119),"")</f>
        <v/>
      </c>
      <c r="G68" s="45" t="s">
        <v>163</v>
      </c>
      <c r="H68" s="152" t="str">
        <f>IF(SUM('Cálculos Auxiliares'!G21)+SUM('Cálculos Auxiliares'!Q38)+SUM('CA - Anexo R'!G21)+SUM('CA - Anexo R'!Q38)+SUM('Cálculos Auxiliares'!G101)+SUM('CA - Anexo R'!G45)+SUM('Cálculos Auxiliares'!G110)+SUM('Cálculos Auxiliares'!G119)&gt;0,SUM('Cálculos Auxiliares'!G21)+SUM('Cálculos Auxiliares'!Q38)+SUM('CA - Anexo R'!G21)+SUM('CA - Anexo R'!Q38)+SUM('Cálculos Auxiliares'!G101)+SUM('CA - Anexo R'!G45)+SUM('Cálculos Auxiliares'!G110)+SUM('Cálculos Auxiliares'!G119),"")</f>
        <v/>
      </c>
      <c r="I68" s="45" t="s">
        <v>164</v>
      </c>
      <c r="J68" s="152" t="str">
        <f>IF(SUM('Cálculos Auxiliares'!G30)+SUM('Cálculos Auxiliares'!Q55)+SUM('CA - Anexo R'!G30)+SUM('CA - Anexo R'!Q54)+SUM('Cálculos Auxiliares'!R101)+SUM('CA - Anexo R'!G54)&gt;0,SUM('Cálculos Auxiliares'!G30)+SUM('Cálculos Auxiliares'!Q55)+SUM('CA - Anexo R'!G30)+SUM('CA - Anexo R'!Q54)+SUM('Cálculos Auxiliares'!R101)+SUM('CA - Anexo R'!G54),"")</f>
        <v/>
      </c>
      <c r="K68" s="45" t="s">
        <v>165</v>
      </c>
      <c r="L68" s="152" t="str">
        <f>IF(SUM(F68,H68,J68,)&gt;0,SUM(F68,H68,J68),"")</f>
        <v/>
      </c>
      <c r="M68" s="60"/>
    </row>
    <row r="69" spans="2:16" s="2" customFormat="1" ht="18" customHeight="1" thickBot="1">
      <c r="B69" s="64" t="s">
        <v>166</v>
      </c>
      <c r="C69" s="65"/>
      <c r="D69" s="66"/>
      <c r="E69" s="67" t="s">
        <v>167</v>
      </c>
      <c r="F69" s="156" t="str">
        <f>IF(SUM('Cálculos Auxiliares'!I12)+SUM('Cálculos Auxiliares'!S20)+SUM('CA - Anexo R'!I12)+SUM('CA - Anexo R'!S20)+SUM('Cálculos Auxiliares'!T110)+SUM('Cálculos Auxiliares'!T119)&gt;0,SUM('Cálculos Auxiliares'!I12)+SUM('Cálculos Auxiliares'!S20)+SUM('CA - Anexo R'!I12)+SUM('CA - Anexo R'!S20)+SUM('Cálculos Auxiliares'!T110)+SUM('Cálculos Auxiliares'!T119),"")</f>
        <v/>
      </c>
      <c r="G69" s="67" t="s">
        <v>168</v>
      </c>
      <c r="H69" s="156" t="str">
        <f>IF(SUM('Cálculos Auxiliares'!I21)+SUM('Cálculos Auxiliares'!S38)+SUM('CA - Anexo R'!I21)+SUM('CA - Anexo R'!S38)+SUM('Cálculos Auxiliares'!I101)+SUM('CA - Anexo R'!I45)+SUM('Cálculos Auxiliares'!I110)+SUM('Cálculos Auxiliares'!I119)&gt;0,SUM('Cálculos Auxiliares'!I21)+SUM('Cálculos Auxiliares'!S38)+SUM('CA - Anexo R'!I21)+SUM('CA - Anexo R'!S38)+SUM('Cálculos Auxiliares'!I101)+SUM('CA - Anexo R'!I45)+SUM('Cálculos Auxiliares'!I110)+SUM('Cálculos Auxiliares'!I119),"")</f>
        <v/>
      </c>
      <c r="I69" s="67" t="s">
        <v>169</v>
      </c>
      <c r="J69" s="156" t="str">
        <f>IF(SUM('Cálculos Auxiliares'!I30)+SUM('Cálculos Auxiliares'!I36)+SUM('Cálculos Auxiliares'!S55)+SUM('Cálculos Auxiliares'!S69)+SUM('CA - Anexo R'!I30,'CA - Anexo R'!I36)+SUM('CA - Anexo R'!S54,'CA - Anexo R'!S68)+SUM('Cálculos Auxiliares'!T101)+SUM('CA - Anexo R'!I54)&gt;0,SUM('Cálculos Auxiliares'!I30)+SUM('Cálculos Auxiliares'!I36)+SUM('Cálculos Auxiliares'!S55)+SUM('Cálculos Auxiliares'!S69)+SUM('CA - Anexo R'!S54,'CA - Anexo R'!S68)+SUM('CA - Anexo R'!I30,'CA - Anexo R'!I36)+SUM('Cálculos Auxiliares'!T101)+SUM('CA - Anexo R'!I54),"")</f>
        <v/>
      </c>
      <c r="K69" s="67" t="s">
        <v>170</v>
      </c>
      <c r="L69" s="156" t="str">
        <f>IF(SUM(F69,H69,J69,)&gt;0,SUM(F69,H69,J69),"")</f>
        <v/>
      </c>
      <c r="M69" s="60"/>
    </row>
    <row r="70" spans="2:16" s="2" customFormat="1" ht="18" customHeight="1">
      <c r="B70" s="425" t="s">
        <v>171</v>
      </c>
      <c r="C70" s="426"/>
      <c r="D70" s="426"/>
      <c r="E70" s="426"/>
      <c r="F70" s="157" t="str">
        <f>IF(SUM('Declarações IVA - Trimestral'!G23)+SUM('Declarações IVA - Trimestral'!G24)+SUM('Declarações IVA - Trimestral'!G25)+SUM('Declarações IVA - Mensal'!O22)+SUM('Declarações IVA - Mensal'!O23)+SUM('Declarações IVA - Mensal'!O24)+SUM('Declarações IVA - Trimestral'!N23,'Declarações IVA - Trimestral'!N24,'Declarações IVA - Trimestral'!N25)+SUM('Declarações IVA - Mensal'!O61,'Declarações IVA - Mensal'!O62,'Declarações IVA - Mensal'!O63)&gt;0,SUM('Declarações IVA - Trimestral'!G23)+SUM('Declarações IVA - Trimestral'!G24)+SUM('Declarações IVA - Trimestral'!G25)+SUM('Declarações IVA - Mensal'!O22)+SUM('Declarações IVA - Mensal'!O23)+SUM('Declarações IVA - Mensal'!O24)+SUM('Declarações IVA - Trimestral'!N23,'Declarações IVA - Trimestral'!N24,'Declarações IVA - Trimestral'!N25)+SUM('Declarações IVA - Mensal'!O61,'Declarações IVA - Mensal'!O62,'Declarações IVA - Mensal'!O63),"")</f>
        <v/>
      </c>
      <c r="G70" s="422"/>
      <c r="H70" s="157" t="str">
        <f>IF(SUM('Declarações IVA - Trimestral'!G22)+SUM('Declarações IVA - Mensal'!O21)+SUM('Declarações IVA - Trimestral'!N22)+SUM('Declarações IVA - Mensal'!O60)&gt;0,SUM('Declarações IVA - Trimestral'!G22)+SUM('Declarações IVA - Mensal'!O21)+SUM('Declarações IVA - Trimestral'!N22)+SUM('Declarações IVA - Mensal'!O60),"")</f>
        <v/>
      </c>
      <c r="I70" s="422"/>
      <c r="J70" s="157" t="str">
        <f>IF(SUM('Declarações IVA - Trimestral'!G26)+SUM('Declarações IVA - Mensal'!O25)+SUM('Declarações IVA - Trimestral'!N26)+SUM('Declarações IVA - Mensal'!O64)&gt;0,SUM('Declarações IVA - Trimestral'!G26)+SUM('Declarações IVA - Mensal'!O25)+SUM('Declarações IVA - Trimestral'!N26)+SUM('Declarações IVA - Mensal'!O64),"")</f>
        <v/>
      </c>
      <c r="K70" s="422"/>
      <c r="L70" s="160" t="str">
        <f>IF(SUM(F70,H70,J70)&gt;0,SUM(F70,H70,J70),"")</f>
        <v/>
      </c>
      <c r="M70" s="60"/>
    </row>
    <row r="71" spans="2:16" s="2" customFormat="1" ht="18" customHeight="1">
      <c r="B71" s="441" t="s">
        <v>172</v>
      </c>
      <c r="C71" s="238"/>
      <c r="D71" s="238"/>
      <c r="E71" s="238"/>
      <c r="F71" s="158" t="str">
        <f>IF(SUM(F67:F69)&gt;0,SUM(F67:F69),"")</f>
        <v/>
      </c>
      <c r="G71" s="423"/>
      <c r="H71" s="158" t="str">
        <f>IF(SUM(H67:H69)&gt;0,SUM(H67:H69),"")</f>
        <v/>
      </c>
      <c r="I71" s="423"/>
      <c r="J71" s="158" t="str">
        <f>IF(SUM(J67:J69)&gt;0,SUM(J67:J69),"")</f>
        <v/>
      </c>
      <c r="K71" s="423"/>
      <c r="L71" s="161" t="str">
        <f>IF(SUM(L67:L69)&gt;0,SUM(L67:L69),"")</f>
        <v/>
      </c>
      <c r="M71" s="60"/>
    </row>
    <row r="72" spans="2:16" s="2" customFormat="1" ht="18" customHeight="1" thickBot="1">
      <c r="B72" s="442" t="s">
        <v>173</v>
      </c>
      <c r="C72" s="443"/>
      <c r="D72" s="443"/>
      <c r="E72" s="443"/>
      <c r="F72" s="159" t="str">
        <f>IF(SUM(F70:F71)&gt;0,SUM(F70)-SUM(F71),"")</f>
        <v/>
      </c>
      <c r="G72" s="424"/>
      <c r="H72" s="159" t="str">
        <f>IF(SUM(H70:H71)&gt;0,SUM(H70)-SUM(H71),"")</f>
        <v/>
      </c>
      <c r="I72" s="424"/>
      <c r="J72" s="159" t="str">
        <f>IF(SUM(J70:J71)&gt;0,SUM(J70)-SUM(J71),"")</f>
        <v/>
      </c>
      <c r="K72" s="424"/>
      <c r="L72" s="162" t="str">
        <f>IF(SUM(L70:L71)&gt;0,SUM(L70)-SUM(L71),"")</f>
        <v/>
      </c>
      <c r="M72" s="60"/>
    </row>
    <row r="73" spans="2:16" ht="15" customHeight="1">
      <c r="B73" s="39"/>
      <c r="C73" s="68"/>
      <c r="D73" s="69"/>
      <c r="E73" s="69"/>
      <c r="F73" s="70"/>
      <c r="G73" s="28"/>
      <c r="H73" s="28"/>
      <c r="L73" s="71"/>
      <c r="M73" s="71"/>
    </row>
    <row r="74" spans="2:16" ht="15" customHeight="1">
      <c r="B74" s="39"/>
      <c r="C74" s="68"/>
      <c r="D74" s="69"/>
      <c r="E74" s="69"/>
      <c r="F74" s="70"/>
      <c r="G74" s="28"/>
      <c r="H74" s="28"/>
      <c r="L74" s="71"/>
      <c r="M74" s="71"/>
    </row>
    <row r="75" spans="2:16" ht="15" customHeight="1">
      <c r="B75" s="39"/>
      <c r="C75" s="68"/>
      <c r="D75" s="69"/>
      <c r="E75" s="69"/>
      <c r="F75" s="70"/>
      <c r="G75" s="28"/>
      <c r="H75" s="28"/>
      <c r="L75" s="71"/>
      <c r="M75" s="71"/>
    </row>
    <row r="76" spans="2:16" ht="15" customHeight="1" thickBot="1">
      <c r="B76" s="39"/>
      <c r="C76" s="68"/>
      <c r="D76" s="69"/>
      <c r="E76" s="69"/>
      <c r="F76" s="70"/>
      <c r="G76" s="28"/>
      <c r="H76" s="28"/>
      <c r="L76" s="71"/>
      <c r="M76" s="71"/>
    </row>
    <row r="77" spans="2:16" ht="20.100000000000001" customHeight="1" thickBot="1">
      <c r="B77" s="416" t="s">
        <v>230</v>
      </c>
      <c r="C77" s="439"/>
      <c r="D77" s="439"/>
      <c r="E77" s="439"/>
      <c r="F77" s="439"/>
      <c r="G77" s="439"/>
      <c r="H77" s="439"/>
      <c r="I77" s="440"/>
      <c r="J77" s="89"/>
      <c r="K77" s="73"/>
      <c r="L77" s="73"/>
      <c r="M77" s="73"/>
      <c r="N77" s="72"/>
      <c r="O77" s="73"/>
      <c r="P77" s="73"/>
    </row>
    <row r="78" spans="2:16" ht="30" customHeight="1" thickBot="1">
      <c r="B78" s="437" t="s">
        <v>239</v>
      </c>
      <c r="C78" s="438"/>
      <c r="D78" s="438"/>
      <c r="E78" s="438"/>
      <c r="F78" s="95" t="s">
        <v>231</v>
      </c>
      <c r="G78" s="163" t="str">
        <f>IF(SUM(H79:I81)&gt;0,"X","")</f>
        <v/>
      </c>
      <c r="H78" s="96" t="s">
        <v>232</v>
      </c>
      <c r="I78" s="164" t="str">
        <f>IF(SUM(H79:I81)=0,"X","")</f>
        <v>X</v>
      </c>
      <c r="J78" s="90"/>
      <c r="K78" s="73"/>
      <c r="L78" s="73"/>
      <c r="M78" s="73"/>
      <c r="N78" s="72"/>
      <c r="O78" s="73"/>
      <c r="P78" s="73"/>
    </row>
    <row r="79" spans="2:16" ht="30" customHeight="1">
      <c r="B79" s="427" t="s">
        <v>236</v>
      </c>
      <c r="C79" s="235"/>
      <c r="D79" s="235"/>
      <c r="E79" s="235"/>
      <c r="F79" s="448"/>
      <c r="G79" s="42" t="s">
        <v>233</v>
      </c>
      <c r="H79" s="449" t="str">
        <f>IF(SUM('Cálculos Auxiliares'!P75:W76)&gt;0,SUM('Cálculos Auxiliares'!P75:Q76)/1.05+SUM('Cálculos Auxiliares'!R75:S76)/1.12+SUM('Cálculos Auxiliares'!T75:U76)/1.2+SUM('Cálculos Auxiliares'!V75:W76)/1.21,"")</f>
        <v/>
      </c>
      <c r="I79" s="450"/>
      <c r="J79" s="91"/>
      <c r="K79" s="73"/>
      <c r="L79" s="73"/>
      <c r="M79" s="74"/>
      <c r="N79" s="75"/>
      <c r="O79" s="73"/>
      <c r="P79" s="73"/>
    </row>
    <row r="80" spans="2:16" ht="18" customHeight="1">
      <c r="B80" s="427" t="s">
        <v>237</v>
      </c>
      <c r="C80" s="235"/>
      <c r="D80" s="235"/>
      <c r="E80" s="235"/>
      <c r="F80" s="446"/>
      <c r="G80" s="45" t="s">
        <v>234</v>
      </c>
      <c r="H80" s="451" t="str">
        <f>+IF(SUM('Cálculos Auxiliares'!P75:W76)&gt;0,SUM('Cálculos Auxiliares'!P75:W76)-SUM('Anexo L - IES'!H79:I79),"")</f>
        <v/>
      </c>
      <c r="I80" s="452"/>
      <c r="J80" s="91"/>
      <c r="K80" s="73"/>
      <c r="L80" s="73"/>
      <c r="M80" s="73"/>
      <c r="N80" s="73"/>
      <c r="O80" s="73"/>
      <c r="P80" s="73"/>
    </row>
    <row r="81" spans="2:16" s="92" customFormat="1" ht="36" customHeight="1" thickBot="1">
      <c r="B81" s="428" t="s">
        <v>238</v>
      </c>
      <c r="C81" s="429"/>
      <c r="D81" s="429"/>
      <c r="E81" s="429"/>
      <c r="F81" s="447"/>
      <c r="G81" s="58" t="s">
        <v>235</v>
      </c>
      <c r="H81" s="444" t="str">
        <f>IF(SUM('Cálculos Auxiliares'!P79:W80)&gt;0,SUM('Cálculos Auxiliares'!P79:W80),"")</f>
        <v/>
      </c>
      <c r="I81" s="445"/>
      <c r="J81" s="93"/>
      <c r="K81" s="94"/>
      <c r="L81" s="94"/>
      <c r="M81" s="94"/>
      <c r="N81" s="94"/>
      <c r="O81" s="94"/>
      <c r="P81" s="94"/>
    </row>
    <row r="82" spans="2:16" ht="3.75" customHeight="1">
      <c r="H82" s="73"/>
      <c r="I82" s="73"/>
      <c r="J82" s="73"/>
      <c r="K82" s="73"/>
      <c r="L82" s="73"/>
      <c r="M82" s="73"/>
      <c r="N82" s="73"/>
      <c r="O82" s="73"/>
      <c r="P82" s="73"/>
    </row>
    <row r="83" spans="2:16" hidden="1">
      <c r="H83" s="73"/>
      <c r="I83" s="73"/>
      <c r="J83" s="73"/>
      <c r="K83" s="73"/>
      <c r="L83" s="73"/>
      <c r="M83" s="73"/>
      <c r="N83" s="73"/>
      <c r="O83" s="73"/>
      <c r="P83" s="73"/>
    </row>
    <row r="84" spans="2:16" hidden="1">
      <c r="H84" s="73"/>
      <c r="I84" s="73"/>
      <c r="J84" s="73"/>
      <c r="K84" s="73"/>
      <c r="L84" s="73"/>
      <c r="M84" s="73"/>
      <c r="N84" s="73"/>
      <c r="O84" s="73"/>
      <c r="P84" s="73"/>
    </row>
    <row r="85" spans="2:16" hidden="1">
      <c r="H85" s="73"/>
      <c r="I85" s="73"/>
      <c r="J85" s="73"/>
      <c r="K85" s="73"/>
      <c r="L85" s="73"/>
      <c r="M85" s="73"/>
      <c r="N85" s="73"/>
      <c r="O85" s="73"/>
      <c r="P85" s="73"/>
    </row>
    <row r="86" spans="2:16" hidden="1">
      <c r="H86" s="73"/>
      <c r="I86" s="73"/>
      <c r="J86" s="73"/>
      <c r="K86" s="73"/>
      <c r="L86" s="73"/>
      <c r="M86" s="73"/>
      <c r="N86" s="73"/>
      <c r="O86" s="73"/>
      <c r="P86" s="73"/>
    </row>
    <row r="87" spans="2:16" hidden="1">
      <c r="H87" s="73"/>
      <c r="I87" s="73"/>
      <c r="J87" s="73"/>
      <c r="K87" s="73"/>
      <c r="L87" s="73"/>
      <c r="M87" s="73"/>
      <c r="N87" s="73"/>
      <c r="O87" s="73"/>
      <c r="P87" s="73"/>
    </row>
    <row r="88" spans="2:16" hidden="1">
      <c r="H88" s="73"/>
      <c r="I88" s="73"/>
      <c r="J88" s="73"/>
      <c r="K88" s="73"/>
      <c r="L88" s="73"/>
      <c r="M88" s="73"/>
      <c r="N88" s="73"/>
      <c r="O88" s="73"/>
      <c r="P88" s="73"/>
    </row>
    <row r="89" spans="2:16" hidden="1">
      <c r="H89" s="73"/>
      <c r="I89" s="73"/>
      <c r="J89" s="73"/>
      <c r="K89" s="73"/>
      <c r="L89" s="73"/>
      <c r="M89" s="73"/>
      <c r="N89" s="73"/>
      <c r="O89" s="73"/>
      <c r="P89" s="73"/>
    </row>
    <row r="90" spans="2:16" hidden="1">
      <c r="H90" s="73"/>
      <c r="I90" s="73"/>
      <c r="J90" s="73"/>
      <c r="K90" s="73"/>
      <c r="L90" s="73"/>
      <c r="M90" s="73"/>
      <c r="N90" s="73"/>
      <c r="O90" s="73"/>
      <c r="P90" s="73"/>
    </row>
  </sheetData>
  <sheetProtection password="DC32" sheet="1" objects="1" scenarios="1"/>
  <mergeCells count="105">
    <mergeCell ref="G40:H40"/>
    <mergeCell ref="J5:L5"/>
    <mergeCell ref="U28:W28"/>
    <mergeCell ref="U34:W34"/>
    <mergeCell ref="U40:W40"/>
    <mergeCell ref="C30:F30"/>
    <mergeCell ref="B32:F32"/>
    <mergeCell ref="I32:J33"/>
    <mergeCell ref="B33:F33"/>
    <mergeCell ref="G30:H32"/>
    <mergeCell ref="B40:F40"/>
    <mergeCell ref="H13:I13"/>
    <mergeCell ref="H19:I19"/>
    <mergeCell ref="H20:I20"/>
    <mergeCell ref="H16:L16"/>
    <mergeCell ref="B1:L1"/>
    <mergeCell ref="B4:C4"/>
    <mergeCell ref="D4:L4"/>
    <mergeCell ref="B5:C5"/>
    <mergeCell ref="E5:G5"/>
    <mergeCell ref="H5:I5"/>
    <mergeCell ref="C28:F28"/>
    <mergeCell ref="C25:F25"/>
    <mergeCell ref="B23:F23"/>
    <mergeCell ref="C24:F24"/>
    <mergeCell ref="B22:L22"/>
    <mergeCell ref="B9:D12"/>
    <mergeCell ref="H9:L9"/>
    <mergeCell ref="H10:I10"/>
    <mergeCell ref="H11:I11"/>
    <mergeCell ref="H12:I12"/>
    <mergeCell ref="B39:L39"/>
    <mergeCell ref="B31:F31"/>
    <mergeCell ref="C27:F27"/>
    <mergeCell ref="C26:F26"/>
    <mergeCell ref="I23:J23"/>
    <mergeCell ref="K23:L23"/>
    <mergeCell ref="B34:F34"/>
    <mergeCell ref="K30:L31"/>
    <mergeCell ref="B24:B30"/>
    <mergeCell ref="C29:F29"/>
    <mergeCell ref="G23:H23"/>
    <mergeCell ref="I40:J40"/>
    <mergeCell ref="K40:L40"/>
    <mergeCell ref="B48:F48"/>
    <mergeCell ref="G43:H45"/>
    <mergeCell ref="G47:H47"/>
    <mergeCell ref="K43:L44"/>
    <mergeCell ref="E44:F44"/>
    <mergeCell ref="E45:F45"/>
    <mergeCell ref="E47:F47"/>
    <mergeCell ref="B52:F52"/>
    <mergeCell ref="C43:F43"/>
    <mergeCell ref="C44:D47"/>
    <mergeCell ref="E46:F46"/>
    <mergeCell ref="B41:B47"/>
    <mergeCell ref="C41:F41"/>
    <mergeCell ref="C42:F42"/>
    <mergeCell ref="G52:H52"/>
    <mergeCell ref="B58:F58"/>
    <mergeCell ref="G58:H58"/>
    <mergeCell ref="I58:J58"/>
    <mergeCell ref="B53:F53"/>
    <mergeCell ref="K48:L49"/>
    <mergeCell ref="B49:F49"/>
    <mergeCell ref="B50:F50"/>
    <mergeCell ref="I50:J50"/>
    <mergeCell ref="B51:F51"/>
    <mergeCell ref="H81:I81"/>
    <mergeCell ref="B80:F80"/>
    <mergeCell ref="B81:F81"/>
    <mergeCell ref="B79:F79"/>
    <mergeCell ref="H79:I79"/>
    <mergeCell ref="H80:I80"/>
    <mergeCell ref="B78:E78"/>
    <mergeCell ref="B77:I77"/>
    <mergeCell ref="B71:E71"/>
    <mergeCell ref="B72:E72"/>
    <mergeCell ref="G70:G72"/>
    <mergeCell ref="I70:I72"/>
    <mergeCell ref="B57:J57"/>
    <mergeCell ref="K70:K72"/>
    <mergeCell ref="B70:E70"/>
    <mergeCell ref="B61:C62"/>
    <mergeCell ref="D61:F61"/>
    <mergeCell ref="D62:F62"/>
    <mergeCell ref="B59:C60"/>
    <mergeCell ref="D59:F59"/>
    <mergeCell ref="D60:F60"/>
    <mergeCell ref="E66:F66"/>
    <mergeCell ref="I66:J66"/>
    <mergeCell ref="K66:L66"/>
    <mergeCell ref="G66:H66"/>
    <mergeCell ref="B65:L65"/>
    <mergeCell ref="B66:D66"/>
    <mergeCell ref="B14:F20"/>
    <mergeCell ref="U4:W4"/>
    <mergeCell ref="U10:W10"/>
    <mergeCell ref="U21:W21"/>
    <mergeCell ref="B6:C6"/>
    <mergeCell ref="D6:L6"/>
    <mergeCell ref="H17:I17"/>
    <mergeCell ref="H18:I18"/>
    <mergeCell ref="I8:J8"/>
    <mergeCell ref="I15:J15"/>
  </mergeCells>
  <phoneticPr fontId="0" type="noConversion"/>
  <conditionalFormatting sqref="F72 H72 J72 L72">
    <cfRule type="cellIs" dxfId="0" priority="1" stopIfTrue="1" operator="notEqual">
      <formula>0</formula>
    </cfRule>
  </conditionalFormatting>
  <printOptions horizontalCentered="1" verticalCentered="1"/>
  <pageMargins left="0.74803149606299213" right="0.74803149606299213" top="0.39370078740157483" bottom="0.39370078740157483" header="0" footer="0"/>
  <pageSetup paperSize="9" scale="85" orientation="landscape" r:id="rId1"/>
  <headerFooter alignWithMargins="0">
    <oddFooter>&amp;LElaborado por: Luis Silvestre (TOC 73362)&amp;RPágina &amp;P de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1</vt:i4>
      </vt:variant>
    </vt:vector>
  </HeadingPairs>
  <TitlesOfParts>
    <vt:vector size="6" baseType="lpstr">
      <vt:lpstr>Declarações IVA - Trimestral</vt:lpstr>
      <vt:lpstr>Declarações IVA - Mensal</vt:lpstr>
      <vt:lpstr>Cálculos Auxiliares</vt:lpstr>
      <vt:lpstr>CA - Anexo R</vt:lpstr>
      <vt:lpstr>Anexo L - IES</vt:lpstr>
      <vt:lpstr>'Anexo L - IES'!Títulos_de_Impressão</vt:lpstr>
    </vt:vector>
  </TitlesOfParts>
  <Company>F. A. Chagas,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luismig</dc:creator>
  <cp:lastModifiedBy>JCarlos</cp:lastModifiedBy>
  <cp:lastPrinted>2011-05-13T11:26:22Z</cp:lastPrinted>
  <dcterms:created xsi:type="dcterms:W3CDTF">2008-06-09T16:27:31Z</dcterms:created>
  <dcterms:modified xsi:type="dcterms:W3CDTF">2011-05-25T17:46:39Z</dcterms:modified>
</cp:coreProperties>
</file>