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240" yWindow="45" windowWidth="20115" windowHeight="7995"/>
  </bookViews>
  <sheets>
    <sheet name="ÍNDICE" sheetId="1" r:id="rId1"/>
    <sheet name="Tabela IRT" sheetId="2" r:id="rId2"/>
    <sheet name="ATUALIZAÇÕES" sheetId="3" r:id="rId3"/>
    <sheet name="Tipo de remunerações" sheetId="4" r:id="rId4"/>
    <sheet name="Outras tabelas - calendário" sheetId="6" r:id="rId5"/>
    <sheet name="Ficha funcionário" sheetId="9" r:id="rId6"/>
    <sheet name="Ficha de funcio e processa" sheetId="7" r:id="rId7"/>
    <sheet name="RECIBO" sheetId="8" r:id="rId8"/>
    <sheet name="IRT RETENÇOES" sheetId="11" r:id="rId9"/>
  </sheets>
  <definedNames>
    <definedName name="_xlnm._FilterDatabase" localSheetId="6" hidden="1">'Ficha de funcio e processa'!$A$10:$AU$627</definedName>
    <definedName name="_xlnm._FilterDatabase" localSheetId="5" hidden="1">'Ficha funcionário'!$A$6:$AC$241</definedName>
    <definedName name="_xlnm._FilterDatabase" localSheetId="8" hidden="1">'IRT RETENÇOES'!$A$5:$C$49</definedName>
    <definedName name="_xlnm.Print_Area" localSheetId="0">ÍNDICE!$A$1:$B$10</definedName>
    <definedName name="_xlnm.Print_Area" localSheetId="7">RECIBO!$A$3:$AD$85</definedName>
    <definedName name="_xlnm.Print_Titles" localSheetId="6">'Ficha de funcio e processa'!$A:$B,'Ficha de funcio e processa'!$10:$12</definedName>
    <definedName name="_xlnm.Print_Titles" localSheetId="5">'Ficha funcionário'!$A:$B,'Ficha funcionário'!$4:$7</definedName>
    <definedName name="_xlnm.Print_Titles" localSheetId="8">'IRT RETENÇOES'!$3:$3</definedName>
  </definedNames>
  <calcPr calcId="125725"/>
  <pivotCaches>
    <pivotCache cacheId="5" r:id="rId10"/>
  </pivotCaches>
</workbook>
</file>

<file path=xl/calcChain.xml><?xml version="1.0" encoding="utf-8"?>
<calcChain xmlns="http://schemas.openxmlformats.org/spreadsheetml/2006/main">
  <c r="M47" i="8"/>
  <c r="F46"/>
  <c r="A49" i="9" l="1"/>
  <c r="C17" i="6"/>
  <c r="C18"/>
  <c r="C15"/>
  <c r="C11"/>
  <c r="C10"/>
  <c r="C9"/>
  <c r="C8"/>
  <c r="C7"/>
  <c r="AD14" i="7"/>
  <c r="AE14"/>
  <c r="AD15"/>
  <c r="AE15"/>
  <c r="AD16"/>
  <c r="AE16"/>
  <c r="AD17"/>
  <c r="AE17"/>
  <c r="AD18"/>
  <c r="AE18"/>
  <c r="AD19"/>
  <c r="AE19"/>
  <c r="AD20"/>
  <c r="AE20"/>
  <c r="AD21"/>
  <c r="AE21"/>
  <c r="AD22"/>
  <c r="AE22"/>
  <c r="AD23"/>
  <c r="AE23"/>
  <c r="AD24"/>
  <c r="AE24"/>
  <c r="AD25"/>
  <c r="AE25"/>
  <c r="AD26"/>
  <c r="AE26"/>
  <c r="AD27"/>
  <c r="AE27"/>
  <c r="AD28"/>
  <c r="AE28"/>
  <c r="AD29"/>
  <c r="AE29"/>
  <c r="AD30"/>
  <c r="AE30"/>
  <c r="AD31"/>
  <c r="AE31"/>
  <c r="AD32"/>
  <c r="AE32"/>
  <c r="AD33"/>
  <c r="AE33"/>
  <c r="AD34"/>
  <c r="AE34"/>
  <c r="AD35"/>
  <c r="AE35"/>
  <c r="AD36"/>
  <c r="AE36"/>
  <c r="AD37"/>
  <c r="AE37"/>
  <c r="AD38"/>
  <c r="AE38"/>
  <c r="AD39"/>
  <c r="AE39"/>
  <c r="AD40"/>
  <c r="AE40"/>
  <c r="AD41"/>
  <c r="AE41"/>
  <c r="AD42"/>
  <c r="AE42"/>
  <c r="AD43"/>
  <c r="AE43"/>
  <c r="AD44"/>
  <c r="AE44"/>
  <c r="AD45"/>
  <c r="AE45"/>
  <c r="AD46"/>
  <c r="AE46"/>
  <c r="AD47"/>
  <c r="AE47"/>
  <c r="AD48"/>
  <c r="AE48"/>
  <c r="AD49"/>
  <c r="AE49"/>
  <c r="AD50"/>
  <c r="AE50"/>
  <c r="AD51"/>
  <c r="AE51"/>
  <c r="AD52"/>
  <c r="AE52"/>
  <c r="AD53"/>
  <c r="AE53"/>
  <c r="AD54"/>
  <c r="AE54"/>
  <c r="AD55"/>
  <c r="AE55"/>
  <c r="AD56"/>
  <c r="AE56"/>
  <c r="AD57"/>
  <c r="AE57"/>
  <c r="AD58"/>
  <c r="AE58"/>
  <c r="AD59"/>
  <c r="AE59"/>
  <c r="AD60"/>
  <c r="AE60"/>
  <c r="AD61"/>
  <c r="AE61"/>
  <c r="AD62"/>
  <c r="AE62"/>
  <c r="AD63"/>
  <c r="AE63"/>
  <c r="AD64"/>
  <c r="AE64"/>
  <c r="AD65"/>
  <c r="AE65"/>
  <c r="AD66"/>
  <c r="AE66"/>
  <c r="AD67"/>
  <c r="AE67"/>
  <c r="AD68"/>
  <c r="AE68"/>
  <c r="AD69"/>
  <c r="AE69"/>
  <c r="AD70"/>
  <c r="AE70"/>
  <c r="AD71"/>
  <c r="AE71"/>
  <c r="AD72"/>
  <c r="AE72"/>
  <c r="AD73"/>
  <c r="AE73"/>
  <c r="AD74"/>
  <c r="AE74"/>
  <c r="AD75"/>
  <c r="AE75"/>
  <c r="AD76"/>
  <c r="AE76"/>
  <c r="AD77"/>
  <c r="AE77"/>
  <c r="AD78"/>
  <c r="AE78"/>
  <c r="AD79"/>
  <c r="AE79"/>
  <c r="AD80"/>
  <c r="AE80"/>
  <c r="AD81"/>
  <c r="AE81"/>
  <c r="AD82"/>
  <c r="AE82"/>
  <c r="AD83"/>
  <c r="AE83"/>
  <c r="AD84"/>
  <c r="AE84"/>
  <c r="AD85"/>
  <c r="AE85"/>
  <c r="AD86"/>
  <c r="AE86"/>
  <c r="AD87"/>
  <c r="AE87"/>
  <c r="AD88"/>
  <c r="AE88"/>
  <c r="AD89"/>
  <c r="AE89"/>
  <c r="AD90"/>
  <c r="AE90"/>
  <c r="AD91"/>
  <c r="AE91"/>
  <c r="AD92"/>
  <c r="AE92"/>
  <c r="AD93"/>
  <c r="AE93"/>
  <c r="AD94"/>
  <c r="AE94"/>
  <c r="AD95"/>
  <c r="AE95"/>
  <c r="AD96"/>
  <c r="AE96"/>
  <c r="AD97"/>
  <c r="AE97"/>
  <c r="AD98"/>
  <c r="AE98"/>
  <c r="AD99"/>
  <c r="AE99"/>
  <c r="AD100"/>
  <c r="AE100"/>
  <c r="AD101"/>
  <c r="AE101"/>
  <c r="AD102"/>
  <c r="AE102"/>
  <c r="AD103"/>
  <c r="AE103"/>
  <c r="AD104"/>
  <c r="AE104"/>
  <c r="AD105"/>
  <c r="AE105"/>
  <c r="AD106"/>
  <c r="AE106"/>
  <c r="AD107"/>
  <c r="AE107"/>
  <c r="AD108"/>
  <c r="AE108"/>
  <c r="AD109"/>
  <c r="AE109"/>
  <c r="AD110"/>
  <c r="AE110"/>
  <c r="AD111"/>
  <c r="AE111"/>
  <c r="AD112"/>
  <c r="AE112"/>
  <c r="AD113"/>
  <c r="AE113"/>
  <c r="AD114"/>
  <c r="AE114"/>
  <c r="AD115"/>
  <c r="AE115"/>
  <c r="AD116"/>
  <c r="AE116"/>
  <c r="AD117"/>
  <c r="AE117"/>
  <c r="AD118"/>
  <c r="AE118"/>
  <c r="AD119"/>
  <c r="AE119"/>
  <c r="AD120"/>
  <c r="AE120"/>
  <c r="AD121"/>
  <c r="AE121"/>
  <c r="AD122"/>
  <c r="AE122"/>
  <c r="AD123"/>
  <c r="AE123"/>
  <c r="AD124"/>
  <c r="AE124"/>
  <c r="AD125"/>
  <c r="AE125"/>
  <c r="AD126"/>
  <c r="AE126"/>
  <c r="AD127"/>
  <c r="AE127"/>
  <c r="AD128"/>
  <c r="AE128"/>
  <c r="AD129"/>
  <c r="AE129"/>
  <c r="AD130"/>
  <c r="AE130"/>
  <c r="AD131"/>
  <c r="AE131"/>
  <c r="AD132"/>
  <c r="AE132"/>
  <c r="AD133"/>
  <c r="AE133"/>
  <c r="AD134"/>
  <c r="AE134"/>
  <c r="AD135"/>
  <c r="AE135"/>
  <c r="AD136"/>
  <c r="AE136"/>
  <c r="AD137"/>
  <c r="AE137"/>
  <c r="AD138"/>
  <c r="AE138"/>
  <c r="AD139"/>
  <c r="AE139"/>
  <c r="AD140"/>
  <c r="AE140"/>
  <c r="AD141"/>
  <c r="AE141"/>
  <c r="AD142"/>
  <c r="AE142"/>
  <c r="AD143"/>
  <c r="AE143"/>
  <c r="AD144"/>
  <c r="AE144"/>
  <c r="AD145"/>
  <c r="AE145"/>
  <c r="AD146"/>
  <c r="AE146"/>
  <c r="AD147"/>
  <c r="AE147"/>
  <c r="AD148"/>
  <c r="AE148"/>
  <c r="AD149"/>
  <c r="AE149"/>
  <c r="AD150"/>
  <c r="AE150"/>
  <c r="AD151"/>
  <c r="AE151"/>
  <c r="AD152"/>
  <c r="AE152"/>
  <c r="AD153"/>
  <c r="AE153"/>
  <c r="AD154"/>
  <c r="AE154"/>
  <c r="AD155"/>
  <c r="AE155"/>
  <c r="AD156"/>
  <c r="AE156"/>
  <c r="AD157"/>
  <c r="AE157"/>
  <c r="AD158"/>
  <c r="AE158"/>
  <c r="AD159"/>
  <c r="AE159"/>
  <c r="AD160"/>
  <c r="AE160"/>
  <c r="AD161"/>
  <c r="AE161"/>
  <c r="AD162"/>
  <c r="AE162"/>
  <c r="AD163"/>
  <c r="AE163"/>
  <c r="AD164"/>
  <c r="AE164"/>
  <c r="AD165"/>
  <c r="AE165"/>
  <c r="AD166"/>
  <c r="AE166"/>
  <c r="AD167"/>
  <c r="AE167"/>
  <c r="AD168"/>
  <c r="AE168"/>
  <c r="AD169"/>
  <c r="AE169"/>
  <c r="AD170"/>
  <c r="AE170"/>
  <c r="AD171"/>
  <c r="AE171"/>
  <c r="AD172"/>
  <c r="AE172"/>
  <c r="AD173"/>
  <c r="AE173"/>
  <c r="AD174"/>
  <c r="AE174"/>
  <c r="AD175"/>
  <c r="AE175"/>
  <c r="AD176"/>
  <c r="AE176"/>
  <c r="AD177"/>
  <c r="AE177"/>
  <c r="AD178"/>
  <c r="AE178"/>
  <c r="AD179"/>
  <c r="AE179"/>
  <c r="AD180"/>
  <c r="AE180"/>
  <c r="AD181"/>
  <c r="AE181"/>
  <c r="AD182"/>
  <c r="AE182"/>
  <c r="AD183"/>
  <c r="AE183"/>
  <c r="AD184"/>
  <c r="AE184"/>
  <c r="AD185"/>
  <c r="AE185"/>
  <c r="AD186"/>
  <c r="AE186"/>
  <c r="AD187"/>
  <c r="AE187"/>
  <c r="AD188"/>
  <c r="AE188"/>
  <c r="AD189"/>
  <c r="AE189"/>
  <c r="AD190"/>
  <c r="AE190"/>
  <c r="AD191"/>
  <c r="AE191"/>
  <c r="AD192"/>
  <c r="AE192"/>
  <c r="AD193"/>
  <c r="AE193"/>
  <c r="AD194"/>
  <c r="AE194"/>
  <c r="AD195"/>
  <c r="AE195"/>
  <c r="AD196"/>
  <c r="AE196"/>
  <c r="AD197"/>
  <c r="AE197"/>
  <c r="AD198"/>
  <c r="AE198"/>
  <c r="AD199"/>
  <c r="AE199"/>
  <c r="AD200"/>
  <c r="AE200"/>
  <c r="AD201"/>
  <c r="AE201"/>
  <c r="AD202"/>
  <c r="AE202"/>
  <c r="AD203"/>
  <c r="AE203"/>
  <c r="AD204"/>
  <c r="AE204"/>
  <c r="AD205"/>
  <c r="AE205"/>
  <c r="AD206"/>
  <c r="AE206"/>
  <c r="AD207"/>
  <c r="AE207"/>
  <c r="AD208"/>
  <c r="AE208"/>
  <c r="AD209"/>
  <c r="AE209"/>
  <c r="AD210"/>
  <c r="AE210"/>
  <c r="AD211"/>
  <c r="AE211"/>
  <c r="AD212"/>
  <c r="AE212"/>
  <c r="AD213"/>
  <c r="AE213"/>
  <c r="AD214"/>
  <c r="AE214"/>
  <c r="AD215"/>
  <c r="AE215"/>
  <c r="AD216"/>
  <c r="AE216"/>
  <c r="AD217"/>
  <c r="AE217"/>
  <c r="AD218"/>
  <c r="AE218"/>
  <c r="AD219"/>
  <c r="AE219"/>
  <c r="AD220"/>
  <c r="AE220"/>
  <c r="AD221"/>
  <c r="AE221"/>
  <c r="AD222"/>
  <c r="AE222"/>
  <c r="AD223"/>
  <c r="AE223"/>
  <c r="AD224"/>
  <c r="AE224"/>
  <c r="AD225"/>
  <c r="AE225"/>
  <c r="AD226"/>
  <c r="AE226"/>
  <c r="AD227"/>
  <c r="AE227"/>
  <c r="AD228"/>
  <c r="AE228"/>
  <c r="AD229"/>
  <c r="AE229"/>
  <c r="AD230"/>
  <c r="AE230"/>
  <c r="AD231"/>
  <c r="AE231"/>
  <c r="AD232"/>
  <c r="AE232"/>
  <c r="AD233"/>
  <c r="AE233"/>
  <c r="AD234"/>
  <c r="AE234"/>
  <c r="AD235"/>
  <c r="AE235"/>
  <c r="AD236"/>
  <c r="AE236"/>
  <c r="AD237"/>
  <c r="AE237"/>
  <c r="AD238"/>
  <c r="AE238"/>
  <c r="AD239"/>
  <c r="AE239"/>
  <c r="AD240"/>
  <c r="AE240"/>
  <c r="AD241"/>
  <c r="AE241"/>
  <c r="AD242"/>
  <c r="AE242"/>
  <c r="AD243"/>
  <c r="AE243"/>
  <c r="AD244"/>
  <c r="AE244"/>
  <c r="AD245"/>
  <c r="AE245"/>
  <c r="AD246"/>
  <c r="AE246"/>
  <c r="AD247"/>
  <c r="AE247"/>
  <c r="AD248"/>
  <c r="AE248"/>
  <c r="AD249"/>
  <c r="AE249"/>
  <c r="AD250"/>
  <c r="AE250"/>
  <c r="AD251"/>
  <c r="AE251"/>
  <c r="AD252"/>
  <c r="AE252"/>
  <c r="AD253"/>
  <c r="AE253"/>
  <c r="AD254"/>
  <c r="AE254"/>
  <c r="AD255"/>
  <c r="AE255"/>
  <c r="AD256"/>
  <c r="AE256"/>
  <c r="AD257"/>
  <c r="AE257"/>
  <c r="AD258"/>
  <c r="AE258"/>
  <c r="AD259"/>
  <c r="AE259"/>
  <c r="AD260"/>
  <c r="AE260"/>
  <c r="AD261"/>
  <c r="AE261"/>
  <c r="AD262"/>
  <c r="AE262"/>
  <c r="AD263"/>
  <c r="AE263"/>
  <c r="AD264"/>
  <c r="AE264"/>
  <c r="AD265"/>
  <c r="AE265"/>
  <c r="AD266"/>
  <c r="AE266"/>
  <c r="AD267"/>
  <c r="AE267"/>
  <c r="AD268"/>
  <c r="AE268"/>
  <c r="AD269"/>
  <c r="AE269"/>
  <c r="AD270"/>
  <c r="AE270"/>
  <c r="AD271"/>
  <c r="AE271"/>
  <c r="AD272"/>
  <c r="AE272"/>
  <c r="AD273"/>
  <c r="AE273"/>
  <c r="AD274"/>
  <c r="AE274"/>
  <c r="AD275"/>
  <c r="AE275"/>
  <c r="AD276"/>
  <c r="AE276"/>
  <c r="AD277"/>
  <c r="AE277"/>
  <c r="AD278"/>
  <c r="AE278"/>
  <c r="AD279"/>
  <c r="AE279"/>
  <c r="AD280"/>
  <c r="AE280"/>
  <c r="AD281"/>
  <c r="AE281"/>
  <c r="AD282"/>
  <c r="AE282"/>
  <c r="AD283"/>
  <c r="AE283"/>
  <c r="AD284"/>
  <c r="AE284"/>
  <c r="AD285"/>
  <c r="AE285"/>
  <c r="AD286"/>
  <c r="AE286"/>
  <c r="AD287"/>
  <c r="AE287"/>
  <c r="AD288"/>
  <c r="AE288"/>
  <c r="AD289"/>
  <c r="AE289"/>
  <c r="AD290"/>
  <c r="AE290"/>
  <c r="AD291"/>
  <c r="AE291"/>
  <c r="AD292"/>
  <c r="AE292"/>
  <c r="AD293"/>
  <c r="AE293"/>
  <c r="AD294"/>
  <c r="AE294"/>
  <c r="AD295"/>
  <c r="AE295"/>
  <c r="AD296"/>
  <c r="AE296"/>
  <c r="AD297"/>
  <c r="AE297"/>
  <c r="AD298"/>
  <c r="AE298"/>
  <c r="AD299"/>
  <c r="AE299"/>
  <c r="AD300"/>
  <c r="AE300"/>
  <c r="AD301"/>
  <c r="AE301"/>
  <c r="AD302"/>
  <c r="AE302"/>
  <c r="AD303"/>
  <c r="AE303"/>
  <c r="AD304"/>
  <c r="AE304"/>
  <c r="AD305"/>
  <c r="AE305"/>
  <c r="AD306"/>
  <c r="AE306"/>
  <c r="AD307"/>
  <c r="AE307"/>
  <c r="AD308"/>
  <c r="AE308"/>
  <c r="AD309"/>
  <c r="AE309"/>
  <c r="AD310"/>
  <c r="AE310"/>
  <c r="AD311"/>
  <c r="AE311"/>
  <c r="AD312"/>
  <c r="AE312"/>
  <c r="AD313"/>
  <c r="AE313"/>
  <c r="AD314"/>
  <c r="AE314"/>
  <c r="AD315"/>
  <c r="AE315"/>
  <c r="AD316"/>
  <c r="AE316"/>
  <c r="AD317"/>
  <c r="AE317"/>
  <c r="AD318"/>
  <c r="AE318"/>
  <c r="AD319"/>
  <c r="AE319"/>
  <c r="AD320"/>
  <c r="AE320"/>
  <c r="AD321"/>
  <c r="AE321"/>
  <c r="AD322"/>
  <c r="AE322"/>
  <c r="AD323"/>
  <c r="AE323"/>
  <c r="AD324"/>
  <c r="AE324"/>
  <c r="AD325"/>
  <c r="AE325"/>
  <c r="AD326"/>
  <c r="AE326"/>
  <c r="AD327"/>
  <c r="AE327"/>
  <c r="AD328"/>
  <c r="AE328"/>
  <c r="AD329"/>
  <c r="AE329"/>
  <c r="AD330"/>
  <c r="AE330"/>
  <c r="AD331"/>
  <c r="AE331"/>
  <c r="AD332"/>
  <c r="AE332"/>
  <c r="AD333"/>
  <c r="AE333"/>
  <c r="AD334"/>
  <c r="AE334"/>
  <c r="AD335"/>
  <c r="AE335"/>
  <c r="AD336"/>
  <c r="AE336"/>
  <c r="AD337"/>
  <c r="AE337"/>
  <c r="AD338"/>
  <c r="AE338"/>
  <c r="AD339"/>
  <c r="AE339"/>
  <c r="AD340"/>
  <c r="AE340"/>
  <c r="AD341"/>
  <c r="AE341"/>
  <c r="AD342"/>
  <c r="AE342"/>
  <c r="AD343"/>
  <c r="AE343"/>
  <c r="AD344"/>
  <c r="AE344"/>
  <c r="AD345"/>
  <c r="AE345"/>
  <c r="AD346"/>
  <c r="AE346"/>
  <c r="AD347"/>
  <c r="AE347"/>
  <c r="AD348"/>
  <c r="AE348"/>
  <c r="AD349"/>
  <c r="AE349"/>
  <c r="AD350"/>
  <c r="AE350"/>
  <c r="AD351"/>
  <c r="AE351"/>
  <c r="AD352"/>
  <c r="AE352"/>
  <c r="AD353"/>
  <c r="AE353"/>
  <c r="AD354"/>
  <c r="AE354"/>
  <c r="AD355"/>
  <c r="AE355"/>
  <c r="AD356"/>
  <c r="AE356"/>
  <c r="AD357"/>
  <c r="AE357"/>
  <c r="AD358"/>
  <c r="AE358"/>
  <c r="AD359"/>
  <c r="AE359"/>
  <c r="AD360"/>
  <c r="AE360"/>
  <c r="AD361"/>
  <c r="AE361"/>
  <c r="AD362"/>
  <c r="AE362"/>
  <c r="AD363"/>
  <c r="AE363"/>
  <c r="AD364"/>
  <c r="AE364"/>
  <c r="AD365"/>
  <c r="AE365"/>
  <c r="AD366"/>
  <c r="AE366"/>
  <c r="AD367"/>
  <c r="AE367"/>
  <c r="AD368"/>
  <c r="AE368"/>
  <c r="AD369"/>
  <c r="AE369"/>
  <c r="AD370"/>
  <c r="AE370"/>
  <c r="AD371"/>
  <c r="AE371"/>
  <c r="AD372"/>
  <c r="AE372"/>
  <c r="AD373"/>
  <c r="AE373"/>
  <c r="AD374"/>
  <c r="AE374"/>
  <c r="AD375"/>
  <c r="AE375"/>
  <c r="AD376"/>
  <c r="AE376"/>
  <c r="AD377"/>
  <c r="AE377"/>
  <c r="AD378"/>
  <c r="AE378"/>
  <c r="AD379"/>
  <c r="AE379"/>
  <c r="AD380"/>
  <c r="AE380"/>
  <c r="AD381"/>
  <c r="AE381"/>
  <c r="AD382"/>
  <c r="AE382"/>
  <c r="AD383"/>
  <c r="AE383"/>
  <c r="AD384"/>
  <c r="AE384"/>
  <c r="AD385"/>
  <c r="AE385"/>
  <c r="AD386"/>
  <c r="AE386"/>
  <c r="AD387"/>
  <c r="AE387"/>
  <c r="AD388"/>
  <c r="AE388"/>
  <c r="AD389"/>
  <c r="AE389"/>
  <c r="AD390"/>
  <c r="AE390"/>
  <c r="AD391"/>
  <c r="AE391"/>
  <c r="AD392"/>
  <c r="AE392"/>
  <c r="AD393"/>
  <c r="AE393"/>
  <c r="AD394"/>
  <c r="AE394"/>
  <c r="AD395"/>
  <c r="AE395"/>
  <c r="AD396"/>
  <c r="AE396"/>
  <c r="AD397"/>
  <c r="AE397"/>
  <c r="AD398"/>
  <c r="AE398"/>
  <c r="AD399"/>
  <c r="AE399"/>
  <c r="AD400"/>
  <c r="AE400"/>
  <c r="AD401"/>
  <c r="AE401"/>
  <c r="AD402"/>
  <c r="AE402"/>
  <c r="AD403"/>
  <c r="AE403"/>
  <c r="AD404"/>
  <c r="AE404"/>
  <c r="AD405"/>
  <c r="AE405"/>
  <c r="AD406"/>
  <c r="AE406"/>
  <c r="AD407"/>
  <c r="AE407"/>
  <c r="AD408"/>
  <c r="AE408"/>
  <c r="AD409"/>
  <c r="AE409"/>
  <c r="AD410"/>
  <c r="AE410"/>
  <c r="AD411"/>
  <c r="AE411"/>
  <c r="AD412"/>
  <c r="AE412"/>
  <c r="AD413"/>
  <c r="AE413"/>
  <c r="AD414"/>
  <c r="AE414"/>
  <c r="AD415"/>
  <c r="AE415"/>
  <c r="AD416"/>
  <c r="AE416"/>
  <c r="AD417"/>
  <c r="AE417"/>
  <c r="AD418"/>
  <c r="AE418"/>
  <c r="AD419"/>
  <c r="AE419"/>
  <c r="AD420"/>
  <c r="AE420"/>
  <c r="AD421"/>
  <c r="AE421"/>
  <c r="AD422"/>
  <c r="AE422"/>
  <c r="AD423"/>
  <c r="AE423"/>
  <c r="AD424"/>
  <c r="AE424"/>
  <c r="AD425"/>
  <c r="AE425"/>
  <c r="AD426"/>
  <c r="AE426"/>
  <c r="AD427"/>
  <c r="AE427"/>
  <c r="AD428"/>
  <c r="AE428"/>
  <c r="AD429"/>
  <c r="AE429"/>
  <c r="AD430"/>
  <c r="AE430"/>
  <c r="AD431"/>
  <c r="AE431"/>
  <c r="AD432"/>
  <c r="AE432"/>
  <c r="AD433"/>
  <c r="AE433"/>
  <c r="AD434"/>
  <c r="AE434"/>
  <c r="AD435"/>
  <c r="AE435"/>
  <c r="AD436"/>
  <c r="AE436"/>
  <c r="AD437"/>
  <c r="AE437"/>
  <c r="AD438"/>
  <c r="AE438"/>
  <c r="AD439"/>
  <c r="AE439"/>
  <c r="AD440"/>
  <c r="AE440"/>
  <c r="AD441"/>
  <c r="AE441"/>
  <c r="AD442"/>
  <c r="AE442"/>
  <c r="AD443"/>
  <c r="AE443"/>
  <c r="AD444"/>
  <c r="AE444"/>
  <c r="AD445"/>
  <c r="AE445"/>
  <c r="AD446"/>
  <c r="AE446"/>
  <c r="AD447"/>
  <c r="AE447"/>
  <c r="AD448"/>
  <c r="AE448"/>
  <c r="AD449"/>
  <c r="AE449"/>
  <c r="AD450"/>
  <c r="AE450"/>
  <c r="AD451"/>
  <c r="AE451"/>
  <c r="AD452"/>
  <c r="AE452"/>
  <c r="AD453"/>
  <c r="AE453"/>
  <c r="AD454"/>
  <c r="AE454"/>
  <c r="AD455"/>
  <c r="AE455"/>
  <c r="AD456"/>
  <c r="AE456"/>
  <c r="AD457"/>
  <c r="AE457"/>
  <c r="AD458"/>
  <c r="AE458"/>
  <c r="AD459"/>
  <c r="AE459"/>
  <c r="AD460"/>
  <c r="AE460"/>
  <c r="AD461"/>
  <c r="AE461"/>
  <c r="AD462"/>
  <c r="AE462"/>
  <c r="AD463"/>
  <c r="AE463"/>
  <c r="AD464"/>
  <c r="AE464"/>
  <c r="AD465"/>
  <c r="AE465"/>
  <c r="AD466"/>
  <c r="AE466"/>
  <c r="AD467"/>
  <c r="AE467"/>
  <c r="AD468"/>
  <c r="AE468"/>
  <c r="AD469"/>
  <c r="AE469"/>
  <c r="AD470"/>
  <c r="AE470"/>
  <c r="AD471"/>
  <c r="AE471"/>
  <c r="AD472"/>
  <c r="AE472"/>
  <c r="AD473"/>
  <c r="AE473"/>
  <c r="AD474"/>
  <c r="AE474"/>
  <c r="AD475"/>
  <c r="AE475"/>
  <c r="AD476"/>
  <c r="AE476"/>
  <c r="AD477"/>
  <c r="AE477"/>
  <c r="AD478"/>
  <c r="AE478"/>
  <c r="AD479"/>
  <c r="AE479"/>
  <c r="AD480"/>
  <c r="AE480"/>
  <c r="AD481"/>
  <c r="AE481"/>
  <c r="AD482"/>
  <c r="AE482"/>
  <c r="AD483"/>
  <c r="AE483"/>
  <c r="AD484"/>
  <c r="AE484"/>
  <c r="AD485"/>
  <c r="AE485"/>
  <c r="AD486"/>
  <c r="AE486"/>
  <c r="AD487"/>
  <c r="AE487"/>
  <c r="AD488"/>
  <c r="AE488"/>
  <c r="AD489"/>
  <c r="AE489"/>
  <c r="AD490"/>
  <c r="AE490"/>
  <c r="AD491"/>
  <c r="AE491"/>
  <c r="AD492"/>
  <c r="AE492"/>
  <c r="AD493"/>
  <c r="AE493"/>
  <c r="AD494"/>
  <c r="AE494"/>
  <c r="AD495"/>
  <c r="AE495"/>
  <c r="AD496"/>
  <c r="AE496"/>
  <c r="AD497"/>
  <c r="AE497"/>
  <c r="AD498"/>
  <c r="AE498"/>
  <c r="AD499"/>
  <c r="AE499"/>
  <c r="AD500"/>
  <c r="AE500"/>
  <c r="AD501"/>
  <c r="AE501"/>
  <c r="AD502"/>
  <c r="AE502"/>
  <c r="AD503"/>
  <c r="AE503"/>
  <c r="AD504"/>
  <c r="AE504"/>
  <c r="AD505"/>
  <c r="AE505"/>
  <c r="AD506"/>
  <c r="AE506"/>
  <c r="AD507"/>
  <c r="AE507"/>
  <c r="AD508"/>
  <c r="AE508"/>
  <c r="AD509"/>
  <c r="AE509"/>
  <c r="AD510"/>
  <c r="AE510"/>
  <c r="AD511"/>
  <c r="AE511"/>
  <c r="AD512"/>
  <c r="AE512"/>
  <c r="AD513"/>
  <c r="AE513"/>
  <c r="AD514"/>
  <c r="AE514"/>
  <c r="AD515"/>
  <c r="AE515"/>
  <c r="AD516"/>
  <c r="AE516"/>
  <c r="AD517"/>
  <c r="AE517"/>
  <c r="AD518"/>
  <c r="AE518"/>
  <c r="AD519"/>
  <c r="AE519"/>
  <c r="AD520"/>
  <c r="AE520"/>
  <c r="AD521"/>
  <c r="AE521"/>
  <c r="AD522"/>
  <c r="AE522"/>
  <c r="AD523"/>
  <c r="AE523"/>
  <c r="AD524"/>
  <c r="AE524"/>
  <c r="AD525"/>
  <c r="AE525"/>
  <c r="AD526"/>
  <c r="AE526"/>
  <c r="AD527"/>
  <c r="AE527"/>
  <c r="AD528"/>
  <c r="AE528"/>
  <c r="AD529"/>
  <c r="AE529"/>
  <c r="AD530"/>
  <c r="AE530"/>
  <c r="AD531"/>
  <c r="AE531"/>
  <c r="AD532"/>
  <c r="AE532"/>
  <c r="AD533"/>
  <c r="AE533"/>
  <c r="AD534"/>
  <c r="AE534"/>
  <c r="AD535"/>
  <c r="AE535"/>
  <c r="AD536"/>
  <c r="AE536"/>
  <c r="AD537"/>
  <c r="AE537"/>
  <c r="AD538"/>
  <c r="AE538"/>
  <c r="AD539"/>
  <c r="AE539"/>
  <c r="AD540"/>
  <c r="AE540"/>
  <c r="AD541"/>
  <c r="AE541"/>
  <c r="AD542"/>
  <c r="AE542"/>
  <c r="AD543"/>
  <c r="AE543"/>
  <c r="AD544"/>
  <c r="AE544"/>
  <c r="AD545"/>
  <c r="AE545"/>
  <c r="AD546"/>
  <c r="AE546"/>
  <c r="AD547"/>
  <c r="AE547"/>
  <c r="AD548"/>
  <c r="AE548"/>
  <c r="AD549"/>
  <c r="AE549"/>
  <c r="AD550"/>
  <c r="AE550"/>
  <c r="AD551"/>
  <c r="AE551"/>
  <c r="AD552"/>
  <c r="AE552"/>
  <c r="AD553"/>
  <c r="AE553"/>
  <c r="AD554"/>
  <c r="AE554"/>
  <c r="AD555"/>
  <c r="AE555"/>
  <c r="AD556"/>
  <c r="AE556"/>
  <c r="AD557"/>
  <c r="AE557"/>
  <c r="AD558"/>
  <c r="AE558"/>
  <c r="AD559"/>
  <c r="AE559"/>
  <c r="AD560"/>
  <c r="AE560"/>
  <c r="AD561"/>
  <c r="AE561"/>
  <c r="AD562"/>
  <c r="AE562"/>
  <c r="AD563"/>
  <c r="AE563"/>
  <c r="AD564"/>
  <c r="AE564"/>
  <c r="AD565"/>
  <c r="AE565"/>
  <c r="AD566"/>
  <c r="AE566"/>
  <c r="AD567"/>
  <c r="AE567"/>
  <c r="AD568"/>
  <c r="AE568"/>
  <c r="AD569"/>
  <c r="AE569"/>
  <c r="AD570"/>
  <c r="AE570"/>
  <c r="AD571"/>
  <c r="AE571"/>
  <c r="AD572"/>
  <c r="AE572"/>
  <c r="AD573"/>
  <c r="AE573"/>
  <c r="AD574"/>
  <c r="AE574"/>
  <c r="AD575"/>
  <c r="AE575"/>
  <c r="AD576"/>
  <c r="AE576"/>
  <c r="AD577"/>
  <c r="AE577"/>
  <c r="AD578"/>
  <c r="AE578"/>
  <c r="AD579"/>
  <c r="AE579"/>
  <c r="AD580"/>
  <c r="AE580"/>
  <c r="AD581"/>
  <c r="AE581"/>
  <c r="AD582"/>
  <c r="AE582"/>
  <c r="AD583"/>
  <c r="AE583"/>
  <c r="AD584"/>
  <c r="AE584"/>
  <c r="AD585"/>
  <c r="AE585"/>
  <c r="AD586"/>
  <c r="AE586"/>
  <c r="AD587"/>
  <c r="AE587"/>
  <c r="AD588"/>
  <c r="AE588"/>
  <c r="AD589"/>
  <c r="AE589"/>
  <c r="AD590"/>
  <c r="AE590"/>
  <c r="AD591"/>
  <c r="AE591"/>
  <c r="AD592"/>
  <c r="AE592"/>
  <c r="AD593"/>
  <c r="AE593"/>
  <c r="AD594"/>
  <c r="AE594"/>
  <c r="AD595"/>
  <c r="AE595"/>
  <c r="AD596"/>
  <c r="AE596"/>
  <c r="AD597"/>
  <c r="AE597"/>
  <c r="AD598"/>
  <c r="AE598"/>
  <c r="AD599"/>
  <c r="AE599"/>
  <c r="AD600"/>
  <c r="AE600"/>
  <c r="AD601"/>
  <c r="AE601"/>
  <c r="AD602"/>
  <c r="AE602"/>
  <c r="AD603"/>
  <c r="AE603"/>
  <c r="AD604"/>
  <c r="AE604"/>
  <c r="AD605"/>
  <c r="AE605"/>
  <c r="AD606"/>
  <c r="AE606"/>
  <c r="AD607"/>
  <c r="AE607"/>
  <c r="AD608"/>
  <c r="AE608"/>
  <c r="AD609"/>
  <c r="AE609"/>
  <c r="AD610"/>
  <c r="AE610"/>
  <c r="AD611"/>
  <c r="AE611"/>
  <c r="AD612"/>
  <c r="AE612"/>
  <c r="AD613"/>
  <c r="AE613"/>
  <c r="AD614"/>
  <c r="AE614"/>
  <c r="AD615"/>
  <c r="AE615"/>
  <c r="AD616"/>
  <c r="AE616"/>
  <c r="AD617"/>
  <c r="AE617"/>
  <c r="AD618"/>
  <c r="AE618"/>
  <c r="AD619"/>
  <c r="AE619"/>
  <c r="AD620"/>
  <c r="AE620"/>
  <c r="AD621"/>
  <c r="AE621"/>
  <c r="AD622"/>
  <c r="AE622"/>
  <c r="AD623"/>
  <c r="AE623"/>
  <c r="AD624"/>
  <c r="AE624"/>
  <c r="AD625"/>
  <c r="AE625"/>
  <c r="AD626"/>
  <c r="AE626"/>
  <c r="AD627"/>
  <c r="AE627"/>
  <c r="AD13"/>
  <c r="AE13"/>
  <c r="AM553"/>
  <c r="AM554"/>
  <c r="AM555"/>
  <c r="AM556"/>
  <c r="AM557"/>
  <c r="AM558"/>
  <c r="AM559"/>
  <c r="AM560"/>
  <c r="AM561"/>
  <c r="AM562"/>
  <c r="AM563"/>
  <c r="AM564"/>
  <c r="AM565"/>
  <c r="AM566"/>
  <c r="AM567"/>
  <c r="AM568"/>
  <c r="AM569"/>
  <c r="AM570"/>
  <c r="AM571"/>
  <c r="AM572"/>
  <c r="AM573"/>
  <c r="AM574"/>
  <c r="AM575"/>
  <c r="AM576"/>
  <c r="AM577"/>
  <c r="AM578"/>
  <c r="AM579"/>
  <c r="AM580"/>
  <c r="AM581"/>
  <c r="AM582"/>
  <c r="AM583"/>
  <c r="AM584"/>
  <c r="AM585"/>
  <c r="AM586"/>
  <c r="AM587"/>
  <c r="AM588"/>
  <c r="AM589"/>
  <c r="AM590"/>
  <c r="AM591"/>
  <c r="AM592"/>
  <c r="AM593"/>
  <c r="AM594"/>
  <c r="AM595"/>
  <c r="AM596"/>
  <c r="AM597"/>
  <c r="AM598"/>
  <c r="AM599"/>
  <c r="AM600"/>
  <c r="AM601"/>
  <c r="AM602"/>
  <c r="AM603"/>
  <c r="AM604"/>
  <c r="AM605"/>
  <c r="AM606"/>
  <c r="AM607"/>
  <c r="AM608"/>
  <c r="AM609"/>
  <c r="AM610"/>
  <c r="AM611"/>
  <c r="AM612"/>
  <c r="AM613"/>
  <c r="AM614"/>
  <c r="AM615"/>
  <c r="AM616"/>
  <c r="AM617"/>
  <c r="AM618"/>
  <c r="AM619"/>
  <c r="AM620"/>
  <c r="AM621"/>
  <c r="AM622"/>
  <c r="AM623"/>
  <c r="AM624"/>
  <c r="AM625"/>
  <c r="AM626"/>
  <c r="AM627"/>
  <c r="G14" l="1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13"/>
  <c r="Y614" l="1"/>
  <c r="AI614" s="1"/>
  <c r="Y574"/>
  <c r="AI574" s="1"/>
  <c r="Y230"/>
  <c r="AI230" s="1"/>
  <c r="Y190"/>
  <c r="AI190" s="1"/>
  <c r="X22"/>
  <c r="AI22" s="1"/>
  <c r="Y575"/>
  <c r="AI575" s="1"/>
  <c r="Y399"/>
  <c r="AI399" s="1"/>
  <c r="Y247"/>
  <c r="AI247" s="1"/>
  <c r="X15"/>
  <c r="AI15" s="1"/>
  <c r="Y576"/>
  <c r="AI576" s="1"/>
  <c r="Y448"/>
  <c r="AI448" s="1"/>
  <c r="Y288"/>
  <c r="AI288" s="1"/>
  <c r="Y272"/>
  <c r="AI272" s="1"/>
  <c r="Y264"/>
  <c r="AI264" s="1"/>
  <c r="X24"/>
  <c r="AI24" s="1"/>
  <c r="Y545"/>
  <c r="AI545" s="1"/>
  <c r="Y489"/>
  <c r="AI489" s="1"/>
  <c r="Y377"/>
  <c r="AI377" s="1"/>
  <c r="Y353"/>
  <c r="AI353" s="1"/>
  <c r="Y313"/>
  <c r="AI313" s="1"/>
  <c r="Y297"/>
  <c r="AI297" s="1"/>
  <c r="Y233"/>
  <c r="AI233" s="1"/>
  <c r="Y185"/>
  <c r="AI185" s="1"/>
  <c r="X25"/>
  <c r="AI25" s="1"/>
  <c r="Y626"/>
  <c r="AI626" s="1"/>
  <c r="Y610"/>
  <c r="AI610" s="1"/>
  <c r="Y562"/>
  <c r="AI562" s="1"/>
  <c r="Y546"/>
  <c r="AI546" s="1"/>
  <c r="Y530"/>
  <c r="AI530" s="1"/>
  <c r="Y482"/>
  <c r="AI482" s="1"/>
  <c r="Y466"/>
  <c r="AI466" s="1"/>
  <c r="Y450"/>
  <c r="AI450" s="1"/>
  <c r="Y434"/>
  <c r="AI434" s="1"/>
  <c r="Y418"/>
  <c r="AI418" s="1"/>
  <c r="Y402"/>
  <c r="AI402" s="1"/>
  <c r="Y394"/>
  <c r="AI394" s="1"/>
  <c r="Y378"/>
  <c r="AI378" s="1"/>
  <c r="Y362"/>
  <c r="AI362" s="1"/>
  <c r="Y346"/>
  <c r="AI346" s="1"/>
  <c r="Y338"/>
  <c r="AI338" s="1"/>
  <c r="Y322"/>
  <c r="AI322" s="1"/>
  <c r="Y306"/>
  <c r="AI306" s="1"/>
  <c r="Y290"/>
  <c r="AI290" s="1"/>
  <c r="Y274"/>
  <c r="AI274" s="1"/>
  <c r="Y258"/>
  <c r="AI258" s="1"/>
  <c r="Y242"/>
  <c r="AI242" s="1"/>
  <c r="Y226"/>
  <c r="AI226" s="1"/>
  <c r="Y210"/>
  <c r="AI210" s="1"/>
  <c r="Y194"/>
  <c r="AI194" s="1"/>
  <c r="Y178"/>
  <c r="AI178" s="1"/>
  <c r="Y162"/>
  <c r="AI162" s="1"/>
  <c r="Y146"/>
  <c r="AI146" s="1"/>
  <c r="Y130"/>
  <c r="AI130" s="1"/>
  <c r="Y114"/>
  <c r="AI114" s="1"/>
  <c r="Y98"/>
  <c r="AI98" s="1"/>
  <c r="Y82"/>
  <c r="AI82" s="1"/>
  <c r="Y66"/>
  <c r="AI66" s="1"/>
  <c r="X26"/>
  <c r="AI26" s="1"/>
  <c r="Y571"/>
  <c r="AI571" s="1"/>
  <c r="Y315"/>
  <c r="AI315" s="1"/>
  <c r="Y187"/>
  <c r="AI187" s="1"/>
  <c r="Y123"/>
  <c r="AI123" s="1"/>
  <c r="Y59"/>
  <c r="AI59" s="1"/>
  <c r="J35"/>
  <c r="N35" s="1"/>
  <c r="X27"/>
  <c r="AI27" s="1"/>
  <c r="X19"/>
  <c r="AI19" s="1"/>
  <c r="Y516"/>
  <c r="AI516" s="1"/>
  <c r="Y380"/>
  <c r="AI380" s="1"/>
  <c r="Y68"/>
  <c r="AI68" s="1"/>
  <c r="X28"/>
  <c r="AI28" s="1"/>
  <c r="X20"/>
  <c r="AI20" s="1"/>
  <c r="Y494"/>
  <c r="AI494" s="1"/>
  <c r="Y398"/>
  <c r="AI398" s="1"/>
  <c r="Y326"/>
  <c r="AI326" s="1"/>
  <c r="Y158"/>
  <c r="AI158" s="1"/>
  <c r="Y94"/>
  <c r="AI94" s="1"/>
  <c r="X30"/>
  <c r="AI30" s="1"/>
  <c r="X14"/>
  <c r="AI14" s="1"/>
  <c r="Y615"/>
  <c r="AI615" s="1"/>
  <c r="Y559"/>
  <c r="AI559" s="1"/>
  <c r="Y495"/>
  <c r="AI495" s="1"/>
  <c r="X31"/>
  <c r="AI31" s="1"/>
  <c r="X23"/>
  <c r="AI23" s="1"/>
  <c r="Y520"/>
  <c r="AI520" s="1"/>
  <c r="Y496"/>
  <c r="AI496" s="1"/>
  <c r="Y416"/>
  <c r="AI416" s="1"/>
  <c r="Y400"/>
  <c r="AI400" s="1"/>
  <c r="Y384"/>
  <c r="AI384" s="1"/>
  <c r="Y232"/>
  <c r="AI232" s="1"/>
  <c r="Y208"/>
  <c r="AI208" s="1"/>
  <c r="Y176"/>
  <c r="AI176" s="1"/>
  <c r="Y56"/>
  <c r="AI56" s="1"/>
  <c r="X32"/>
  <c r="AI32" s="1"/>
  <c r="X16"/>
  <c r="AI16" s="1"/>
  <c r="Y609"/>
  <c r="AI609" s="1"/>
  <c r="Y425"/>
  <c r="AI425" s="1"/>
  <c r="Y289"/>
  <c r="AI289" s="1"/>
  <c r="Y161"/>
  <c r="AI161" s="1"/>
  <c r="Y121"/>
  <c r="AI121" s="1"/>
  <c r="Y57"/>
  <c r="AI57" s="1"/>
  <c r="X33"/>
  <c r="AI33" s="1"/>
  <c r="X17"/>
  <c r="AI17" s="1"/>
  <c r="Y618"/>
  <c r="AI618" s="1"/>
  <c r="Y602"/>
  <c r="AI602" s="1"/>
  <c r="Y594"/>
  <c r="AI594" s="1"/>
  <c r="Y586"/>
  <c r="AI586" s="1"/>
  <c r="Y570"/>
  <c r="AI570" s="1"/>
  <c r="Y554"/>
  <c r="AI554" s="1"/>
  <c r="Y538"/>
  <c r="AI538" s="1"/>
  <c r="Y522"/>
  <c r="AI522" s="1"/>
  <c r="Y514"/>
  <c r="AI514" s="1"/>
  <c r="Y506"/>
  <c r="AI506" s="1"/>
  <c r="Y490"/>
  <c r="AI490" s="1"/>
  <c r="Y474"/>
  <c r="AI474" s="1"/>
  <c r="Y458"/>
  <c r="AI458" s="1"/>
  <c r="Y442"/>
  <c r="AI442" s="1"/>
  <c r="Y426"/>
  <c r="AI426" s="1"/>
  <c r="Y410"/>
  <c r="AI410" s="1"/>
  <c r="Y386"/>
  <c r="AI386" s="1"/>
  <c r="Y370"/>
  <c r="AI370" s="1"/>
  <c r="Y354"/>
  <c r="AI354" s="1"/>
  <c r="Y330"/>
  <c r="AI330" s="1"/>
  <c r="Y314"/>
  <c r="AI314" s="1"/>
  <c r="Y298"/>
  <c r="AI298" s="1"/>
  <c r="Y282"/>
  <c r="AI282" s="1"/>
  <c r="Y266"/>
  <c r="AI266" s="1"/>
  <c r="Y250"/>
  <c r="AI250" s="1"/>
  <c r="Y234"/>
  <c r="AI234" s="1"/>
  <c r="Y218"/>
  <c r="AI218" s="1"/>
  <c r="Y202"/>
  <c r="AI202" s="1"/>
  <c r="Y186"/>
  <c r="AI186" s="1"/>
  <c r="Y170"/>
  <c r="AI170" s="1"/>
  <c r="Y154"/>
  <c r="AI154" s="1"/>
  <c r="Y138"/>
  <c r="AI138" s="1"/>
  <c r="Y122"/>
  <c r="AI122" s="1"/>
  <c r="Y106"/>
  <c r="AI106" s="1"/>
  <c r="Y90"/>
  <c r="AI90" s="1"/>
  <c r="Y74"/>
  <c r="AI74" s="1"/>
  <c r="Y58"/>
  <c r="AI58" s="1"/>
  <c r="X34"/>
  <c r="AI34" s="1"/>
  <c r="X18"/>
  <c r="AI18" s="1"/>
  <c r="Y379"/>
  <c r="AI379" s="1"/>
  <c r="X29"/>
  <c r="AI29" s="1"/>
  <c r="X21"/>
  <c r="AI21" s="1"/>
  <c r="X13"/>
  <c r="AI13" s="1"/>
  <c r="Y534"/>
  <c r="AI534" s="1"/>
  <c r="Y510"/>
  <c r="AI510" s="1"/>
  <c r="Y446"/>
  <c r="AI446" s="1"/>
  <c r="Y414"/>
  <c r="AI414" s="1"/>
  <c r="Y278"/>
  <c r="AI278" s="1"/>
  <c r="Y246"/>
  <c r="AI246" s="1"/>
  <c r="Y214"/>
  <c r="AI214" s="1"/>
  <c r="Y150"/>
  <c r="AI150" s="1"/>
  <c r="Y134"/>
  <c r="AI134" s="1"/>
  <c r="Y110"/>
  <c r="AI110" s="1"/>
  <c r="Y86"/>
  <c r="AI86" s="1"/>
  <c r="Y551"/>
  <c r="AI551" s="1"/>
  <c r="Y479"/>
  <c r="AI479" s="1"/>
  <c r="Y455"/>
  <c r="AI455" s="1"/>
  <c r="Y383"/>
  <c r="AI383" s="1"/>
  <c r="Y167"/>
  <c r="AI167" s="1"/>
  <c r="Y87"/>
  <c r="AI87" s="1"/>
  <c r="Y616"/>
  <c r="AI616" s="1"/>
  <c r="Y608"/>
  <c r="AI608" s="1"/>
  <c r="Y584"/>
  <c r="AI584" s="1"/>
  <c r="Y512"/>
  <c r="AI512" s="1"/>
  <c r="Y408"/>
  <c r="AI408" s="1"/>
  <c r="Y392"/>
  <c r="AI392" s="1"/>
  <c r="Y200"/>
  <c r="AI200" s="1"/>
  <c r="Y184"/>
  <c r="AI184" s="1"/>
  <c r="Y128"/>
  <c r="AI128" s="1"/>
  <c r="Y88"/>
  <c r="AI88" s="1"/>
  <c r="Y578"/>
  <c r="AI578" s="1"/>
  <c r="Y498"/>
  <c r="AI498" s="1"/>
  <c r="Y470"/>
  <c r="AI470" s="1"/>
  <c r="Y361"/>
  <c r="AI361" s="1"/>
  <c r="Y216"/>
  <c r="AI216" s="1"/>
  <c r="Y96"/>
  <c r="AI96" s="1"/>
  <c r="Y582"/>
  <c r="AI582" s="1"/>
  <c r="Y462"/>
  <c r="AI462" s="1"/>
  <c r="Y438"/>
  <c r="AI438" s="1"/>
  <c r="Y406"/>
  <c r="AI406" s="1"/>
  <c r="Y342"/>
  <c r="AI342" s="1"/>
  <c r="Y318"/>
  <c r="AI318" s="1"/>
  <c r="Y294"/>
  <c r="AI294" s="1"/>
  <c r="Y222"/>
  <c r="AI222" s="1"/>
  <c r="Y198"/>
  <c r="AI198" s="1"/>
  <c r="Y126"/>
  <c r="AI126" s="1"/>
  <c r="Y102"/>
  <c r="AI102" s="1"/>
  <c r="Y78"/>
  <c r="AI78" s="1"/>
  <c r="Y535"/>
  <c r="AI535" s="1"/>
  <c r="Y431"/>
  <c r="AI431" s="1"/>
  <c r="Y375"/>
  <c r="AI375" s="1"/>
  <c r="Y343"/>
  <c r="AI343" s="1"/>
  <c r="Y135"/>
  <c r="AI135" s="1"/>
  <c r="Y568"/>
  <c r="AI568" s="1"/>
  <c r="Y480"/>
  <c r="AI480" s="1"/>
  <c r="Y464"/>
  <c r="AI464" s="1"/>
  <c r="Y440"/>
  <c r="AI440" s="1"/>
  <c r="Y304"/>
  <c r="AI304" s="1"/>
  <c r="Y224"/>
  <c r="AI224" s="1"/>
  <c r="Y168"/>
  <c r="AI168" s="1"/>
  <c r="Y152"/>
  <c r="AI152" s="1"/>
  <c r="Y112"/>
  <c r="AI112" s="1"/>
  <c r="Y443"/>
  <c r="AI443" s="1"/>
  <c r="Y617"/>
  <c r="AI617" s="1"/>
  <c r="Y598"/>
  <c r="AI598" s="1"/>
  <c r="Y569"/>
  <c r="AI569" s="1"/>
  <c r="Y505"/>
  <c r="AI505" s="1"/>
  <c r="Y441"/>
  <c r="AI441" s="1"/>
  <c r="Y415"/>
  <c r="AI415" s="1"/>
  <c r="Y327"/>
  <c r="AI327" s="1"/>
  <c r="Y302"/>
  <c r="AI302" s="1"/>
  <c r="Y169"/>
  <c r="AI169" s="1"/>
  <c r="Y97"/>
  <c r="AI97" s="1"/>
  <c r="Y606"/>
  <c r="AI606" s="1"/>
  <c r="Y566"/>
  <c r="AI566" s="1"/>
  <c r="Y550"/>
  <c r="AI550" s="1"/>
  <c r="Y518"/>
  <c r="AI518" s="1"/>
  <c r="Y502"/>
  <c r="AI502" s="1"/>
  <c r="Y478"/>
  <c r="AI478" s="1"/>
  <c r="Y422"/>
  <c r="AI422" s="1"/>
  <c r="Y390"/>
  <c r="AI390" s="1"/>
  <c r="Y382"/>
  <c r="AI382" s="1"/>
  <c r="Y358"/>
  <c r="AI358" s="1"/>
  <c r="Y334"/>
  <c r="AI334" s="1"/>
  <c r="Y262"/>
  <c r="AI262" s="1"/>
  <c r="Y238"/>
  <c r="AI238" s="1"/>
  <c r="Y166"/>
  <c r="AI166" s="1"/>
  <c r="Y118"/>
  <c r="AI118" s="1"/>
  <c r="Y623"/>
  <c r="AI623" s="1"/>
  <c r="Y527"/>
  <c r="AI527" s="1"/>
  <c r="Y463"/>
  <c r="AI463" s="1"/>
  <c r="Y351"/>
  <c r="AI351" s="1"/>
  <c r="Y335"/>
  <c r="AI335" s="1"/>
  <c r="Y279"/>
  <c r="AI279" s="1"/>
  <c r="Y223"/>
  <c r="AI223" s="1"/>
  <c r="Y207"/>
  <c r="AI207" s="1"/>
  <c r="Y183"/>
  <c r="AI183" s="1"/>
  <c r="Y127"/>
  <c r="AI127" s="1"/>
  <c r="Y111"/>
  <c r="AI111" s="1"/>
  <c r="Y103"/>
  <c r="AI103" s="1"/>
  <c r="Y71"/>
  <c r="AI71" s="1"/>
  <c r="Y424"/>
  <c r="AI424" s="1"/>
  <c r="Y104"/>
  <c r="AI104" s="1"/>
  <c r="Y260"/>
  <c r="AI260" s="1"/>
  <c r="Y196"/>
  <c r="AI196" s="1"/>
  <c r="Y124"/>
  <c r="AI124" s="1"/>
  <c r="Y599"/>
  <c r="AI599" s="1"/>
  <c r="Y481"/>
  <c r="AI481" s="1"/>
  <c r="Y366"/>
  <c r="AI366" s="1"/>
  <c r="Y303"/>
  <c r="AI303" s="1"/>
  <c r="Y248"/>
  <c r="AI248" s="1"/>
  <c r="Y225"/>
  <c r="AI225" s="1"/>
  <c r="Y191"/>
  <c r="AI191" s="1"/>
  <c r="Y136"/>
  <c r="AI136" s="1"/>
  <c r="Y70"/>
  <c r="AI70" s="1"/>
  <c r="Y590"/>
  <c r="AI590" s="1"/>
  <c r="Y454"/>
  <c r="AI454" s="1"/>
  <c r="Y374"/>
  <c r="AI374" s="1"/>
  <c r="Y310"/>
  <c r="AI310" s="1"/>
  <c r="Y270"/>
  <c r="AI270" s="1"/>
  <c r="Y206"/>
  <c r="AI206" s="1"/>
  <c r="Y182"/>
  <c r="AI182" s="1"/>
  <c r="Y142"/>
  <c r="AI142" s="1"/>
  <c r="Y62"/>
  <c r="AI62" s="1"/>
  <c r="Y583"/>
  <c r="AI583" s="1"/>
  <c r="Y519"/>
  <c r="AI519" s="1"/>
  <c r="Y471"/>
  <c r="AI471" s="1"/>
  <c r="Y439"/>
  <c r="AI439" s="1"/>
  <c r="Y423"/>
  <c r="AI423" s="1"/>
  <c r="Y359"/>
  <c r="AI359" s="1"/>
  <c r="Y311"/>
  <c r="AI311" s="1"/>
  <c r="Y263"/>
  <c r="AI263" s="1"/>
  <c r="Y239"/>
  <c r="AI239" s="1"/>
  <c r="Y215"/>
  <c r="AI215" s="1"/>
  <c r="Y151"/>
  <c r="AI151" s="1"/>
  <c r="Y63"/>
  <c r="AI63" s="1"/>
  <c r="Y552"/>
  <c r="AI552" s="1"/>
  <c r="Y536"/>
  <c r="AI536" s="1"/>
  <c r="Y504"/>
  <c r="AI504" s="1"/>
  <c r="Y376"/>
  <c r="AI376" s="1"/>
  <c r="Y360"/>
  <c r="AI360" s="1"/>
  <c r="Y344"/>
  <c r="AI344" s="1"/>
  <c r="Y328"/>
  <c r="AI328" s="1"/>
  <c r="Y280"/>
  <c r="AI280" s="1"/>
  <c r="Y256"/>
  <c r="AI256" s="1"/>
  <c r="Y80"/>
  <c r="AI80" s="1"/>
  <c r="Y558"/>
  <c r="AI558" s="1"/>
  <c r="Y350"/>
  <c r="AI350" s="1"/>
  <c r="Y560"/>
  <c r="AI560" s="1"/>
  <c r="Y430"/>
  <c r="AI430" s="1"/>
  <c r="Y600"/>
  <c r="AI600" s="1"/>
  <c r="Y553"/>
  <c r="AI553" s="1"/>
  <c r="Y447"/>
  <c r="AI447" s="1"/>
  <c r="Y417"/>
  <c r="AI417" s="1"/>
  <c r="Y368"/>
  <c r="AI368" s="1"/>
  <c r="Y286"/>
  <c r="AI286" s="1"/>
  <c r="Y249"/>
  <c r="AI249" s="1"/>
  <c r="Y192"/>
  <c r="AI192" s="1"/>
  <c r="Y174"/>
  <c r="AI174" s="1"/>
  <c r="Y105"/>
  <c r="AI105" s="1"/>
  <c r="Y72"/>
  <c r="AI72" s="1"/>
  <c r="Y604"/>
  <c r="AI604" s="1"/>
  <c r="Y564"/>
  <c r="AI564" s="1"/>
  <c r="Y540"/>
  <c r="AI540" s="1"/>
  <c r="Y524"/>
  <c r="AI524" s="1"/>
  <c r="Y492"/>
  <c r="AI492" s="1"/>
  <c r="Y420"/>
  <c r="AI420" s="1"/>
  <c r="Y348"/>
  <c r="AI348" s="1"/>
  <c r="Y284"/>
  <c r="AI284" s="1"/>
  <c r="Y244"/>
  <c r="AI244" s="1"/>
  <c r="Y220"/>
  <c r="AI220" s="1"/>
  <c r="Y204"/>
  <c r="AI204" s="1"/>
  <c r="Y172"/>
  <c r="AI172" s="1"/>
  <c r="Y108"/>
  <c r="AI108" s="1"/>
  <c r="U35"/>
  <c r="Y613"/>
  <c r="AI613" s="1"/>
  <c r="Y605"/>
  <c r="AI605" s="1"/>
  <c r="Y597"/>
  <c r="AI597" s="1"/>
  <c r="Y573"/>
  <c r="AI573" s="1"/>
  <c r="Y565"/>
  <c r="AI565" s="1"/>
  <c r="Y549"/>
  <c r="AI549" s="1"/>
  <c r="Y541"/>
  <c r="AI541" s="1"/>
  <c r="Y533"/>
  <c r="AI533" s="1"/>
  <c r="Y517"/>
  <c r="AI517" s="1"/>
  <c r="Y509"/>
  <c r="AI509" s="1"/>
  <c r="Y501"/>
  <c r="AI501" s="1"/>
  <c r="Y485"/>
  <c r="AI485" s="1"/>
  <c r="Y477"/>
  <c r="AI477" s="1"/>
  <c r="Y469"/>
  <c r="AI469" s="1"/>
  <c r="Y453"/>
  <c r="AI453" s="1"/>
  <c r="Y445"/>
  <c r="AI445" s="1"/>
  <c r="Y437"/>
  <c r="AI437" s="1"/>
  <c r="Y421"/>
  <c r="AI421" s="1"/>
  <c r="Y413"/>
  <c r="AI413" s="1"/>
  <c r="Y405"/>
  <c r="AI405" s="1"/>
  <c r="Y389"/>
  <c r="AI389" s="1"/>
  <c r="Y381"/>
  <c r="AI381" s="1"/>
  <c r="Y373"/>
  <c r="AI373" s="1"/>
  <c r="Y357"/>
  <c r="AI357" s="1"/>
  <c r="Y349"/>
  <c r="AI349" s="1"/>
  <c r="Y341"/>
  <c r="AI341" s="1"/>
  <c r="Y325"/>
  <c r="AI325" s="1"/>
  <c r="Y317"/>
  <c r="AI317" s="1"/>
  <c r="Y309"/>
  <c r="AI309" s="1"/>
  <c r="Y293"/>
  <c r="AI293" s="1"/>
  <c r="Y285"/>
  <c r="AI285" s="1"/>
  <c r="Y277"/>
  <c r="AI277" s="1"/>
  <c r="Y261"/>
  <c r="AI261" s="1"/>
  <c r="Y253"/>
  <c r="AI253" s="1"/>
  <c r="Y245"/>
  <c r="AI245" s="1"/>
  <c r="Y229"/>
  <c r="AI229" s="1"/>
  <c r="Y221"/>
  <c r="AI221" s="1"/>
  <c r="Y213"/>
  <c r="AI213" s="1"/>
  <c r="Y197"/>
  <c r="AI197" s="1"/>
  <c r="Y189"/>
  <c r="AI189" s="1"/>
  <c r="Y181"/>
  <c r="AI181" s="1"/>
  <c r="Y165"/>
  <c r="AI165" s="1"/>
  <c r="Y157"/>
  <c r="AI157" s="1"/>
  <c r="Y149"/>
  <c r="AI149" s="1"/>
  <c r="Y133"/>
  <c r="AI133" s="1"/>
  <c r="Y125"/>
  <c r="AI125" s="1"/>
  <c r="Y117"/>
  <c r="AI117" s="1"/>
  <c r="Y101"/>
  <c r="AI101" s="1"/>
  <c r="Y93"/>
  <c r="AI93" s="1"/>
  <c r="Y85"/>
  <c r="AI85" s="1"/>
  <c r="Y61"/>
  <c r="AI61" s="1"/>
  <c r="Y316"/>
  <c r="AI316" s="1"/>
  <c r="Y612"/>
  <c r="AI612" s="1"/>
  <c r="Y548"/>
  <c r="AI548" s="1"/>
  <c r="Y532"/>
  <c r="AI532" s="1"/>
  <c r="Y484"/>
  <c r="AI484" s="1"/>
  <c r="Y468"/>
  <c r="AI468" s="1"/>
  <c r="Y460"/>
  <c r="AI460" s="1"/>
  <c r="Y428"/>
  <c r="AI428" s="1"/>
  <c r="Y364"/>
  <c r="AI364" s="1"/>
  <c r="Y340"/>
  <c r="AI340" s="1"/>
  <c r="Y332"/>
  <c r="AI332" s="1"/>
  <c r="Y300"/>
  <c r="AI300" s="1"/>
  <c r="Y236"/>
  <c r="AI236" s="1"/>
  <c r="Y212"/>
  <c r="AI212" s="1"/>
  <c r="Y164"/>
  <c r="AI164" s="1"/>
  <c r="Y148"/>
  <c r="AI148" s="1"/>
  <c r="Y140"/>
  <c r="AI140" s="1"/>
  <c r="Y100"/>
  <c r="AI100" s="1"/>
  <c r="Y37"/>
  <c r="Y625"/>
  <c r="AI625" s="1"/>
  <c r="Y601"/>
  <c r="AI601" s="1"/>
  <c r="Y593"/>
  <c r="AI593" s="1"/>
  <c r="Y585"/>
  <c r="AI585" s="1"/>
  <c r="Y577"/>
  <c r="AI577" s="1"/>
  <c r="Y561"/>
  <c r="AI561" s="1"/>
  <c r="Y537"/>
  <c r="AI537" s="1"/>
  <c r="Y529"/>
  <c r="AI529" s="1"/>
  <c r="Y521"/>
  <c r="AI521" s="1"/>
  <c r="Y513"/>
  <c r="AI513" s="1"/>
  <c r="Y497"/>
  <c r="AI497" s="1"/>
  <c r="Y473"/>
  <c r="AI473" s="1"/>
  <c r="Y465"/>
  <c r="AI465" s="1"/>
  <c r="Y457"/>
  <c r="AI457" s="1"/>
  <c r="Y449"/>
  <c r="AI449" s="1"/>
  <c r="Y433"/>
  <c r="AI433" s="1"/>
  <c r="Y409"/>
  <c r="AI409" s="1"/>
  <c r="Y401"/>
  <c r="AI401" s="1"/>
  <c r="Y393"/>
  <c r="AI393" s="1"/>
  <c r="Y385"/>
  <c r="AI385" s="1"/>
  <c r="Y369"/>
  <c r="AI369" s="1"/>
  <c r="Y345"/>
  <c r="AI345" s="1"/>
  <c r="Y337"/>
  <c r="AI337" s="1"/>
  <c r="Y329"/>
  <c r="AI329" s="1"/>
  <c r="Y321"/>
  <c r="AI321" s="1"/>
  <c r="Y305"/>
  <c r="AI305" s="1"/>
  <c r="Y281"/>
  <c r="AI281" s="1"/>
  <c r="Y273"/>
  <c r="AI273" s="1"/>
  <c r="Y265"/>
  <c r="AI265" s="1"/>
  <c r="Y257"/>
  <c r="AI257" s="1"/>
  <c r="Y241"/>
  <c r="AI241" s="1"/>
  <c r="Y217"/>
  <c r="AI217" s="1"/>
  <c r="Y209"/>
  <c r="AI209" s="1"/>
  <c r="Y201"/>
  <c r="AI201" s="1"/>
  <c r="Y193"/>
  <c r="AI193" s="1"/>
  <c r="Y177"/>
  <c r="AI177" s="1"/>
  <c r="Y153"/>
  <c r="AI153" s="1"/>
  <c r="Y145"/>
  <c r="AI145" s="1"/>
  <c r="Y137"/>
  <c r="AI137" s="1"/>
  <c r="Y129"/>
  <c r="AI129" s="1"/>
  <c r="Y113"/>
  <c r="AI113" s="1"/>
  <c r="Y89"/>
  <c r="AI89" s="1"/>
  <c r="Y81"/>
  <c r="AI81" s="1"/>
  <c r="Y73"/>
  <c r="AI73" s="1"/>
  <c r="Y65"/>
  <c r="AI65" s="1"/>
  <c r="X50"/>
  <c r="Y60"/>
  <c r="AI60" s="1"/>
  <c r="Y622"/>
  <c r="AI622" s="1"/>
  <c r="Y592"/>
  <c r="AI592" s="1"/>
  <c r="Y542"/>
  <c r="AI542" s="1"/>
  <c r="Y526"/>
  <c r="AI526" s="1"/>
  <c r="Y511"/>
  <c r="AI511" s="1"/>
  <c r="Y486"/>
  <c r="AI486" s="1"/>
  <c r="Y388"/>
  <c r="AI388" s="1"/>
  <c r="Y320"/>
  <c r="AI320" s="1"/>
  <c r="Y296"/>
  <c r="AI296" s="1"/>
  <c r="Y254"/>
  <c r="AI254" s="1"/>
  <c r="Y240"/>
  <c r="AI240" s="1"/>
  <c r="Y160"/>
  <c r="AI160" s="1"/>
  <c r="Y144"/>
  <c r="AI144" s="1"/>
  <c r="Y120"/>
  <c r="AI120" s="1"/>
  <c r="Y620"/>
  <c r="AI620" s="1"/>
  <c r="Y596"/>
  <c r="AI596" s="1"/>
  <c r="Y588"/>
  <c r="AI588" s="1"/>
  <c r="Y556"/>
  <c r="AI556" s="1"/>
  <c r="Y476"/>
  <c r="AI476" s="1"/>
  <c r="Y436"/>
  <c r="AI436" s="1"/>
  <c r="Y412"/>
  <c r="AI412" s="1"/>
  <c r="Y404"/>
  <c r="AI404" s="1"/>
  <c r="Y396"/>
  <c r="AI396" s="1"/>
  <c r="Y372"/>
  <c r="AI372" s="1"/>
  <c r="Y356"/>
  <c r="AI356" s="1"/>
  <c r="Y308"/>
  <c r="AI308" s="1"/>
  <c r="Y292"/>
  <c r="AI292" s="1"/>
  <c r="Y276"/>
  <c r="AI276" s="1"/>
  <c r="Y268"/>
  <c r="AI268" s="1"/>
  <c r="Y228"/>
  <c r="AI228" s="1"/>
  <c r="Y180"/>
  <c r="AI180" s="1"/>
  <c r="Y156"/>
  <c r="AI156" s="1"/>
  <c r="Y116"/>
  <c r="AI116" s="1"/>
  <c r="Y92"/>
  <c r="AI92" s="1"/>
  <c r="Y84"/>
  <c r="AI84" s="1"/>
  <c r="Y76"/>
  <c r="AI76" s="1"/>
  <c r="AG53"/>
  <c r="Y35"/>
  <c r="Y572"/>
  <c r="AI572" s="1"/>
  <c r="Y607"/>
  <c r="AI607" s="1"/>
  <c r="Y319"/>
  <c r="AI319" s="1"/>
  <c r="Y295"/>
  <c r="AI295" s="1"/>
  <c r="Y252"/>
  <c r="AI252" s="1"/>
  <c r="Y143"/>
  <c r="AI143" s="1"/>
  <c r="Y119"/>
  <c r="AI119" s="1"/>
  <c r="Y580"/>
  <c r="AI580" s="1"/>
  <c r="Y543"/>
  <c r="AI543" s="1"/>
  <c r="Y487"/>
  <c r="AI487" s="1"/>
  <c r="Y472"/>
  <c r="AI472" s="1"/>
  <c r="Y456"/>
  <c r="AI456" s="1"/>
  <c r="Y444"/>
  <c r="AI444" s="1"/>
  <c r="Y432"/>
  <c r="AI432" s="1"/>
  <c r="Y352"/>
  <c r="AI352" s="1"/>
  <c r="Y336"/>
  <c r="AI336" s="1"/>
  <c r="Y312"/>
  <c r="AI312" s="1"/>
  <c r="Y255"/>
  <c r="AI255" s="1"/>
  <c r="Y199"/>
  <c r="AI199" s="1"/>
  <c r="Y175"/>
  <c r="AI175" s="1"/>
  <c r="Y132"/>
  <c r="AI132" s="1"/>
  <c r="Y95"/>
  <c r="AI95" s="1"/>
  <c r="Y79"/>
  <c r="AI79" s="1"/>
  <c r="Y64"/>
  <c r="AI64" s="1"/>
  <c r="Y500"/>
  <c r="AI500" s="1"/>
  <c r="Y627"/>
  <c r="AI627" s="1"/>
  <c r="Y619"/>
  <c r="AI619" s="1"/>
  <c r="Y611"/>
  <c r="AI611" s="1"/>
  <c r="Y603"/>
  <c r="AI603" s="1"/>
  <c r="Y595"/>
  <c r="AI595" s="1"/>
  <c r="Y587"/>
  <c r="AI587" s="1"/>
  <c r="Y579"/>
  <c r="AI579" s="1"/>
  <c r="Y563"/>
  <c r="AI563" s="1"/>
  <c r="Y555"/>
  <c r="AI555" s="1"/>
  <c r="Y547"/>
  <c r="AI547" s="1"/>
  <c r="Y539"/>
  <c r="AI539" s="1"/>
  <c r="Y531"/>
  <c r="AI531" s="1"/>
  <c r="Y523"/>
  <c r="AI523" s="1"/>
  <c r="Y515"/>
  <c r="AI515" s="1"/>
  <c r="Y507"/>
  <c r="AI507" s="1"/>
  <c r="Y499"/>
  <c r="AI499" s="1"/>
  <c r="Y491"/>
  <c r="AI491" s="1"/>
  <c r="Y483"/>
  <c r="AI483" s="1"/>
  <c r="Y475"/>
  <c r="AI475" s="1"/>
  <c r="Y467"/>
  <c r="AI467" s="1"/>
  <c r="Y459"/>
  <c r="AI459" s="1"/>
  <c r="Y451"/>
  <c r="AI451" s="1"/>
  <c r="Y435"/>
  <c r="AI435" s="1"/>
  <c r="Y427"/>
  <c r="AI427" s="1"/>
  <c r="Y419"/>
  <c r="AI419" s="1"/>
  <c r="Y411"/>
  <c r="AI411" s="1"/>
  <c r="Y403"/>
  <c r="AI403" s="1"/>
  <c r="Y395"/>
  <c r="AI395" s="1"/>
  <c r="Y387"/>
  <c r="AI387" s="1"/>
  <c r="Y371"/>
  <c r="AI371" s="1"/>
  <c r="Y363"/>
  <c r="AI363" s="1"/>
  <c r="Y355"/>
  <c r="AI355" s="1"/>
  <c r="Y347"/>
  <c r="AI347" s="1"/>
  <c r="Y339"/>
  <c r="AI339" s="1"/>
  <c r="Y331"/>
  <c r="AI331" s="1"/>
  <c r="Y323"/>
  <c r="AI323" s="1"/>
  <c r="Y307"/>
  <c r="AI307" s="1"/>
  <c r="Y299"/>
  <c r="AI299" s="1"/>
  <c r="Y291"/>
  <c r="AI291" s="1"/>
  <c r="Y283"/>
  <c r="AI283" s="1"/>
  <c r="Y275"/>
  <c r="AI275" s="1"/>
  <c r="Y267"/>
  <c r="AI267" s="1"/>
  <c r="Y259"/>
  <c r="AI259" s="1"/>
  <c r="Y251"/>
  <c r="AI251" s="1"/>
  <c r="Y243"/>
  <c r="AI243" s="1"/>
  <c r="Y235"/>
  <c r="AI235" s="1"/>
  <c r="Y227"/>
  <c r="AI227" s="1"/>
  <c r="Y219"/>
  <c r="AI219" s="1"/>
  <c r="Y211"/>
  <c r="AI211" s="1"/>
  <c r="Y203"/>
  <c r="AI203" s="1"/>
  <c r="Y195"/>
  <c r="AI195" s="1"/>
  <c r="Y179"/>
  <c r="AI179" s="1"/>
  <c r="Y171"/>
  <c r="AI171" s="1"/>
  <c r="Y163"/>
  <c r="AI163" s="1"/>
  <c r="Y155"/>
  <c r="AI155" s="1"/>
  <c r="Y147"/>
  <c r="AI147" s="1"/>
  <c r="Y139"/>
  <c r="AI139" s="1"/>
  <c r="Y131"/>
  <c r="AI131" s="1"/>
  <c r="Y115"/>
  <c r="AI115" s="1"/>
  <c r="Y107"/>
  <c r="AI107" s="1"/>
  <c r="Y99"/>
  <c r="AI99" s="1"/>
  <c r="Y91"/>
  <c r="AI91" s="1"/>
  <c r="Y83"/>
  <c r="AI83" s="1"/>
  <c r="Y75"/>
  <c r="AI75" s="1"/>
  <c r="Y67"/>
  <c r="AI67" s="1"/>
  <c r="Y508"/>
  <c r="AI508" s="1"/>
  <c r="Y452"/>
  <c r="AI452" s="1"/>
  <c r="Y591"/>
  <c r="AI591" s="1"/>
  <c r="Y567"/>
  <c r="AI567" s="1"/>
  <c r="Y159"/>
  <c r="AI159" s="1"/>
  <c r="Y624"/>
  <c r="AI624" s="1"/>
  <c r="Y544"/>
  <c r="AI544" s="1"/>
  <c r="Y528"/>
  <c r="AI528" s="1"/>
  <c r="Y503"/>
  <c r="AI503" s="1"/>
  <c r="Y488"/>
  <c r="AI488" s="1"/>
  <c r="Y407"/>
  <c r="AI407" s="1"/>
  <c r="Y391"/>
  <c r="AI391" s="1"/>
  <c r="Y367"/>
  <c r="AI367" s="1"/>
  <c r="Y324"/>
  <c r="AI324" s="1"/>
  <c r="Y287"/>
  <c r="AI287" s="1"/>
  <c r="Y271"/>
  <c r="AI271" s="1"/>
  <c r="Y231"/>
  <c r="AI231" s="1"/>
  <c r="Y188"/>
  <c r="AI188" s="1"/>
  <c r="X35"/>
  <c r="X36"/>
  <c r="Y36"/>
  <c r="X37"/>
  <c r="Y621"/>
  <c r="AI621" s="1"/>
  <c r="Y589"/>
  <c r="AI589" s="1"/>
  <c r="Y581"/>
  <c r="AI581" s="1"/>
  <c r="Y557"/>
  <c r="AI557" s="1"/>
  <c r="Y525"/>
  <c r="AI525" s="1"/>
  <c r="Y493"/>
  <c r="AI493" s="1"/>
  <c r="Y461"/>
  <c r="AI461" s="1"/>
  <c r="Y429"/>
  <c r="AI429" s="1"/>
  <c r="Y397"/>
  <c r="AI397" s="1"/>
  <c r="Y365"/>
  <c r="AI365" s="1"/>
  <c r="Y333"/>
  <c r="AI333" s="1"/>
  <c r="Y301"/>
  <c r="AI301" s="1"/>
  <c r="Y269"/>
  <c r="AI269" s="1"/>
  <c r="Y237"/>
  <c r="AI237" s="1"/>
  <c r="Y205"/>
  <c r="AI205" s="1"/>
  <c r="Y173"/>
  <c r="AI173" s="1"/>
  <c r="Y141"/>
  <c r="AI141" s="1"/>
  <c r="Y109"/>
  <c r="AI109" s="1"/>
  <c r="Y77"/>
  <c r="AI77" s="1"/>
  <c r="Y69"/>
  <c r="AI69" s="1"/>
  <c r="V35" l="1"/>
  <c r="AI35"/>
  <c r="AI36"/>
  <c r="AI37"/>
  <c r="AL627" l="1"/>
  <c r="AK627"/>
  <c r="AJ627"/>
  <c r="I627"/>
  <c r="H627"/>
  <c r="AL626"/>
  <c r="AK626"/>
  <c r="AJ626"/>
  <c r="I626"/>
  <c r="H626"/>
  <c r="J626"/>
  <c r="N626" s="1"/>
  <c r="AL625"/>
  <c r="AK625"/>
  <c r="AJ625"/>
  <c r="I625"/>
  <c r="H625"/>
  <c r="AL624"/>
  <c r="AK624"/>
  <c r="AJ624"/>
  <c r="I624"/>
  <c r="H624"/>
  <c r="J624"/>
  <c r="N624" s="1"/>
  <c r="AL623"/>
  <c r="AK623"/>
  <c r="AJ623"/>
  <c r="I623"/>
  <c r="H623"/>
  <c r="J623"/>
  <c r="N623" s="1"/>
  <c r="AL622"/>
  <c r="AK622"/>
  <c r="AJ622"/>
  <c r="I622"/>
  <c r="H622"/>
  <c r="AL621"/>
  <c r="AK621"/>
  <c r="AJ621"/>
  <c r="I621"/>
  <c r="H621"/>
  <c r="J621"/>
  <c r="N621" s="1"/>
  <c r="AL620"/>
  <c r="AK620"/>
  <c r="AJ620"/>
  <c r="I620"/>
  <c r="H620"/>
  <c r="J620"/>
  <c r="N620" s="1"/>
  <c r="AL619"/>
  <c r="AK619"/>
  <c r="AJ619"/>
  <c r="I619"/>
  <c r="H619"/>
  <c r="AL618"/>
  <c r="AK618"/>
  <c r="AJ618"/>
  <c r="I618"/>
  <c r="H618"/>
  <c r="J618"/>
  <c r="N618" s="1"/>
  <c r="AL617"/>
  <c r="AK617"/>
  <c r="AJ617"/>
  <c r="I617"/>
  <c r="H617"/>
  <c r="J617"/>
  <c r="N617" s="1"/>
  <c r="AL616"/>
  <c r="AK616"/>
  <c r="AJ616"/>
  <c r="I616"/>
  <c r="H616"/>
  <c r="AL615"/>
  <c r="AK615"/>
  <c r="AJ615"/>
  <c r="J615"/>
  <c r="N615" s="1"/>
  <c r="I615"/>
  <c r="H615"/>
  <c r="AL614"/>
  <c r="AK614"/>
  <c r="AJ614"/>
  <c r="J614"/>
  <c r="N614" s="1"/>
  <c r="I614"/>
  <c r="H614"/>
  <c r="AL613"/>
  <c r="AK613"/>
  <c r="AJ613"/>
  <c r="I613"/>
  <c r="H613"/>
  <c r="AL612"/>
  <c r="AK612"/>
  <c r="AJ612"/>
  <c r="I612"/>
  <c r="H612"/>
  <c r="AL611"/>
  <c r="AK611"/>
  <c r="AJ611"/>
  <c r="I611"/>
  <c r="H611"/>
  <c r="AL610"/>
  <c r="AK610"/>
  <c r="AJ610"/>
  <c r="I610"/>
  <c r="H610"/>
  <c r="AL609"/>
  <c r="AK609"/>
  <c r="AJ609"/>
  <c r="I609"/>
  <c r="H609"/>
  <c r="J609"/>
  <c r="N609" s="1"/>
  <c r="AL608"/>
  <c r="AK608"/>
  <c r="AJ608"/>
  <c r="I608"/>
  <c r="H608"/>
  <c r="AL607"/>
  <c r="AK607"/>
  <c r="AJ607"/>
  <c r="I607"/>
  <c r="H607"/>
  <c r="AL606"/>
  <c r="AK606"/>
  <c r="AJ606"/>
  <c r="I606"/>
  <c r="H606"/>
  <c r="J606"/>
  <c r="N606" s="1"/>
  <c r="AL605"/>
  <c r="AK605"/>
  <c r="AJ605"/>
  <c r="I605"/>
  <c r="H605"/>
  <c r="AL604"/>
  <c r="AK604"/>
  <c r="AJ604"/>
  <c r="I604"/>
  <c r="H604"/>
  <c r="AL603"/>
  <c r="AK603"/>
  <c r="AJ603"/>
  <c r="I603"/>
  <c r="H603"/>
  <c r="AL602"/>
  <c r="AK602"/>
  <c r="AJ602"/>
  <c r="I602"/>
  <c r="H602"/>
  <c r="AL601"/>
  <c r="AK601"/>
  <c r="AJ601"/>
  <c r="I601"/>
  <c r="H601"/>
  <c r="AL600"/>
  <c r="AK600"/>
  <c r="AJ600"/>
  <c r="I600"/>
  <c r="H600"/>
  <c r="AL599"/>
  <c r="AK599"/>
  <c r="AJ599"/>
  <c r="I599"/>
  <c r="H599"/>
  <c r="AL598"/>
  <c r="AK598"/>
  <c r="AJ598"/>
  <c r="I598"/>
  <c r="H598"/>
  <c r="J598"/>
  <c r="N598" s="1"/>
  <c r="AL597"/>
  <c r="AK597"/>
  <c r="AJ597"/>
  <c r="I597"/>
  <c r="H597"/>
  <c r="AL596"/>
  <c r="AK596"/>
  <c r="AJ596"/>
  <c r="I596"/>
  <c r="H596"/>
  <c r="AL595"/>
  <c r="AK595"/>
  <c r="AJ595"/>
  <c r="I595"/>
  <c r="H595"/>
  <c r="AL594"/>
  <c r="AK594"/>
  <c r="AJ594"/>
  <c r="I594"/>
  <c r="H594"/>
  <c r="AL593"/>
  <c r="AK593"/>
  <c r="AJ593"/>
  <c r="I593"/>
  <c r="H593"/>
  <c r="AL592"/>
  <c r="AK592"/>
  <c r="AJ592"/>
  <c r="I592"/>
  <c r="H592"/>
  <c r="AL591"/>
  <c r="AK591"/>
  <c r="AJ591"/>
  <c r="I591"/>
  <c r="H591"/>
  <c r="AL590"/>
  <c r="AK590"/>
  <c r="AJ590"/>
  <c r="I590"/>
  <c r="H590"/>
  <c r="AL589"/>
  <c r="AK589"/>
  <c r="AJ589"/>
  <c r="J589"/>
  <c r="N589" s="1"/>
  <c r="I589"/>
  <c r="H589"/>
  <c r="AL588"/>
  <c r="AK588"/>
  <c r="AJ588"/>
  <c r="I588"/>
  <c r="H588"/>
  <c r="AL587"/>
  <c r="AK587"/>
  <c r="AJ587"/>
  <c r="I587"/>
  <c r="H587"/>
  <c r="J587"/>
  <c r="N587" s="1"/>
  <c r="AL586"/>
  <c r="AK586"/>
  <c r="AJ586"/>
  <c r="I586"/>
  <c r="H586"/>
  <c r="AL585"/>
  <c r="AK585"/>
  <c r="AJ585"/>
  <c r="I585"/>
  <c r="H585"/>
  <c r="AL584"/>
  <c r="AK584"/>
  <c r="AJ584"/>
  <c r="I584"/>
  <c r="H584"/>
  <c r="AL583"/>
  <c r="AK583"/>
  <c r="AJ583"/>
  <c r="I583"/>
  <c r="H583"/>
  <c r="AL582"/>
  <c r="AK582"/>
  <c r="AJ582"/>
  <c r="I582"/>
  <c r="H582"/>
  <c r="AL581"/>
  <c r="AK581"/>
  <c r="AJ581"/>
  <c r="I581"/>
  <c r="H581"/>
  <c r="J581"/>
  <c r="N581" s="1"/>
  <c r="AL580"/>
  <c r="AK580"/>
  <c r="AJ580"/>
  <c r="I580"/>
  <c r="H580"/>
  <c r="AL579"/>
  <c r="AK579"/>
  <c r="AJ579"/>
  <c r="I579"/>
  <c r="H579"/>
  <c r="AL578"/>
  <c r="AK578"/>
  <c r="AJ578"/>
  <c r="I578"/>
  <c r="H578"/>
  <c r="AL577"/>
  <c r="AK577"/>
  <c r="AJ577"/>
  <c r="I577"/>
  <c r="H577"/>
  <c r="AL576"/>
  <c r="AK576"/>
  <c r="AJ576"/>
  <c r="I576"/>
  <c r="H576"/>
  <c r="AL575"/>
  <c r="AK575"/>
  <c r="AJ575"/>
  <c r="I575"/>
  <c r="H575"/>
  <c r="AL574"/>
  <c r="AK574"/>
  <c r="AJ574"/>
  <c r="I574"/>
  <c r="H574"/>
  <c r="AL573"/>
  <c r="AK573"/>
  <c r="AJ573"/>
  <c r="I573"/>
  <c r="H573"/>
  <c r="AL572"/>
  <c r="AK572"/>
  <c r="AJ572"/>
  <c r="I572"/>
  <c r="H572"/>
  <c r="J572"/>
  <c r="N572" s="1"/>
  <c r="AL571"/>
  <c r="AK571"/>
  <c r="AJ571"/>
  <c r="I571"/>
  <c r="H571"/>
  <c r="AL570"/>
  <c r="AK570"/>
  <c r="AJ570"/>
  <c r="I570"/>
  <c r="H570"/>
  <c r="AL569"/>
  <c r="AK569"/>
  <c r="AJ569"/>
  <c r="I569"/>
  <c r="H569"/>
  <c r="AL568"/>
  <c r="AK568"/>
  <c r="AJ568"/>
  <c r="I568"/>
  <c r="H568"/>
  <c r="AL567"/>
  <c r="AK567"/>
  <c r="AJ567"/>
  <c r="I567"/>
  <c r="H567"/>
  <c r="AL566"/>
  <c r="AK566"/>
  <c r="AJ566"/>
  <c r="I566"/>
  <c r="H566"/>
  <c r="AL565"/>
  <c r="AK565"/>
  <c r="AJ565"/>
  <c r="I565"/>
  <c r="H565"/>
  <c r="AL564"/>
  <c r="AK564"/>
  <c r="AJ564"/>
  <c r="I564"/>
  <c r="H564"/>
  <c r="J564"/>
  <c r="N564" s="1"/>
  <c r="AL563"/>
  <c r="AK563"/>
  <c r="AJ563"/>
  <c r="I563"/>
  <c r="H563"/>
  <c r="AL562"/>
  <c r="AK562"/>
  <c r="AJ562"/>
  <c r="I562"/>
  <c r="H562"/>
  <c r="AL561"/>
  <c r="AK561"/>
  <c r="AJ561"/>
  <c r="I561"/>
  <c r="H561"/>
  <c r="AL560"/>
  <c r="AK560"/>
  <c r="AJ560"/>
  <c r="I560"/>
  <c r="H560"/>
  <c r="AL559"/>
  <c r="AK559"/>
  <c r="AJ559"/>
  <c r="I559"/>
  <c r="H559"/>
  <c r="AL558"/>
  <c r="AK558"/>
  <c r="AJ558"/>
  <c r="I558"/>
  <c r="H558"/>
  <c r="AL557"/>
  <c r="AK557"/>
  <c r="AJ557"/>
  <c r="I557"/>
  <c r="H557"/>
  <c r="AL556"/>
  <c r="AK556"/>
  <c r="AJ556"/>
  <c r="I556"/>
  <c r="H556"/>
  <c r="J556"/>
  <c r="N556" s="1"/>
  <c r="AL555"/>
  <c r="AK555"/>
  <c r="AJ555"/>
  <c r="J555"/>
  <c r="N555" s="1"/>
  <c r="I555"/>
  <c r="H555"/>
  <c r="AL554"/>
  <c r="AK554"/>
  <c r="AJ554"/>
  <c r="I554"/>
  <c r="H554"/>
  <c r="AL553"/>
  <c r="AK553"/>
  <c r="AJ553"/>
  <c r="I553"/>
  <c r="H553"/>
  <c r="J553"/>
  <c r="N553" s="1"/>
  <c r="I552"/>
  <c r="H552"/>
  <c r="I551"/>
  <c r="H551"/>
  <c r="I550"/>
  <c r="H550"/>
  <c r="I549"/>
  <c r="H549"/>
  <c r="I548"/>
  <c r="H548"/>
  <c r="I547"/>
  <c r="H547"/>
  <c r="I546"/>
  <c r="H546"/>
  <c r="I545"/>
  <c r="H545"/>
  <c r="I544"/>
  <c r="H544"/>
  <c r="I543"/>
  <c r="H543"/>
  <c r="I542"/>
  <c r="H542"/>
  <c r="J542"/>
  <c r="N542" s="1"/>
  <c r="I541"/>
  <c r="H541"/>
  <c r="J541"/>
  <c r="N541" s="1"/>
  <c r="I540"/>
  <c r="H540"/>
  <c r="I539"/>
  <c r="H539"/>
  <c r="I538"/>
  <c r="H538"/>
  <c r="J538"/>
  <c r="N538" s="1"/>
  <c r="I537"/>
  <c r="H537"/>
  <c r="I536"/>
  <c r="H536"/>
  <c r="I535"/>
  <c r="H535"/>
  <c r="J535"/>
  <c r="N535" s="1"/>
  <c r="I534"/>
  <c r="H534"/>
  <c r="I533"/>
  <c r="H533"/>
  <c r="I532"/>
  <c r="H532"/>
  <c r="I531"/>
  <c r="H531"/>
  <c r="I530"/>
  <c r="H530"/>
  <c r="I529"/>
  <c r="H529"/>
  <c r="I528"/>
  <c r="H528"/>
  <c r="I527"/>
  <c r="H527"/>
  <c r="I526"/>
  <c r="H526"/>
  <c r="I525"/>
  <c r="H525"/>
  <c r="I524"/>
  <c r="H524"/>
  <c r="I523"/>
  <c r="H523"/>
  <c r="I522"/>
  <c r="H522"/>
  <c r="I521"/>
  <c r="H521"/>
  <c r="I520"/>
  <c r="H520"/>
  <c r="J520"/>
  <c r="N520" s="1"/>
  <c r="I519"/>
  <c r="H519"/>
  <c r="I518"/>
  <c r="H518"/>
  <c r="I517"/>
  <c r="H517"/>
  <c r="I516"/>
  <c r="H516"/>
  <c r="I515"/>
  <c r="H515"/>
  <c r="I514"/>
  <c r="H514"/>
  <c r="I513"/>
  <c r="H513"/>
  <c r="I512"/>
  <c r="H512"/>
  <c r="I511"/>
  <c r="H511"/>
  <c r="I510"/>
  <c r="H510"/>
  <c r="I509"/>
  <c r="H509"/>
  <c r="J508"/>
  <c r="N508" s="1"/>
  <c r="I508"/>
  <c r="H508"/>
  <c r="I507"/>
  <c r="H507"/>
  <c r="I506"/>
  <c r="H506"/>
  <c r="I505"/>
  <c r="H505"/>
  <c r="I504"/>
  <c r="H504"/>
  <c r="J504"/>
  <c r="N504" s="1"/>
  <c r="I503"/>
  <c r="H503"/>
  <c r="I502"/>
  <c r="H502"/>
  <c r="I501"/>
  <c r="H501"/>
  <c r="I500"/>
  <c r="H500"/>
  <c r="J500"/>
  <c r="N500" s="1"/>
  <c r="I499"/>
  <c r="H499"/>
  <c r="I498"/>
  <c r="H498"/>
  <c r="J498"/>
  <c r="N498" s="1"/>
  <c r="I497"/>
  <c r="H497"/>
  <c r="I496"/>
  <c r="H496"/>
  <c r="I495"/>
  <c r="H495"/>
  <c r="J495"/>
  <c r="N495" s="1"/>
  <c r="I494"/>
  <c r="H494"/>
  <c r="J494"/>
  <c r="N494" s="1"/>
  <c r="I493"/>
  <c r="H493"/>
  <c r="I492"/>
  <c r="H492"/>
  <c r="J492"/>
  <c r="N492" s="1"/>
  <c r="I491"/>
  <c r="H491"/>
  <c r="I490"/>
  <c r="H490"/>
  <c r="I489"/>
  <c r="H489"/>
  <c r="J489"/>
  <c r="N489" s="1"/>
  <c r="J488"/>
  <c r="N488" s="1"/>
  <c r="I488"/>
  <c r="H488"/>
  <c r="J487"/>
  <c r="N487" s="1"/>
  <c r="I487"/>
  <c r="H487"/>
  <c r="J486"/>
  <c r="N486" s="1"/>
  <c r="I486"/>
  <c r="H486"/>
  <c r="I485"/>
  <c r="H485"/>
  <c r="J484"/>
  <c r="N484" s="1"/>
  <c r="I484"/>
  <c r="H484"/>
  <c r="I483"/>
  <c r="H483"/>
  <c r="I482"/>
  <c r="H482"/>
  <c r="J482"/>
  <c r="N482" s="1"/>
  <c r="J481"/>
  <c r="N481" s="1"/>
  <c r="I481"/>
  <c r="H481"/>
  <c r="I480"/>
  <c r="H480"/>
  <c r="I479"/>
  <c r="H479"/>
  <c r="I478"/>
  <c r="H478"/>
  <c r="I477"/>
  <c r="H477"/>
  <c r="I476"/>
  <c r="H476"/>
  <c r="I475"/>
  <c r="H475"/>
  <c r="J475"/>
  <c r="N475" s="1"/>
  <c r="I474"/>
  <c r="H474"/>
  <c r="I473"/>
  <c r="H473"/>
  <c r="I472"/>
  <c r="H472"/>
  <c r="I471"/>
  <c r="H471"/>
  <c r="I470"/>
  <c r="H470"/>
  <c r="J469"/>
  <c r="N469" s="1"/>
  <c r="I469"/>
  <c r="H469"/>
  <c r="J468"/>
  <c r="N468" s="1"/>
  <c r="I468"/>
  <c r="H468"/>
  <c r="I467"/>
  <c r="H467"/>
  <c r="I466"/>
  <c r="H466"/>
  <c r="I465"/>
  <c r="H465"/>
  <c r="I464"/>
  <c r="H464"/>
  <c r="I463"/>
  <c r="H463"/>
  <c r="I462"/>
  <c r="H462"/>
  <c r="J462"/>
  <c r="N462" s="1"/>
  <c r="I461"/>
  <c r="H461"/>
  <c r="I460"/>
  <c r="H460"/>
  <c r="I459"/>
  <c r="H459"/>
  <c r="J459"/>
  <c r="N459" s="1"/>
  <c r="I458"/>
  <c r="H458"/>
  <c r="I457"/>
  <c r="H457"/>
  <c r="I456"/>
  <c r="H456"/>
  <c r="J456"/>
  <c r="N456" s="1"/>
  <c r="I455"/>
  <c r="H455"/>
  <c r="I454"/>
  <c r="H454"/>
  <c r="I453"/>
  <c r="H453"/>
  <c r="I452"/>
  <c r="H452"/>
  <c r="I451"/>
  <c r="H451"/>
  <c r="I450"/>
  <c r="H450"/>
  <c r="J450"/>
  <c r="N450" s="1"/>
  <c r="I449"/>
  <c r="H449"/>
  <c r="I448"/>
  <c r="H448"/>
  <c r="I447"/>
  <c r="H447"/>
  <c r="I446"/>
  <c r="H446"/>
  <c r="J446"/>
  <c r="N446" s="1"/>
  <c r="I445"/>
  <c r="H445"/>
  <c r="I444"/>
  <c r="H444"/>
  <c r="I443"/>
  <c r="H443"/>
  <c r="I442"/>
  <c r="H442"/>
  <c r="I441"/>
  <c r="H441"/>
  <c r="J440"/>
  <c r="N440" s="1"/>
  <c r="I440"/>
  <c r="H440"/>
  <c r="J439"/>
  <c r="N439" s="1"/>
  <c r="I439"/>
  <c r="H439"/>
  <c r="I438"/>
  <c r="H438"/>
  <c r="I437"/>
  <c r="H437"/>
  <c r="J437"/>
  <c r="N437" s="1"/>
  <c r="I436"/>
  <c r="H436"/>
  <c r="I435"/>
  <c r="H435"/>
  <c r="I434"/>
  <c r="H434"/>
  <c r="J434"/>
  <c r="N434" s="1"/>
  <c r="I433"/>
  <c r="H433"/>
  <c r="I432"/>
  <c r="H432"/>
  <c r="I431"/>
  <c r="H431"/>
  <c r="J430"/>
  <c r="N430" s="1"/>
  <c r="I430"/>
  <c r="H430"/>
  <c r="I429"/>
  <c r="H429"/>
  <c r="I428"/>
  <c r="H428"/>
  <c r="I427"/>
  <c r="H427"/>
  <c r="I426"/>
  <c r="H426"/>
  <c r="I425"/>
  <c r="H425"/>
  <c r="I424"/>
  <c r="H424"/>
  <c r="I423"/>
  <c r="H423"/>
  <c r="I422"/>
  <c r="H422"/>
  <c r="I421"/>
  <c r="H421"/>
  <c r="I420"/>
  <c r="H420"/>
  <c r="I419"/>
  <c r="H419"/>
  <c r="I418"/>
  <c r="H418"/>
  <c r="J418"/>
  <c r="N418" s="1"/>
  <c r="I417"/>
  <c r="H417"/>
  <c r="I416"/>
  <c r="H416"/>
  <c r="I415"/>
  <c r="H415"/>
  <c r="I414"/>
  <c r="H414"/>
  <c r="I413"/>
  <c r="H413"/>
  <c r="I412"/>
  <c r="H412"/>
  <c r="I411"/>
  <c r="H411"/>
  <c r="I410"/>
  <c r="H410"/>
  <c r="I409"/>
  <c r="H409"/>
  <c r="J408"/>
  <c r="N408" s="1"/>
  <c r="I408"/>
  <c r="H408"/>
  <c r="J407"/>
  <c r="N407" s="1"/>
  <c r="I407"/>
  <c r="H407"/>
  <c r="I406"/>
  <c r="H406"/>
  <c r="J405"/>
  <c r="N405" s="1"/>
  <c r="I405"/>
  <c r="H405"/>
  <c r="I404"/>
  <c r="H404"/>
  <c r="I403"/>
  <c r="H403"/>
  <c r="I402"/>
  <c r="H402"/>
  <c r="J402"/>
  <c r="N402" s="1"/>
  <c r="I401"/>
  <c r="H401"/>
  <c r="I400"/>
  <c r="H400"/>
  <c r="I399"/>
  <c r="H399"/>
  <c r="I398"/>
  <c r="H398"/>
  <c r="I397"/>
  <c r="H397"/>
  <c r="I396"/>
  <c r="H396"/>
  <c r="I395"/>
  <c r="H395"/>
  <c r="I394"/>
  <c r="H394"/>
  <c r="I393"/>
  <c r="H393"/>
  <c r="I392"/>
  <c r="H392"/>
  <c r="J392"/>
  <c r="N392" s="1"/>
  <c r="I391"/>
  <c r="H391"/>
  <c r="I390"/>
  <c r="H390"/>
  <c r="I389"/>
  <c r="H389"/>
  <c r="I388"/>
  <c r="H388"/>
  <c r="I387"/>
  <c r="H387"/>
  <c r="I386"/>
  <c r="H386"/>
  <c r="J386"/>
  <c r="N386" s="1"/>
  <c r="I385"/>
  <c r="H385"/>
  <c r="I384"/>
  <c r="H384"/>
  <c r="I383"/>
  <c r="H383"/>
  <c r="I382"/>
  <c r="H382"/>
  <c r="J382"/>
  <c r="N382" s="1"/>
  <c r="I381"/>
  <c r="H381"/>
  <c r="I380"/>
  <c r="H380"/>
  <c r="I379"/>
  <c r="H379"/>
  <c r="I378"/>
  <c r="H378"/>
  <c r="I377"/>
  <c r="H377"/>
  <c r="I376"/>
  <c r="H376"/>
  <c r="I375"/>
  <c r="H375"/>
  <c r="I374"/>
  <c r="H374"/>
  <c r="I373"/>
  <c r="H373"/>
  <c r="J373"/>
  <c r="N373" s="1"/>
  <c r="I372"/>
  <c r="H372"/>
  <c r="I371"/>
  <c r="H371"/>
  <c r="I370"/>
  <c r="H370"/>
  <c r="I369"/>
  <c r="H369"/>
  <c r="I368"/>
  <c r="H368"/>
  <c r="I367"/>
  <c r="H367"/>
  <c r="J366"/>
  <c r="N366" s="1"/>
  <c r="I366"/>
  <c r="H366"/>
  <c r="I365"/>
  <c r="H365"/>
  <c r="I364"/>
  <c r="H364"/>
  <c r="I363"/>
  <c r="H363"/>
  <c r="I362"/>
  <c r="H362"/>
  <c r="I361"/>
  <c r="H361"/>
  <c r="I360"/>
  <c r="H360"/>
  <c r="I359"/>
  <c r="H359"/>
  <c r="I358"/>
  <c r="H358"/>
  <c r="I357"/>
  <c r="H357"/>
  <c r="I356"/>
  <c r="H356"/>
  <c r="I355"/>
  <c r="H355"/>
  <c r="I354"/>
  <c r="H354"/>
  <c r="J354"/>
  <c r="N354" s="1"/>
  <c r="I353"/>
  <c r="H353"/>
  <c r="I352"/>
  <c r="H352"/>
  <c r="I351"/>
  <c r="H351"/>
  <c r="J350"/>
  <c r="N350" s="1"/>
  <c r="I350"/>
  <c r="H350"/>
  <c r="I349"/>
  <c r="H349"/>
  <c r="I348"/>
  <c r="H348"/>
  <c r="I347"/>
  <c r="H347"/>
  <c r="J347"/>
  <c r="N347" s="1"/>
  <c r="I346"/>
  <c r="H346"/>
  <c r="I345"/>
  <c r="H345"/>
  <c r="I344"/>
  <c r="H344"/>
  <c r="I343"/>
  <c r="H343"/>
  <c r="I342"/>
  <c r="H342"/>
  <c r="I341"/>
  <c r="H341"/>
  <c r="I340"/>
  <c r="H340"/>
  <c r="I339"/>
  <c r="H339"/>
  <c r="I338"/>
  <c r="H338"/>
  <c r="J338"/>
  <c r="N338" s="1"/>
  <c r="I337"/>
  <c r="H337"/>
  <c r="I336"/>
  <c r="H336"/>
  <c r="I335"/>
  <c r="H335"/>
  <c r="I334"/>
  <c r="H334"/>
  <c r="I333"/>
  <c r="H333"/>
  <c r="I332"/>
  <c r="H332"/>
  <c r="I331"/>
  <c r="H331"/>
  <c r="J331"/>
  <c r="N331" s="1"/>
  <c r="I330"/>
  <c r="H330"/>
  <c r="I329"/>
  <c r="H329"/>
  <c r="I328"/>
  <c r="H328"/>
  <c r="I327"/>
  <c r="H327"/>
  <c r="I326"/>
  <c r="H326"/>
  <c r="I325"/>
  <c r="H325"/>
  <c r="I324"/>
  <c r="H324"/>
  <c r="J324"/>
  <c r="N324" s="1"/>
  <c r="I323"/>
  <c r="H323"/>
  <c r="I322"/>
  <c r="H322"/>
  <c r="I321"/>
  <c r="H321"/>
  <c r="I320"/>
  <c r="H320"/>
  <c r="J320"/>
  <c r="N320" s="1"/>
  <c r="I319"/>
  <c r="H319"/>
  <c r="J319"/>
  <c r="N319" s="1"/>
  <c r="I318"/>
  <c r="H318"/>
  <c r="I317"/>
  <c r="H317"/>
  <c r="I316"/>
  <c r="H316"/>
  <c r="I315"/>
  <c r="H315"/>
  <c r="J315"/>
  <c r="N315" s="1"/>
  <c r="I314"/>
  <c r="H314"/>
  <c r="J313"/>
  <c r="N313" s="1"/>
  <c r="I313"/>
  <c r="H313"/>
  <c r="I312"/>
  <c r="H312"/>
  <c r="I311"/>
  <c r="H311"/>
  <c r="I310"/>
  <c r="H310"/>
  <c r="I309"/>
  <c r="H309"/>
  <c r="I308"/>
  <c r="H308"/>
  <c r="J308"/>
  <c r="N308" s="1"/>
  <c r="I307"/>
  <c r="H307"/>
  <c r="I306"/>
  <c r="H306"/>
  <c r="I305"/>
  <c r="H305"/>
  <c r="I304"/>
  <c r="H304"/>
  <c r="I303"/>
  <c r="H303"/>
  <c r="I302"/>
  <c r="H302"/>
  <c r="J301"/>
  <c r="N301" s="1"/>
  <c r="I301"/>
  <c r="H301"/>
  <c r="I300"/>
  <c r="H300"/>
  <c r="I299"/>
  <c r="H299"/>
  <c r="I298"/>
  <c r="H298"/>
  <c r="I297"/>
  <c r="H297"/>
  <c r="I296"/>
  <c r="H296"/>
  <c r="I295"/>
  <c r="H295"/>
  <c r="I294"/>
  <c r="H294"/>
  <c r="I293"/>
  <c r="H293"/>
  <c r="I292"/>
  <c r="H292"/>
  <c r="I291"/>
  <c r="H291"/>
  <c r="J291"/>
  <c r="N291" s="1"/>
  <c r="I290"/>
  <c r="H290"/>
  <c r="I289"/>
  <c r="H289"/>
  <c r="I288"/>
  <c r="H288"/>
  <c r="I287"/>
  <c r="H287"/>
  <c r="I286"/>
  <c r="H286"/>
  <c r="I285"/>
  <c r="H285"/>
  <c r="J285"/>
  <c r="N285" s="1"/>
  <c r="I284"/>
  <c r="H284"/>
  <c r="I283"/>
  <c r="H283"/>
  <c r="I282"/>
  <c r="H282"/>
  <c r="I281"/>
  <c r="H281"/>
  <c r="I280"/>
  <c r="H280"/>
  <c r="I279"/>
  <c r="H279"/>
  <c r="I278"/>
  <c r="H278"/>
  <c r="I277"/>
  <c r="H277"/>
  <c r="I276"/>
  <c r="H276"/>
  <c r="J276"/>
  <c r="N276" s="1"/>
  <c r="I275"/>
  <c r="H275"/>
  <c r="I274"/>
  <c r="H274"/>
  <c r="I273"/>
  <c r="H273"/>
  <c r="J272"/>
  <c r="N272" s="1"/>
  <c r="I272"/>
  <c r="H272"/>
  <c r="J271"/>
  <c r="N271" s="1"/>
  <c r="I271"/>
  <c r="H271"/>
  <c r="I270"/>
  <c r="H270"/>
  <c r="I269"/>
  <c r="H269"/>
  <c r="I268"/>
  <c r="H268"/>
  <c r="I267"/>
  <c r="H267"/>
  <c r="I266"/>
  <c r="H266"/>
  <c r="I265"/>
  <c r="H265"/>
  <c r="I264"/>
  <c r="H264"/>
  <c r="I263"/>
  <c r="H263"/>
  <c r="I262"/>
  <c r="H262"/>
  <c r="I261"/>
  <c r="H261"/>
  <c r="I260"/>
  <c r="H260"/>
  <c r="I259"/>
  <c r="H259"/>
  <c r="I258"/>
  <c r="H258"/>
  <c r="I257"/>
  <c r="H257"/>
  <c r="I256"/>
  <c r="H256"/>
  <c r="I255"/>
  <c r="H255"/>
  <c r="I254"/>
  <c r="H254"/>
  <c r="I253"/>
  <c r="H253"/>
  <c r="I252"/>
  <c r="H252"/>
  <c r="I251"/>
  <c r="H251"/>
  <c r="I250"/>
  <c r="H250"/>
  <c r="I249"/>
  <c r="H249"/>
  <c r="I248"/>
  <c r="H248"/>
  <c r="I247"/>
  <c r="H247"/>
  <c r="I246"/>
  <c r="H246"/>
  <c r="I245"/>
  <c r="H245"/>
  <c r="I244"/>
  <c r="H244"/>
  <c r="I243"/>
  <c r="H243"/>
  <c r="I242"/>
  <c r="H242"/>
  <c r="I241"/>
  <c r="H241"/>
  <c r="I240"/>
  <c r="H240"/>
  <c r="I239"/>
  <c r="H239"/>
  <c r="I238"/>
  <c r="H238"/>
  <c r="I237"/>
  <c r="H237"/>
  <c r="I236"/>
  <c r="H236"/>
  <c r="I235"/>
  <c r="H235"/>
  <c r="I234"/>
  <c r="H234"/>
  <c r="I233"/>
  <c r="H233"/>
  <c r="I232"/>
  <c r="H232"/>
  <c r="I231"/>
  <c r="H231"/>
  <c r="I230"/>
  <c r="H230"/>
  <c r="I229"/>
  <c r="H229"/>
  <c r="I228"/>
  <c r="H228"/>
  <c r="I227"/>
  <c r="H227"/>
  <c r="I226"/>
  <c r="H226"/>
  <c r="I225"/>
  <c r="H225"/>
  <c r="I224"/>
  <c r="H224"/>
  <c r="I223"/>
  <c r="H223"/>
  <c r="I222"/>
  <c r="H222"/>
  <c r="I221"/>
  <c r="H221"/>
  <c r="I220"/>
  <c r="H220"/>
  <c r="I219"/>
  <c r="H219"/>
  <c r="I218"/>
  <c r="H218"/>
  <c r="I217"/>
  <c r="H217"/>
  <c r="I216"/>
  <c r="H216"/>
  <c r="I215"/>
  <c r="H215"/>
  <c r="I214"/>
  <c r="H214"/>
  <c r="I213"/>
  <c r="H213"/>
  <c r="I212"/>
  <c r="H212"/>
  <c r="I211"/>
  <c r="H211"/>
  <c r="I210"/>
  <c r="H210"/>
  <c r="I209"/>
  <c r="H209"/>
  <c r="I208"/>
  <c r="H208"/>
  <c r="I207"/>
  <c r="H207"/>
  <c r="I206"/>
  <c r="H206"/>
  <c r="I205"/>
  <c r="H205"/>
  <c r="I204"/>
  <c r="H204"/>
  <c r="I203"/>
  <c r="H203"/>
  <c r="I202"/>
  <c r="H202"/>
  <c r="I201"/>
  <c r="H201"/>
  <c r="I200"/>
  <c r="H200"/>
  <c r="I199"/>
  <c r="H199"/>
  <c r="I198"/>
  <c r="H198"/>
  <c r="I197"/>
  <c r="H197"/>
  <c r="I196"/>
  <c r="H196"/>
  <c r="I195"/>
  <c r="H195"/>
  <c r="I194"/>
  <c r="H194"/>
  <c r="I193"/>
  <c r="H193"/>
  <c r="I192"/>
  <c r="H192"/>
  <c r="I191"/>
  <c r="H191"/>
  <c r="I190"/>
  <c r="H190"/>
  <c r="I189"/>
  <c r="H189"/>
  <c r="I188"/>
  <c r="H188"/>
  <c r="I187"/>
  <c r="H187"/>
  <c r="I186"/>
  <c r="H186"/>
  <c r="I185"/>
  <c r="H185"/>
  <c r="I184"/>
  <c r="H184"/>
  <c r="I183"/>
  <c r="H183"/>
  <c r="I182"/>
  <c r="H182"/>
  <c r="I181"/>
  <c r="H181"/>
  <c r="I180"/>
  <c r="H180"/>
  <c r="I179"/>
  <c r="H179"/>
  <c r="I178"/>
  <c r="H178"/>
  <c r="I177"/>
  <c r="H177"/>
  <c r="I176"/>
  <c r="H176"/>
  <c r="I175"/>
  <c r="H175"/>
  <c r="J175"/>
  <c r="N175" s="1"/>
  <c r="I174"/>
  <c r="H174"/>
  <c r="I173"/>
  <c r="H173"/>
  <c r="I172"/>
  <c r="H172"/>
  <c r="I171"/>
  <c r="H171"/>
  <c r="I170"/>
  <c r="H170"/>
  <c r="J169"/>
  <c r="N169" s="1"/>
  <c r="I169"/>
  <c r="H169"/>
  <c r="I168"/>
  <c r="H168"/>
  <c r="J167"/>
  <c r="N167" s="1"/>
  <c r="I167"/>
  <c r="H167"/>
  <c r="I166"/>
  <c r="H166"/>
  <c r="I165"/>
  <c r="H165"/>
  <c r="I164"/>
  <c r="H164"/>
  <c r="I163"/>
  <c r="H163"/>
  <c r="I162"/>
  <c r="H162"/>
  <c r="I161"/>
  <c r="H161"/>
  <c r="J161"/>
  <c r="N161" s="1"/>
  <c r="I160"/>
  <c r="H160"/>
  <c r="I159"/>
  <c r="H159"/>
  <c r="J159"/>
  <c r="N159" s="1"/>
  <c r="I158"/>
  <c r="H158"/>
  <c r="I157"/>
  <c r="H157"/>
  <c r="I156"/>
  <c r="H156"/>
  <c r="I155"/>
  <c r="H155"/>
  <c r="I154"/>
  <c r="H154"/>
  <c r="I153"/>
  <c r="H153"/>
  <c r="J153"/>
  <c r="N153" s="1"/>
  <c r="I152"/>
  <c r="H152"/>
  <c r="I151"/>
  <c r="H151"/>
  <c r="J151"/>
  <c r="N151" s="1"/>
  <c r="I150"/>
  <c r="H150"/>
  <c r="I149"/>
  <c r="H149"/>
  <c r="I148"/>
  <c r="H148"/>
  <c r="I147"/>
  <c r="H147"/>
  <c r="I146"/>
  <c r="H146"/>
  <c r="I145"/>
  <c r="H145"/>
  <c r="J145"/>
  <c r="N145" s="1"/>
  <c r="I144"/>
  <c r="H144"/>
  <c r="I143"/>
  <c r="H143"/>
  <c r="J143"/>
  <c r="N143" s="1"/>
  <c r="I142"/>
  <c r="H142"/>
  <c r="I141"/>
  <c r="H141"/>
  <c r="I140"/>
  <c r="H140"/>
  <c r="I139"/>
  <c r="H139"/>
  <c r="I138"/>
  <c r="H138"/>
  <c r="J137"/>
  <c r="N137" s="1"/>
  <c r="I137"/>
  <c r="H137"/>
  <c r="I136"/>
  <c r="H136"/>
  <c r="I135"/>
  <c r="H135"/>
  <c r="J135"/>
  <c r="N135" s="1"/>
  <c r="I134"/>
  <c r="H134"/>
  <c r="I133"/>
  <c r="H133"/>
  <c r="I132"/>
  <c r="H132"/>
  <c r="I131"/>
  <c r="H131"/>
  <c r="I130"/>
  <c r="H130"/>
  <c r="I129"/>
  <c r="H129"/>
  <c r="J129"/>
  <c r="N129" s="1"/>
  <c r="I128"/>
  <c r="H128"/>
  <c r="I127"/>
  <c r="H127"/>
  <c r="J127"/>
  <c r="N127" s="1"/>
  <c r="I126"/>
  <c r="H126"/>
  <c r="I125"/>
  <c r="H125"/>
  <c r="I124"/>
  <c r="H124"/>
  <c r="I123"/>
  <c r="H123"/>
  <c r="I122"/>
  <c r="H122"/>
  <c r="I121"/>
  <c r="H121"/>
  <c r="J121"/>
  <c r="N121" s="1"/>
  <c r="I120"/>
  <c r="H120"/>
  <c r="I119"/>
  <c r="H119"/>
  <c r="J119"/>
  <c r="N119" s="1"/>
  <c r="I118"/>
  <c r="H118"/>
  <c r="I117"/>
  <c r="H117"/>
  <c r="I116"/>
  <c r="H116"/>
  <c r="I115"/>
  <c r="H115"/>
  <c r="I114"/>
  <c r="H114"/>
  <c r="I113"/>
  <c r="H113"/>
  <c r="J113"/>
  <c r="N113" s="1"/>
  <c r="I112"/>
  <c r="H112"/>
  <c r="I111"/>
  <c r="H111"/>
  <c r="I110"/>
  <c r="H110"/>
  <c r="I109"/>
  <c r="H109"/>
  <c r="I108"/>
  <c r="H108"/>
  <c r="I107"/>
  <c r="H107"/>
  <c r="I106"/>
  <c r="H106"/>
  <c r="I105"/>
  <c r="H105"/>
  <c r="I104"/>
  <c r="H104"/>
  <c r="I103"/>
  <c r="H103"/>
  <c r="J103"/>
  <c r="N103" s="1"/>
  <c r="I102"/>
  <c r="H102"/>
  <c r="I101"/>
  <c r="H101"/>
  <c r="J101"/>
  <c r="N101" s="1"/>
  <c r="I100"/>
  <c r="H100"/>
  <c r="I99"/>
  <c r="H99"/>
  <c r="I98"/>
  <c r="H98"/>
  <c r="J98"/>
  <c r="N98" s="1"/>
  <c r="J97"/>
  <c r="N97" s="1"/>
  <c r="I97"/>
  <c r="H97"/>
  <c r="I96"/>
  <c r="H96"/>
  <c r="I95"/>
  <c r="H95"/>
  <c r="I94"/>
  <c r="H94"/>
  <c r="I93"/>
  <c r="H93"/>
  <c r="I92"/>
  <c r="H92"/>
  <c r="I91"/>
  <c r="H91"/>
  <c r="I90"/>
  <c r="H90"/>
  <c r="J90"/>
  <c r="N90" s="1"/>
  <c r="I89"/>
  <c r="H89"/>
  <c r="I88"/>
  <c r="H88"/>
  <c r="I87"/>
  <c r="H87"/>
  <c r="I86"/>
  <c r="H86"/>
  <c r="I85"/>
  <c r="H85"/>
  <c r="I84"/>
  <c r="H84"/>
  <c r="I83"/>
  <c r="H83"/>
  <c r="I82"/>
  <c r="H82"/>
  <c r="J82"/>
  <c r="N82" s="1"/>
  <c r="I81"/>
  <c r="H81"/>
  <c r="I80"/>
  <c r="H80"/>
  <c r="I79"/>
  <c r="H79"/>
  <c r="I78"/>
  <c r="H78"/>
  <c r="I77"/>
  <c r="H77"/>
  <c r="I76"/>
  <c r="H76"/>
  <c r="I75"/>
  <c r="H75"/>
  <c r="I74"/>
  <c r="H74"/>
  <c r="I73"/>
  <c r="H73"/>
  <c r="I72"/>
  <c r="H72"/>
  <c r="I71"/>
  <c r="H71"/>
  <c r="I70"/>
  <c r="H70"/>
  <c r="I69"/>
  <c r="H69"/>
  <c r="J69"/>
  <c r="N69" s="1"/>
  <c r="I68"/>
  <c r="H68"/>
  <c r="I67"/>
  <c r="H67"/>
  <c r="I66"/>
  <c r="H66"/>
  <c r="I65"/>
  <c r="H65"/>
  <c r="J65"/>
  <c r="N65" s="1"/>
  <c r="I64"/>
  <c r="H64"/>
  <c r="I63"/>
  <c r="H63"/>
  <c r="I62"/>
  <c r="H62"/>
  <c r="I61"/>
  <c r="H61"/>
  <c r="I60"/>
  <c r="H60"/>
  <c r="I59"/>
  <c r="H59"/>
  <c r="I58"/>
  <c r="H58"/>
  <c r="J58"/>
  <c r="N58" s="1"/>
  <c r="I57"/>
  <c r="H57"/>
  <c r="I56"/>
  <c r="H56"/>
  <c r="I55"/>
  <c r="H55"/>
  <c r="I54"/>
  <c r="H54"/>
  <c r="I53"/>
  <c r="H53"/>
  <c r="I52"/>
  <c r="H52"/>
  <c r="I51"/>
  <c r="H51"/>
  <c r="I50"/>
  <c r="H50"/>
  <c r="I49"/>
  <c r="H49"/>
  <c r="I48"/>
  <c r="H48"/>
  <c r="I47"/>
  <c r="H47"/>
  <c r="I46"/>
  <c r="H46"/>
  <c r="I45"/>
  <c r="H45"/>
  <c r="I44"/>
  <c r="H44"/>
  <c r="I43"/>
  <c r="H43"/>
  <c r="I42"/>
  <c r="H42"/>
  <c r="I41"/>
  <c r="H41"/>
  <c r="I40"/>
  <c r="H40"/>
  <c r="I39"/>
  <c r="H39"/>
  <c r="I38"/>
  <c r="H38"/>
  <c r="I37"/>
  <c r="H37"/>
  <c r="I36"/>
  <c r="H36"/>
  <c r="I35"/>
  <c r="H35"/>
  <c r="I34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W500" l="1"/>
  <c r="U143"/>
  <c r="V143"/>
  <c r="V308"/>
  <c r="U308"/>
  <c r="U320"/>
  <c r="V320"/>
  <c r="U354"/>
  <c r="V354"/>
  <c r="V405"/>
  <c r="U405"/>
  <c r="U456"/>
  <c r="V456"/>
  <c r="P459"/>
  <c r="V459"/>
  <c r="U459"/>
  <c r="V462"/>
  <c r="U462"/>
  <c r="U535"/>
  <c r="V535"/>
  <c r="V538"/>
  <c r="U538"/>
  <c r="P541"/>
  <c r="U541"/>
  <c r="V541"/>
  <c r="U564"/>
  <c r="V564"/>
  <c r="V606"/>
  <c r="U606"/>
  <c r="P609"/>
  <c r="U609"/>
  <c r="V609"/>
  <c r="O58"/>
  <c r="V58"/>
  <c r="U58"/>
  <c r="V129"/>
  <c r="U129"/>
  <c r="V161"/>
  <c r="U161"/>
  <c r="U366"/>
  <c r="V366"/>
  <c r="U382"/>
  <c r="V382"/>
  <c r="V440"/>
  <c r="U440"/>
  <c r="U469"/>
  <c r="V469"/>
  <c r="P487"/>
  <c r="U487"/>
  <c r="V487"/>
  <c r="U556"/>
  <c r="V556"/>
  <c r="P581"/>
  <c r="U581"/>
  <c r="V581"/>
  <c r="V598"/>
  <c r="U598"/>
  <c r="U135"/>
  <c r="V135"/>
  <c r="V301"/>
  <c r="U301"/>
  <c r="V402"/>
  <c r="U402"/>
  <c r="U484"/>
  <c r="V484"/>
  <c r="V542"/>
  <c r="U542"/>
  <c r="P553"/>
  <c r="V553"/>
  <c r="U553"/>
  <c r="P587"/>
  <c r="V587"/>
  <c r="U587"/>
  <c r="U626"/>
  <c r="V626"/>
  <c r="U167"/>
  <c r="V167"/>
  <c r="O101"/>
  <c r="V101"/>
  <c r="U101"/>
  <c r="P315"/>
  <c r="V315"/>
  <c r="U315"/>
  <c r="V350"/>
  <c r="U350"/>
  <c r="V488"/>
  <c r="U488"/>
  <c r="U500"/>
  <c r="V500"/>
  <c r="U127"/>
  <c r="V127"/>
  <c r="V276"/>
  <c r="U276"/>
  <c r="V386"/>
  <c r="U386"/>
  <c r="V446"/>
  <c r="U446"/>
  <c r="P475"/>
  <c r="V475"/>
  <c r="U475"/>
  <c r="P520"/>
  <c r="V520"/>
  <c r="U520"/>
  <c r="V614"/>
  <c r="U614"/>
  <c r="P620"/>
  <c r="U620"/>
  <c r="V620"/>
  <c r="V65"/>
  <c r="U65"/>
  <c r="O90"/>
  <c r="U90"/>
  <c r="V90"/>
  <c r="O113"/>
  <c r="V113"/>
  <c r="U113"/>
  <c r="O137"/>
  <c r="V137"/>
  <c r="U137"/>
  <c r="V145"/>
  <c r="U145"/>
  <c r="O169"/>
  <c r="V169"/>
  <c r="U169"/>
  <c r="P271"/>
  <c r="U271"/>
  <c r="V271"/>
  <c r="P347"/>
  <c r="V347"/>
  <c r="U347"/>
  <c r="U392"/>
  <c r="V392"/>
  <c r="P407"/>
  <c r="U407"/>
  <c r="V407"/>
  <c r="P555"/>
  <c r="V555"/>
  <c r="U555"/>
  <c r="P589"/>
  <c r="U589"/>
  <c r="V589"/>
  <c r="P617"/>
  <c r="U617"/>
  <c r="V617"/>
  <c r="P624"/>
  <c r="U624"/>
  <c r="V624"/>
  <c r="U69"/>
  <c r="V69"/>
  <c r="O103"/>
  <c r="U103"/>
  <c r="V103"/>
  <c r="V121"/>
  <c r="U121"/>
  <c r="V153"/>
  <c r="U153"/>
  <c r="V338"/>
  <c r="U338"/>
  <c r="V481"/>
  <c r="U481"/>
  <c r="U159"/>
  <c r="V159"/>
  <c r="V434"/>
  <c r="U434"/>
  <c r="U119"/>
  <c r="V119"/>
  <c r="U151"/>
  <c r="V151"/>
  <c r="V285"/>
  <c r="U285"/>
  <c r="P319"/>
  <c r="U319"/>
  <c r="V319"/>
  <c r="V418"/>
  <c r="U418"/>
  <c r="P495"/>
  <c r="U495"/>
  <c r="V495"/>
  <c r="V498"/>
  <c r="U498"/>
  <c r="V504"/>
  <c r="U504"/>
  <c r="P615"/>
  <c r="U615"/>
  <c r="V615"/>
  <c r="V621"/>
  <c r="U621"/>
  <c r="U175"/>
  <c r="V175"/>
  <c r="O98"/>
  <c r="U98"/>
  <c r="V98"/>
  <c r="V324"/>
  <c r="U324"/>
  <c r="U623"/>
  <c r="V623"/>
  <c r="V313"/>
  <c r="U313"/>
  <c r="U437"/>
  <c r="V437"/>
  <c r="V494"/>
  <c r="U494"/>
  <c r="O82"/>
  <c r="W82" s="1"/>
  <c r="U82"/>
  <c r="V82"/>
  <c r="P97"/>
  <c r="V97"/>
  <c r="U97"/>
  <c r="P272"/>
  <c r="U272"/>
  <c r="V272"/>
  <c r="P291"/>
  <c r="V291"/>
  <c r="U291"/>
  <c r="P331"/>
  <c r="U331"/>
  <c r="V331"/>
  <c r="V373"/>
  <c r="U373"/>
  <c r="U408"/>
  <c r="V408"/>
  <c r="V430"/>
  <c r="U430"/>
  <c r="P439"/>
  <c r="U439"/>
  <c r="V439"/>
  <c r="V450"/>
  <c r="U450"/>
  <c r="U468"/>
  <c r="V468"/>
  <c r="P482"/>
  <c r="V482"/>
  <c r="U482"/>
  <c r="P486"/>
  <c r="V486"/>
  <c r="U486"/>
  <c r="V489"/>
  <c r="U489"/>
  <c r="U492"/>
  <c r="V492"/>
  <c r="P508"/>
  <c r="U508"/>
  <c r="V508"/>
  <c r="V572"/>
  <c r="U572"/>
  <c r="V618"/>
  <c r="U618"/>
  <c r="X44"/>
  <c r="Y44"/>
  <c r="X52"/>
  <c r="Y52"/>
  <c r="Y41"/>
  <c r="X41"/>
  <c r="Y49"/>
  <c r="X49"/>
  <c r="Y38"/>
  <c r="X38"/>
  <c r="X46"/>
  <c r="Y46"/>
  <c r="X43"/>
  <c r="Y43"/>
  <c r="X48"/>
  <c r="Y48"/>
  <c r="X45"/>
  <c r="Y45"/>
  <c r="X53"/>
  <c r="AH53"/>
  <c r="Y53"/>
  <c r="X55"/>
  <c r="Y55"/>
  <c r="Y42"/>
  <c r="X42"/>
  <c r="Y50"/>
  <c r="AI50" s="1"/>
  <c r="X51"/>
  <c r="Y51"/>
  <c r="X40"/>
  <c r="Y40"/>
  <c r="X39"/>
  <c r="Y39"/>
  <c r="X47"/>
  <c r="Y47"/>
  <c r="X54"/>
  <c r="Y54"/>
  <c r="AG54"/>
  <c r="AH54"/>
  <c r="J333"/>
  <c r="J334"/>
  <c r="N334" s="1"/>
  <c r="J369"/>
  <c r="J423"/>
  <c r="N423" s="1"/>
  <c r="J404"/>
  <c r="N404" s="1"/>
  <c r="J569"/>
  <c r="J611"/>
  <c r="N611" s="1"/>
  <c r="P354"/>
  <c r="O354"/>
  <c r="O145"/>
  <c r="P145"/>
  <c r="O153"/>
  <c r="P153"/>
  <c r="O129"/>
  <c r="W129" s="1"/>
  <c r="P129"/>
  <c r="P564"/>
  <c r="O564"/>
  <c r="P418"/>
  <c r="O418"/>
  <c r="P572"/>
  <c r="O572"/>
  <c r="J62"/>
  <c r="J307"/>
  <c r="N307" s="1"/>
  <c r="J343"/>
  <c r="J344"/>
  <c r="N344" s="1"/>
  <c r="J359"/>
  <c r="N359" s="1"/>
  <c r="J375"/>
  <c r="N375" s="1"/>
  <c r="J376"/>
  <c r="J398"/>
  <c r="N398" s="1"/>
  <c r="J414"/>
  <c r="J433"/>
  <c r="N433" s="1"/>
  <c r="J528"/>
  <c r="J583"/>
  <c r="N583" s="1"/>
  <c r="J296"/>
  <c r="N296" s="1"/>
  <c r="J297"/>
  <c r="J478"/>
  <c r="N478" s="1"/>
  <c r="J552"/>
  <c r="N552" s="1"/>
  <c r="J566"/>
  <c r="J600"/>
  <c r="N600" s="1"/>
  <c r="J602"/>
  <c r="J603"/>
  <c r="J605"/>
  <c r="N605" s="1"/>
  <c r="J78"/>
  <c r="N78" s="1"/>
  <c r="J330"/>
  <c r="N330" s="1"/>
  <c r="J363"/>
  <c r="N363" s="1"/>
  <c r="J401"/>
  <c r="J417"/>
  <c r="N417" s="1"/>
  <c r="J420"/>
  <c r="O482"/>
  <c r="J586"/>
  <c r="J608"/>
  <c r="J612"/>
  <c r="N612" s="1"/>
  <c r="J303"/>
  <c r="N303" s="1"/>
  <c r="J337"/>
  <c r="N337" s="1"/>
  <c r="J471"/>
  <c r="J574"/>
  <c r="J325"/>
  <c r="N325" s="1"/>
  <c r="J353"/>
  <c r="N353" s="1"/>
  <c r="J356"/>
  <c r="J395"/>
  <c r="N395" s="1"/>
  <c r="J427"/>
  <c r="J546"/>
  <c r="N546" s="1"/>
  <c r="J577"/>
  <c r="N577" s="1"/>
  <c r="J578"/>
  <c r="J472"/>
  <c r="J558"/>
  <c r="N558" s="1"/>
  <c r="J340"/>
  <c r="N340" s="1"/>
  <c r="J341"/>
  <c r="N341" s="1"/>
  <c r="J549"/>
  <c r="J561"/>
  <c r="N561" s="1"/>
  <c r="J580"/>
  <c r="N580" s="1"/>
  <c r="J594"/>
  <c r="J595"/>
  <c r="N595" s="1"/>
  <c r="J597"/>
  <c r="N597" s="1"/>
  <c r="P386"/>
  <c r="O386"/>
  <c r="P535"/>
  <c r="O535"/>
  <c r="W535" s="1"/>
  <c r="O121"/>
  <c r="P121"/>
  <c r="O161"/>
  <c r="W161" s="1"/>
  <c r="P161"/>
  <c r="P65"/>
  <c r="O65"/>
  <c r="P320"/>
  <c r="O320"/>
  <c r="W320" s="1"/>
  <c r="P450"/>
  <c r="O450"/>
  <c r="P623"/>
  <c r="O623"/>
  <c r="P498"/>
  <c r="O498"/>
  <c r="P69"/>
  <c r="O69"/>
  <c r="J74"/>
  <c r="N74" s="1"/>
  <c r="P169"/>
  <c r="J283"/>
  <c r="N283" s="1"/>
  <c r="J309"/>
  <c r="N309" s="1"/>
  <c r="J81"/>
  <c r="N81" s="1"/>
  <c r="J85"/>
  <c r="N85" s="1"/>
  <c r="J289"/>
  <c r="N289" s="1"/>
  <c r="J372"/>
  <c r="J385"/>
  <c r="J388"/>
  <c r="N388" s="1"/>
  <c r="J391"/>
  <c r="N391" s="1"/>
  <c r="J436"/>
  <c r="N436" s="1"/>
  <c r="J449"/>
  <c r="N449" s="1"/>
  <c r="J452"/>
  <c r="N452" s="1"/>
  <c r="J455"/>
  <c r="J512"/>
  <c r="J536"/>
  <c r="N536" s="1"/>
  <c r="J592"/>
  <c r="N592" s="1"/>
  <c r="J94"/>
  <c r="N94" s="1"/>
  <c r="P137"/>
  <c r="J277"/>
  <c r="N277" s="1"/>
  <c r="J497"/>
  <c r="N497" s="1"/>
  <c r="O97"/>
  <c r="P101"/>
  <c r="P103"/>
  <c r="P113"/>
  <c r="J465"/>
  <c r="N465" s="1"/>
  <c r="J491"/>
  <c r="N491" s="1"/>
  <c r="O615"/>
  <c r="P338"/>
  <c r="O338"/>
  <c r="P402"/>
  <c r="O402"/>
  <c r="P504"/>
  <c r="O504"/>
  <c r="W504" s="1"/>
  <c r="P434"/>
  <c r="O434"/>
  <c r="P621"/>
  <c r="O621"/>
  <c r="J323"/>
  <c r="J346"/>
  <c r="N346" s="1"/>
  <c r="J355"/>
  <c r="N355" s="1"/>
  <c r="J378"/>
  <c r="N378" s="1"/>
  <c r="J387"/>
  <c r="N387" s="1"/>
  <c r="J410"/>
  <c r="N410" s="1"/>
  <c r="J419"/>
  <c r="N419" s="1"/>
  <c r="J442"/>
  <c r="N442" s="1"/>
  <c r="J451"/>
  <c r="N451" s="1"/>
  <c r="J474"/>
  <c r="N474" s="1"/>
  <c r="J483"/>
  <c r="N483" s="1"/>
  <c r="J499"/>
  <c r="N499" s="1"/>
  <c r="J548"/>
  <c r="N548" s="1"/>
  <c r="J557"/>
  <c r="N557" s="1"/>
  <c r="J565"/>
  <c r="J596"/>
  <c r="N596" s="1"/>
  <c r="O508"/>
  <c r="W508" s="1"/>
  <c r="O520"/>
  <c r="W520" s="1"/>
  <c r="O555"/>
  <c r="W555" s="1"/>
  <c r="O587"/>
  <c r="O609"/>
  <c r="O617"/>
  <c r="O624"/>
  <c r="J107"/>
  <c r="N107" s="1"/>
  <c r="J149"/>
  <c r="N149" s="1"/>
  <c r="J400"/>
  <c r="N400" s="1"/>
  <c r="J432"/>
  <c r="N432" s="1"/>
  <c r="P462"/>
  <c r="O462"/>
  <c r="J493"/>
  <c r="J543"/>
  <c r="N543" s="1"/>
  <c r="P556"/>
  <c r="O556"/>
  <c r="W556" s="1"/>
  <c r="J599"/>
  <c r="N599" s="1"/>
  <c r="J622"/>
  <c r="N622" s="1"/>
  <c r="J230"/>
  <c r="N230" s="1"/>
  <c r="J281"/>
  <c r="N281" s="1"/>
  <c r="J502"/>
  <c r="N502" s="1"/>
  <c r="J200"/>
  <c r="N200" s="1"/>
  <c r="J184"/>
  <c r="N184" s="1"/>
  <c r="J216"/>
  <c r="N216" s="1"/>
  <c r="J240"/>
  <c r="N240" s="1"/>
  <c r="J397"/>
  <c r="N397" s="1"/>
  <c r="O127"/>
  <c r="P127"/>
  <c r="O143"/>
  <c r="P143"/>
  <c r="O167"/>
  <c r="P167"/>
  <c r="J416"/>
  <c r="N416" s="1"/>
  <c r="J496"/>
  <c r="N496" s="1"/>
  <c r="J510"/>
  <c r="N510" s="1"/>
  <c r="J588"/>
  <c r="N588" s="1"/>
  <c r="J248"/>
  <c r="N248" s="1"/>
  <c r="J317"/>
  <c r="N317" s="1"/>
  <c r="J332"/>
  <c r="N332" s="1"/>
  <c r="P494"/>
  <c r="O494"/>
  <c r="J516"/>
  <c r="N516" s="1"/>
  <c r="J563"/>
  <c r="N563" s="1"/>
  <c r="J571"/>
  <c r="N571" s="1"/>
  <c r="J601"/>
  <c r="N601" s="1"/>
  <c r="J610"/>
  <c r="N610" s="1"/>
  <c r="J57"/>
  <c r="N57" s="1"/>
  <c r="J66"/>
  <c r="N66" s="1"/>
  <c r="J73"/>
  <c r="N73" s="1"/>
  <c r="J89"/>
  <c r="N89" s="1"/>
  <c r="J111"/>
  <c r="N111" s="1"/>
  <c r="J360"/>
  <c r="N360" s="1"/>
  <c r="J370"/>
  <c r="N370" s="1"/>
  <c r="J424"/>
  <c r="N424" s="1"/>
  <c r="J466"/>
  <c r="N466" s="1"/>
  <c r="J584"/>
  <c r="N584" s="1"/>
  <c r="J117"/>
  <c r="N117" s="1"/>
  <c r="J173"/>
  <c r="N173" s="1"/>
  <c r="J243"/>
  <c r="N243" s="1"/>
  <c r="J254"/>
  <c r="N254" s="1"/>
  <c r="J336"/>
  <c r="P366"/>
  <c r="O366"/>
  <c r="W366" s="1"/>
  <c r="J464"/>
  <c r="N464" s="1"/>
  <c r="J524"/>
  <c r="N524" s="1"/>
  <c r="J568"/>
  <c r="N568" s="1"/>
  <c r="J251"/>
  <c r="N251" s="1"/>
  <c r="J591"/>
  <c r="N591" s="1"/>
  <c r="J189"/>
  <c r="N189" s="1"/>
  <c r="J225"/>
  <c r="N225" s="1"/>
  <c r="J305"/>
  <c r="N305" s="1"/>
  <c r="J217"/>
  <c r="N217" s="1"/>
  <c r="J250"/>
  <c r="N250" s="1"/>
  <c r="J269"/>
  <c r="N269" s="1"/>
  <c r="J275"/>
  <c r="N275" s="1"/>
  <c r="J365"/>
  <c r="N365" s="1"/>
  <c r="J429"/>
  <c r="N429" s="1"/>
  <c r="J461"/>
  <c r="N461" s="1"/>
  <c r="J573"/>
  <c r="N573" s="1"/>
  <c r="O151"/>
  <c r="W151" s="1"/>
  <c r="P151"/>
  <c r="O175"/>
  <c r="P175"/>
  <c r="J182"/>
  <c r="N182" s="1"/>
  <c r="J208"/>
  <c r="N208" s="1"/>
  <c r="J209"/>
  <c r="N209" s="1"/>
  <c r="J213"/>
  <c r="N213" s="1"/>
  <c r="J249"/>
  <c r="N249" s="1"/>
  <c r="P350"/>
  <c r="O350"/>
  <c r="J352"/>
  <c r="N352" s="1"/>
  <c r="P382"/>
  <c r="O382"/>
  <c r="J384"/>
  <c r="N384" s="1"/>
  <c r="P446"/>
  <c r="O446"/>
  <c r="J448"/>
  <c r="N448" s="1"/>
  <c r="J480"/>
  <c r="N480" s="1"/>
  <c r="J490"/>
  <c r="N490" s="1"/>
  <c r="J625"/>
  <c r="N625" s="1"/>
  <c r="J176"/>
  <c r="J177"/>
  <c r="N177" s="1"/>
  <c r="J246"/>
  <c r="N246" s="1"/>
  <c r="J258"/>
  <c r="N258" s="1"/>
  <c r="J260"/>
  <c r="N260" s="1"/>
  <c r="J295"/>
  <c r="N295" s="1"/>
  <c r="J312"/>
  <c r="N312" s="1"/>
  <c r="J339"/>
  <c r="N339" s="1"/>
  <c r="J362"/>
  <c r="N362" s="1"/>
  <c r="J371"/>
  <c r="N371" s="1"/>
  <c r="J394"/>
  <c r="N394" s="1"/>
  <c r="J403"/>
  <c r="N403" s="1"/>
  <c r="J426"/>
  <c r="N426" s="1"/>
  <c r="J435"/>
  <c r="N435" s="1"/>
  <c r="J458"/>
  <c r="N458" s="1"/>
  <c r="J467"/>
  <c r="J545"/>
  <c r="J554"/>
  <c r="N554" s="1"/>
  <c r="J593"/>
  <c r="N593" s="1"/>
  <c r="J616"/>
  <c r="N616" s="1"/>
  <c r="J321"/>
  <c r="J327"/>
  <c r="N327" s="1"/>
  <c r="J379"/>
  <c r="J411"/>
  <c r="N411" s="1"/>
  <c r="J443"/>
  <c r="N443" s="1"/>
  <c r="J590"/>
  <c r="N590" s="1"/>
  <c r="J627"/>
  <c r="N627" s="1"/>
  <c r="J125"/>
  <c r="N125" s="1"/>
  <c r="J133"/>
  <c r="N133" s="1"/>
  <c r="J141"/>
  <c r="N141" s="1"/>
  <c r="J157"/>
  <c r="N157" s="1"/>
  <c r="J165"/>
  <c r="N165" s="1"/>
  <c r="J229"/>
  <c r="N229" s="1"/>
  <c r="J232"/>
  <c r="N232" s="1"/>
  <c r="J253"/>
  <c r="N253" s="1"/>
  <c r="J368"/>
  <c r="N368" s="1"/>
  <c r="P430"/>
  <c r="O430"/>
  <c r="W430" s="1"/>
  <c r="J560"/>
  <c r="N560" s="1"/>
  <c r="J109"/>
  <c r="N109" s="1"/>
  <c r="J188"/>
  <c r="N188" s="1"/>
  <c r="J193"/>
  <c r="N193" s="1"/>
  <c r="J224"/>
  <c r="N224" s="1"/>
  <c r="J242"/>
  <c r="N242" s="1"/>
  <c r="J534"/>
  <c r="N534" s="1"/>
  <c r="J540"/>
  <c r="N540" s="1"/>
  <c r="J604"/>
  <c r="N604" s="1"/>
  <c r="J198"/>
  <c r="N198" s="1"/>
  <c r="J582"/>
  <c r="N582" s="1"/>
  <c r="O119"/>
  <c r="P119"/>
  <c r="O135"/>
  <c r="P135"/>
  <c r="O159"/>
  <c r="P159"/>
  <c r="J204"/>
  <c r="N204" s="1"/>
  <c r="J257"/>
  <c r="N257" s="1"/>
  <c r="J265"/>
  <c r="N265" s="1"/>
  <c r="J288"/>
  <c r="N288" s="1"/>
  <c r="J329"/>
  <c r="N329" s="1"/>
  <c r="J349"/>
  <c r="N349" s="1"/>
  <c r="J381"/>
  <c r="N381" s="1"/>
  <c r="J413"/>
  <c r="N413" s="1"/>
  <c r="J445"/>
  <c r="N445" s="1"/>
  <c r="J477"/>
  <c r="N477" s="1"/>
  <c r="J576"/>
  <c r="N576" s="1"/>
  <c r="J585"/>
  <c r="N585" s="1"/>
  <c r="J607"/>
  <c r="N607" s="1"/>
  <c r="J61"/>
  <c r="N61" s="1"/>
  <c r="J70"/>
  <c r="N70" s="1"/>
  <c r="J77"/>
  <c r="N77" s="1"/>
  <c r="J86"/>
  <c r="N86" s="1"/>
  <c r="J93"/>
  <c r="N93" s="1"/>
  <c r="J105"/>
  <c r="N105" s="1"/>
  <c r="J273"/>
  <c r="N273" s="1"/>
  <c r="J279"/>
  <c r="N279" s="1"/>
  <c r="J304"/>
  <c r="N304" s="1"/>
  <c r="J357"/>
  <c r="N357" s="1"/>
  <c r="J389"/>
  <c r="N389" s="1"/>
  <c r="J421"/>
  <c r="N421" s="1"/>
  <c r="J453"/>
  <c r="N453" s="1"/>
  <c r="J485"/>
  <c r="N485" s="1"/>
  <c r="J550"/>
  <c r="N550" s="1"/>
  <c r="J559"/>
  <c r="N559" s="1"/>
  <c r="J567"/>
  <c r="N567" s="1"/>
  <c r="J192"/>
  <c r="N192" s="1"/>
  <c r="J212"/>
  <c r="N212" s="1"/>
  <c r="J228"/>
  <c r="N228" s="1"/>
  <c r="J233"/>
  <c r="N233" s="1"/>
  <c r="J239"/>
  <c r="N239" s="1"/>
  <c r="J245"/>
  <c r="N245" s="1"/>
  <c r="J261"/>
  <c r="N261" s="1"/>
  <c r="J264"/>
  <c r="N264" s="1"/>
  <c r="J268"/>
  <c r="N268" s="1"/>
  <c r="J539"/>
  <c r="N539" s="1"/>
  <c r="J544"/>
  <c r="N544" s="1"/>
  <c r="J547"/>
  <c r="N547" s="1"/>
  <c r="J575"/>
  <c r="N575" s="1"/>
  <c r="J196"/>
  <c r="N196" s="1"/>
  <c r="J221"/>
  <c r="N221" s="1"/>
  <c r="J222"/>
  <c r="N222" s="1"/>
  <c r="J238"/>
  <c r="N238" s="1"/>
  <c r="J244"/>
  <c r="N244" s="1"/>
  <c r="J252"/>
  <c r="N252" s="1"/>
  <c r="J256"/>
  <c r="N256" s="1"/>
  <c r="J263"/>
  <c r="N263" s="1"/>
  <c r="J267"/>
  <c r="N267" s="1"/>
  <c r="J518"/>
  <c r="N518" s="1"/>
  <c r="J181"/>
  <c r="N181" s="1"/>
  <c r="J190"/>
  <c r="N190" s="1"/>
  <c r="J206"/>
  <c r="N206" s="1"/>
  <c r="J220"/>
  <c r="N220" s="1"/>
  <c r="J237"/>
  <c r="N237" s="1"/>
  <c r="J247"/>
  <c r="N247" s="1"/>
  <c r="J259"/>
  <c r="N259" s="1"/>
  <c r="O486"/>
  <c r="W486" s="1"/>
  <c r="J180"/>
  <c r="N180" s="1"/>
  <c r="J185"/>
  <c r="N185" s="1"/>
  <c r="J201"/>
  <c r="N201" s="1"/>
  <c r="J205"/>
  <c r="N205" s="1"/>
  <c r="J214"/>
  <c r="N214" s="1"/>
  <c r="J236"/>
  <c r="N236" s="1"/>
  <c r="J241"/>
  <c r="N241" s="1"/>
  <c r="J255"/>
  <c r="N255" s="1"/>
  <c r="J262"/>
  <c r="N262" s="1"/>
  <c r="J266"/>
  <c r="N266" s="1"/>
  <c r="J526"/>
  <c r="N526" s="1"/>
  <c r="J115"/>
  <c r="N115" s="1"/>
  <c r="J123"/>
  <c r="N123" s="1"/>
  <c r="J131"/>
  <c r="N131" s="1"/>
  <c r="J139"/>
  <c r="N139" s="1"/>
  <c r="J147"/>
  <c r="N147" s="1"/>
  <c r="J155"/>
  <c r="N155" s="1"/>
  <c r="J163"/>
  <c r="N163" s="1"/>
  <c r="J171"/>
  <c r="N171" s="1"/>
  <c r="J287"/>
  <c r="N287" s="1"/>
  <c r="J293"/>
  <c r="N293" s="1"/>
  <c r="J299"/>
  <c r="N299" s="1"/>
  <c r="J311"/>
  <c r="N311" s="1"/>
  <c r="J328"/>
  <c r="N328" s="1"/>
  <c r="J335"/>
  <c r="N335" s="1"/>
  <c r="J342"/>
  <c r="N342" s="1"/>
  <c r="J345"/>
  <c r="N345" s="1"/>
  <c r="J348"/>
  <c r="N348" s="1"/>
  <c r="J351"/>
  <c r="N351" s="1"/>
  <c r="J358"/>
  <c r="N358" s="1"/>
  <c r="J361"/>
  <c r="N361" s="1"/>
  <c r="J364"/>
  <c r="N364" s="1"/>
  <c r="J367"/>
  <c r="N367" s="1"/>
  <c r="J374"/>
  <c r="N374" s="1"/>
  <c r="J377"/>
  <c r="N377" s="1"/>
  <c r="J380"/>
  <c r="N380" s="1"/>
  <c r="J383"/>
  <c r="N383" s="1"/>
  <c r="J390"/>
  <c r="N390" s="1"/>
  <c r="J393"/>
  <c r="N393" s="1"/>
  <c r="J396"/>
  <c r="N396" s="1"/>
  <c r="J399"/>
  <c r="N399" s="1"/>
  <c r="J406"/>
  <c r="N406" s="1"/>
  <c r="J409"/>
  <c r="N409" s="1"/>
  <c r="J412"/>
  <c r="N412" s="1"/>
  <c r="J415"/>
  <c r="N415" s="1"/>
  <c r="J422"/>
  <c r="N422" s="1"/>
  <c r="J425"/>
  <c r="N425" s="1"/>
  <c r="J428"/>
  <c r="N428" s="1"/>
  <c r="J431"/>
  <c r="N431" s="1"/>
  <c r="J438"/>
  <c r="N438" s="1"/>
  <c r="J441"/>
  <c r="N441" s="1"/>
  <c r="J444"/>
  <c r="N444" s="1"/>
  <c r="J447"/>
  <c r="N447" s="1"/>
  <c r="J454"/>
  <c r="N454" s="1"/>
  <c r="J457"/>
  <c r="N457" s="1"/>
  <c r="J460"/>
  <c r="N460" s="1"/>
  <c r="J463"/>
  <c r="N463" s="1"/>
  <c r="J470"/>
  <c r="N470" s="1"/>
  <c r="J473"/>
  <c r="N473" s="1"/>
  <c r="J476"/>
  <c r="N476" s="1"/>
  <c r="J479"/>
  <c r="N479" s="1"/>
  <c r="J532"/>
  <c r="N532" s="1"/>
  <c r="J537"/>
  <c r="N537" s="1"/>
  <c r="J551"/>
  <c r="N551" s="1"/>
  <c r="J562"/>
  <c r="N562" s="1"/>
  <c r="J570"/>
  <c r="N570" s="1"/>
  <c r="J579"/>
  <c r="N579" s="1"/>
  <c r="J613"/>
  <c r="N613" s="1"/>
  <c r="J619"/>
  <c r="N619" s="1"/>
  <c r="J15"/>
  <c r="N15" s="1"/>
  <c r="J19"/>
  <c r="N19" s="1"/>
  <c r="J27"/>
  <c r="N27" s="1"/>
  <c r="J45"/>
  <c r="N45" s="1"/>
  <c r="J46"/>
  <c r="N46" s="1"/>
  <c r="J47"/>
  <c r="N47" s="1"/>
  <c r="J48"/>
  <c r="N48" s="1"/>
  <c r="J49"/>
  <c r="N49" s="1"/>
  <c r="J50"/>
  <c r="N50" s="1"/>
  <c r="J51"/>
  <c r="N51" s="1"/>
  <c r="J52"/>
  <c r="N52" s="1"/>
  <c r="J53"/>
  <c r="N53" s="1"/>
  <c r="J54"/>
  <c r="N54" s="1"/>
  <c r="J55"/>
  <c r="N55" s="1"/>
  <c r="J71"/>
  <c r="N71" s="1"/>
  <c r="J87"/>
  <c r="N87" s="1"/>
  <c r="J16"/>
  <c r="N16" s="1"/>
  <c r="J20"/>
  <c r="N20" s="1"/>
  <c r="J24"/>
  <c r="N24" s="1"/>
  <c r="J28"/>
  <c r="N28" s="1"/>
  <c r="J32"/>
  <c r="N32" s="1"/>
  <c r="J36"/>
  <c r="N36" s="1"/>
  <c r="J40"/>
  <c r="N40" s="1"/>
  <c r="J44"/>
  <c r="N44" s="1"/>
  <c r="J59"/>
  <c r="N59" s="1"/>
  <c r="J75"/>
  <c r="N75" s="1"/>
  <c r="J91"/>
  <c r="N91" s="1"/>
  <c r="J23"/>
  <c r="N23" s="1"/>
  <c r="J31"/>
  <c r="N31" s="1"/>
  <c r="J43"/>
  <c r="N43" s="1"/>
  <c r="J63"/>
  <c r="N63" s="1"/>
  <c r="J42"/>
  <c r="N42" s="1"/>
  <c r="J79"/>
  <c r="N79" s="1"/>
  <c r="J95"/>
  <c r="N95" s="1"/>
  <c r="J197"/>
  <c r="N197" s="1"/>
  <c r="J14"/>
  <c r="N14" s="1"/>
  <c r="J18"/>
  <c r="N18" s="1"/>
  <c r="J22"/>
  <c r="N22" s="1"/>
  <c r="J26"/>
  <c r="N26" s="1"/>
  <c r="J30"/>
  <c r="N30" s="1"/>
  <c r="J34"/>
  <c r="N34" s="1"/>
  <c r="J38"/>
  <c r="N38" s="1"/>
  <c r="J67"/>
  <c r="N67" s="1"/>
  <c r="J83"/>
  <c r="N83" s="1"/>
  <c r="J99"/>
  <c r="N99" s="1"/>
  <c r="J39"/>
  <c r="N39" s="1"/>
  <c r="J17"/>
  <c r="N17" s="1"/>
  <c r="J21"/>
  <c r="N21" s="1"/>
  <c r="J25"/>
  <c r="N25" s="1"/>
  <c r="J29"/>
  <c r="N29" s="1"/>
  <c r="J33"/>
  <c r="N33" s="1"/>
  <c r="J37"/>
  <c r="N37" s="1"/>
  <c r="J41"/>
  <c r="N41" s="1"/>
  <c r="J207"/>
  <c r="N207" s="1"/>
  <c r="J226"/>
  <c r="N226" s="1"/>
  <c r="J235"/>
  <c r="N235" s="1"/>
  <c r="P276"/>
  <c r="O276"/>
  <c r="J326"/>
  <c r="N326" s="1"/>
  <c r="P392"/>
  <c r="O392"/>
  <c r="P456"/>
  <c r="O456"/>
  <c r="P488"/>
  <c r="O488"/>
  <c r="J513"/>
  <c r="N513" s="1"/>
  <c r="J514"/>
  <c r="N514" s="1"/>
  <c r="J186"/>
  <c r="N186" s="1"/>
  <c r="J195"/>
  <c r="N195" s="1"/>
  <c r="J231"/>
  <c r="N231" s="1"/>
  <c r="P285"/>
  <c r="O285"/>
  <c r="J298"/>
  <c r="N298" s="1"/>
  <c r="P468"/>
  <c r="O468"/>
  <c r="W468" s="1"/>
  <c r="P500"/>
  <c r="O500"/>
  <c r="J191"/>
  <c r="N191" s="1"/>
  <c r="J210"/>
  <c r="N210" s="1"/>
  <c r="J219"/>
  <c r="N219" s="1"/>
  <c r="J310"/>
  <c r="N310" s="1"/>
  <c r="P324"/>
  <c r="O324"/>
  <c r="W324" s="1"/>
  <c r="P58"/>
  <c r="P82"/>
  <c r="P90"/>
  <c r="P98"/>
  <c r="O272"/>
  <c r="P626"/>
  <c r="O626"/>
  <c r="J294"/>
  <c r="N294" s="1"/>
  <c r="P308"/>
  <c r="O308"/>
  <c r="P408"/>
  <c r="O408"/>
  <c r="J521"/>
  <c r="N521" s="1"/>
  <c r="J522"/>
  <c r="N522" s="1"/>
  <c r="J199"/>
  <c r="N199" s="1"/>
  <c r="J218"/>
  <c r="N218" s="1"/>
  <c r="J227"/>
  <c r="N227" s="1"/>
  <c r="P484"/>
  <c r="O484"/>
  <c r="W484" s="1"/>
  <c r="P489"/>
  <c r="O489"/>
  <c r="J215"/>
  <c r="N215" s="1"/>
  <c r="J234"/>
  <c r="N234" s="1"/>
  <c r="J282"/>
  <c r="N282" s="1"/>
  <c r="P492"/>
  <c r="O492"/>
  <c r="P606"/>
  <c r="O606"/>
  <c r="J203"/>
  <c r="N203" s="1"/>
  <c r="P440"/>
  <c r="O440"/>
  <c r="J178"/>
  <c r="N178" s="1"/>
  <c r="J187"/>
  <c r="N187" s="1"/>
  <c r="J223"/>
  <c r="N223" s="1"/>
  <c r="J278"/>
  <c r="N278" s="1"/>
  <c r="P373"/>
  <c r="O373"/>
  <c r="P405"/>
  <c r="O405"/>
  <c r="P437"/>
  <c r="O437"/>
  <c r="P469"/>
  <c r="O469"/>
  <c r="J102"/>
  <c r="N102" s="1"/>
  <c r="J104"/>
  <c r="N104" s="1"/>
  <c r="J106"/>
  <c r="N106" s="1"/>
  <c r="J108"/>
  <c r="N108" s="1"/>
  <c r="J110"/>
  <c r="N110" s="1"/>
  <c r="J112"/>
  <c r="N112" s="1"/>
  <c r="J114"/>
  <c r="N114" s="1"/>
  <c r="J116"/>
  <c r="N116" s="1"/>
  <c r="J118"/>
  <c r="N118" s="1"/>
  <c r="J120"/>
  <c r="N120" s="1"/>
  <c r="J122"/>
  <c r="N122" s="1"/>
  <c r="J124"/>
  <c r="N124" s="1"/>
  <c r="J126"/>
  <c r="N126" s="1"/>
  <c r="J128"/>
  <c r="N128" s="1"/>
  <c r="J130"/>
  <c r="N130" s="1"/>
  <c r="J132"/>
  <c r="N132" s="1"/>
  <c r="J134"/>
  <c r="N134" s="1"/>
  <c r="J136"/>
  <c r="N136" s="1"/>
  <c r="J138"/>
  <c r="N138" s="1"/>
  <c r="J140"/>
  <c r="N140" s="1"/>
  <c r="J142"/>
  <c r="N142" s="1"/>
  <c r="J144"/>
  <c r="N144" s="1"/>
  <c r="J146"/>
  <c r="N146" s="1"/>
  <c r="J148"/>
  <c r="N148" s="1"/>
  <c r="J150"/>
  <c r="N150" s="1"/>
  <c r="J152"/>
  <c r="N152" s="1"/>
  <c r="J154"/>
  <c r="N154" s="1"/>
  <c r="J156"/>
  <c r="N156" s="1"/>
  <c r="J158"/>
  <c r="N158" s="1"/>
  <c r="J160"/>
  <c r="N160" s="1"/>
  <c r="J162"/>
  <c r="N162" s="1"/>
  <c r="J164"/>
  <c r="N164" s="1"/>
  <c r="J166"/>
  <c r="N166" s="1"/>
  <c r="J168"/>
  <c r="N168" s="1"/>
  <c r="J170"/>
  <c r="N170" s="1"/>
  <c r="J172"/>
  <c r="N172" s="1"/>
  <c r="J174"/>
  <c r="N174" s="1"/>
  <c r="J280"/>
  <c r="N280" s="1"/>
  <c r="J292"/>
  <c r="N292" s="1"/>
  <c r="J179"/>
  <c r="N179" s="1"/>
  <c r="J194"/>
  <c r="N194" s="1"/>
  <c r="J183"/>
  <c r="N183" s="1"/>
  <c r="J202"/>
  <c r="N202" s="1"/>
  <c r="J211"/>
  <c r="N211" s="1"/>
  <c r="P301"/>
  <c r="W301" s="1"/>
  <c r="O301"/>
  <c r="P313"/>
  <c r="O313"/>
  <c r="W313" s="1"/>
  <c r="J314"/>
  <c r="N314" s="1"/>
  <c r="P481"/>
  <c r="O481"/>
  <c r="P598"/>
  <c r="O598"/>
  <c r="W598" s="1"/>
  <c r="J56"/>
  <c r="N56" s="1"/>
  <c r="J60"/>
  <c r="N60" s="1"/>
  <c r="J64"/>
  <c r="N64" s="1"/>
  <c r="J68"/>
  <c r="N68" s="1"/>
  <c r="J72"/>
  <c r="N72" s="1"/>
  <c r="J76"/>
  <c r="N76" s="1"/>
  <c r="J80"/>
  <c r="N80" s="1"/>
  <c r="J84"/>
  <c r="N84" s="1"/>
  <c r="J88"/>
  <c r="N88" s="1"/>
  <c r="J92"/>
  <c r="N92" s="1"/>
  <c r="J96"/>
  <c r="N96" s="1"/>
  <c r="J100"/>
  <c r="N100" s="1"/>
  <c r="P542"/>
  <c r="O542"/>
  <c r="J284"/>
  <c r="N284" s="1"/>
  <c r="J300"/>
  <c r="N300" s="1"/>
  <c r="J316"/>
  <c r="N316" s="1"/>
  <c r="J270"/>
  <c r="N270" s="1"/>
  <c r="J286"/>
  <c r="N286" s="1"/>
  <c r="J302"/>
  <c r="N302" s="1"/>
  <c r="J318"/>
  <c r="N318" s="1"/>
  <c r="J529"/>
  <c r="N529" s="1"/>
  <c r="J530"/>
  <c r="N530" s="1"/>
  <c r="J274"/>
  <c r="N274" s="1"/>
  <c r="J290"/>
  <c r="N290" s="1"/>
  <c r="J306"/>
  <c r="N306" s="1"/>
  <c r="J322"/>
  <c r="N322" s="1"/>
  <c r="J505"/>
  <c r="N505" s="1"/>
  <c r="J506"/>
  <c r="N506" s="1"/>
  <c r="P538"/>
  <c r="O538"/>
  <c r="P618"/>
  <c r="O618"/>
  <c r="O620"/>
  <c r="P614"/>
  <c r="O614"/>
  <c r="O271"/>
  <c r="O291"/>
  <c r="O315"/>
  <c r="O319"/>
  <c r="W319" s="1"/>
  <c r="O331"/>
  <c r="O347"/>
  <c r="W347" s="1"/>
  <c r="O407"/>
  <c r="W407" s="1"/>
  <c r="O439"/>
  <c r="O459"/>
  <c r="O475"/>
  <c r="O487"/>
  <c r="W487" s="1"/>
  <c r="O495"/>
  <c r="J501"/>
  <c r="N501" s="1"/>
  <c r="J509"/>
  <c r="N509" s="1"/>
  <c r="J517"/>
  <c r="N517" s="1"/>
  <c r="J525"/>
  <c r="N525" s="1"/>
  <c r="J533"/>
  <c r="N533" s="1"/>
  <c r="J503"/>
  <c r="N503" s="1"/>
  <c r="J507"/>
  <c r="N507" s="1"/>
  <c r="J511"/>
  <c r="N511" s="1"/>
  <c r="J515"/>
  <c r="N515" s="1"/>
  <c r="J519"/>
  <c r="N519" s="1"/>
  <c r="J523"/>
  <c r="N523" s="1"/>
  <c r="J527"/>
  <c r="N527" s="1"/>
  <c r="J531"/>
  <c r="N531" s="1"/>
  <c r="O541"/>
  <c r="O553"/>
  <c r="O581"/>
  <c r="W581" s="1"/>
  <c r="O589"/>
  <c r="W589" s="1"/>
  <c r="AA547" i="9"/>
  <c r="AB547" s="1"/>
  <c r="G547"/>
  <c r="H547" s="1"/>
  <c r="A547"/>
  <c r="AA546"/>
  <c r="AB546" s="1"/>
  <c r="G546"/>
  <c r="H546" s="1"/>
  <c r="A546"/>
  <c r="AA545"/>
  <c r="AB545" s="1"/>
  <c r="G545"/>
  <c r="H545" s="1"/>
  <c r="A545"/>
  <c r="AA544"/>
  <c r="AB544" s="1"/>
  <c r="G544"/>
  <c r="H544" s="1"/>
  <c r="A544"/>
  <c r="AA543"/>
  <c r="AB543" s="1"/>
  <c r="G543"/>
  <c r="H543" s="1"/>
  <c r="A543"/>
  <c r="AA542"/>
  <c r="AB542" s="1"/>
  <c r="G542"/>
  <c r="H542" s="1"/>
  <c r="A542"/>
  <c r="AA541"/>
  <c r="AB541" s="1"/>
  <c r="G541"/>
  <c r="H541" s="1"/>
  <c r="A541"/>
  <c r="AA540"/>
  <c r="AB540" s="1"/>
  <c r="G540"/>
  <c r="H540" s="1"/>
  <c r="A540"/>
  <c r="AA539"/>
  <c r="AB539" s="1"/>
  <c r="G539"/>
  <c r="H539" s="1"/>
  <c r="A539"/>
  <c r="AA538"/>
  <c r="AB538" s="1"/>
  <c r="G538"/>
  <c r="H538" s="1"/>
  <c r="A538"/>
  <c r="AA537"/>
  <c r="AB537" s="1"/>
  <c r="G537"/>
  <c r="H537" s="1"/>
  <c r="A537"/>
  <c r="AA536"/>
  <c r="AB536" s="1"/>
  <c r="G536"/>
  <c r="H536" s="1"/>
  <c r="A536"/>
  <c r="AA535"/>
  <c r="AB535" s="1"/>
  <c r="G535"/>
  <c r="H535" s="1"/>
  <c r="A535"/>
  <c r="AA534"/>
  <c r="AB534" s="1"/>
  <c r="G534"/>
  <c r="H534" s="1"/>
  <c r="A534"/>
  <c r="AA533"/>
  <c r="AB533" s="1"/>
  <c r="G533"/>
  <c r="H533" s="1"/>
  <c r="A533"/>
  <c r="AA532"/>
  <c r="AB532" s="1"/>
  <c r="G532"/>
  <c r="H532" s="1"/>
  <c r="A532"/>
  <c r="AA531"/>
  <c r="AB531" s="1"/>
  <c r="G531"/>
  <c r="H531" s="1"/>
  <c r="A531"/>
  <c r="AA530"/>
  <c r="AB530" s="1"/>
  <c r="G530"/>
  <c r="H530" s="1"/>
  <c r="A530"/>
  <c r="AA529"/>
  <c r="AB529" s="1"/>
  <c r="G529"/>
  <c r="H529" s="1"/>
  <c r="A529"/>
  <c r="AA528"/>
  <c r="AB528" s="1"/>
  <c r="G528"/>
  <c r="H528" s="1"/>
  <c r="A528"/>
  <c r="AA527"/>
  <c r="AB527" s="1"/>
  <c r="G527"/>
  <c r="H527" s="1"/>
  <c r="A527"/>
  <c r="AA526"/>
  <c r="AB526" s="1"/>
  <c r="G526"/>
  <c r="H526" s="1"/>
  <c r="A526"/>
  <c r="AA525"/>
  <c r="AB525" s="1"/>
  <c r="G525"/>
  <c r="H525" s="1"/>
  <c r="A525"/>
  <c r="AA524"/>
  <c r="AB524" s="1"/>
  <c r="G524"/>
  <c r="H524" s="1"/>
  <c r="A524"/>
  <c r="AA523"/>
  <c r="AB523" s="1"/>
  <c r="G523"/>
  <c r="H523" s="1"/>
  <c r="A523"/>
  <c r="AA522"/>
  <c r="AB522" s="1"/>
  <c r="G522"/>
  <c r="H522" s="1"/>
  <c r="A522"/>
  <c r="AA521"/>
  <c r="AB521" s="1"/>
  <c r="G521"/>
  <c r="H521" s="1"/>
  <c r="A521"/>
  <c r="AA520"/>
  <c r="AB520" s="1"/>
  <c r="G520"/>
  <c r="H520" s="1"/>
  <c r="A520"/>
  <c r="AA519"/>
  <c r="AB519" s="1"/>
  <c r="G519"/>
  <c r="H519" s="1"/>
  <c r="A519"/>
  <c r="AA518"/>
  <c r="AB518" s="1"/>
  <c r="G518"/>
  <c r="H518" s="1"/>
  <c r="A518"/>
  <c r="AA517"/>
  <c r="AB517" s="1"/>
  <c r="G517"/>
  <c r="H517" s="1"/>
  <c r="A517"/>
  <c r="AA516"/>
  <c r="AB516" s="1"/>
  <c r="G516"/>
  <c r="H516" s="1"/>
  <c r="A516"/>
  <c r="AA515"/>
  <c r="AB515" s="1"/>
  <c r="G515"/>
  <c r="H515" s="1"/>
  <c r="A515"/>
  <c r="AA514"/>
  <c r="AB514" s="1"/>
  <c r="G514"/>
  <c r="H514" s="1"/>
  <c r="A514"/>
  <c r="AA513"/>
  <c r="AB513" s="1"/>
  <c r="G513"/>
  <c r="H513" s="1"/>
  <c r="A513"/>
  <c r="AA512"/>
  <c r="AB512" s="1"/>
  <c r="G512"/>
  <c r="H512" s="1"/>
  <c r="A512"/>
  <c r="AA511"/>
  <c r="AB511" s="1"/>
  <c r="G511"/>
  <c r="H511" s="1"/>
  <c r="A511"/>
  <c r="AA510"/>
  <c r="AB510" s="1"/>
  <c r="G510"/>
  <c r="H510" s="1"/>
  <c r="A510"/>
  <c r="AA509"/>
  <c r="AB509" s="1"/>
  <c r="G509"/>
  <c r="H509" s="1"/>
  <c r="A509"/>
  <c r="AA508"/>
  <c r="AB508" s="1"/>
  <c r="G508"/>
  <c r="H508" s="1"/>
  <c r="A508"/>
  <c r="AA507"/>
  <c r="AB507" s="1"/>
  <c r="G507"/>
  <c r="H507" s="1"/>
  <c r="A507"/>
  <c r="AA506"/>
  <c r="AB506" s="1"/>
  <c r="G506"/>
  <c r="H506" s="1"/>
  <c r="A506"/>
  <c r="AA505"/>
  <c r="AB505" s="1"/>
  <c r="G505"/>
  <c r="H505" s="1"/>
  <c r="A505"/>
  <c r="AA504"/>
  <c r="AB504" s="1"/>
  <c r="G504"/>
  <c r="H504" s="1"/>
  <c r="A504"/>
  <c r="AA503"/>
  <c r="AB503" s="1"/>
  <c r="G503"/>
  <c r="H503" s="1"/>
  <c r="A503"/>
  <c r="AA502"/>
  <c r="AB502" s="1"/>
  <c r="G502"/>
  <c r="H502" s="1"/>
  <c r="A502"/>
  <c r="AA501"/>
  <c r="AB501" s="1"/>
  <c r="G501"/>
  <c r="H501" s="1"/>
  <c r="A501"/>
  <c r="AA500"/>
  <c r="AB500" s="1"/>
  <c r="G500"/>
  <c r="H500" s="1"/>
  <c r="A500"/>
  <c r="AA499"/>
  <c r="AB499" s="1"/>
  <c r="G499"/>
  <c r="H499" s="1"/>
  <c r="A499"/>
  <c r="AA498"/>
  <c r="AB498" s="1"/>
  <c r="G498"/>
  <c r="H498" s="1"/>
  <c r="A498"/>
  <c r="AA497"/>
  <c r="AB497" s="1"/>
  <c r="G497"/>
  <c r="H497" s="1"/>
  <c r="A497"/>
  <c r="AA496"/>
  <c r="AB496" s="1"/>
  <c r="G496"/>
  <c r="H496" s="1"/>
  <c r="A496"/>
  <c r="AA495"/>
  <c r="AB495" s="1"/>
  <c r="G495"/>
  <c r="H495" s="1"/>
  <c r="A495"/>
  <c r="AA494"/>
  <c r="AB494" s="1"/>
  <c r="G494"/>
  <c r="H494" s="1"/>
  <c r="A494"/>
  <c r="AA493"/>
  <c r="AB493" s="1"/>
  <c r="G493"/>
  <c r="H493" s="1"/>
  <c r="A493"/>
  <c r="AA492"/>
  <c r="AB492" s="1"/>
  <c r="G492"/>
  <c r="H492" s="1"/>
  <c r="A492"/>
  <c r="AA491"/>
  <c r="AB491" s="1"/>
  <c r="G491"/>
  <c r="H491" s="1"/>
  <c r="A491"/>
  <c r="AA490"/>
  <c r="AB490" s="1"/>
  <c r="G490"/>
  <c r="H490" s="1"/>
  <c r="A490"/>
  <c r="AA489"/>
  <c r="AB489" s="1"/>
  <c r="G489"/>
  <c r="H489" s="1"/>
  <c r="A489"/>
  <c r="AA488"/>
  <c r="AB488" s="1"/>
  <c r="G488"/>
  <c r="H488" s="1"/>
  <c r="A488"/>
  <c r="AA487"/>
  <c r="AB487" s="1"/>
  <c r="G487"/>
  <c r="H487" s="1"/>
  <c r="A487"/>
  <c r="AA486"/>
  <c r="AB486" s="1"/>
  <c r="G486"/>
  <c r="H486" s="1"/>
  <c r="A486"/>
  <c r="AA485"/>
  <c r="AB485" s="1"/>
  <c r="G485"/>
  <c r="H485" s="1"/>
  <c r="A485"/>
  <c r="AA484"/>
  <c r="AB484" s="1"/>
  <c r="G484"/>
  <c r="H484" s="1"/>
  <c r="A484"/>
  <c r="AA483"/>
  <c r="AB483" s="1"/>
  <c r="G483"/>
  <c r="H483" s="1"/>
  <c r="A483"/>
  <c r="AA482"/>
  <c r="AB482" s="1"/>
  <c r="G482"/>
  <c r="H482" s="1"/>
  <c r="A482"/>
  <c r="AA481"/>
  <c r="AB481" s="1"/>
  <c r="G481"/>
  <c r="H481" s="1"/>
  <c r="A481"/>
  <c r="AA480"/>
  <c r="AB480" s="1"/>
  <c r="G480"/>
  <c r="H480" s="1"/>
  <c r="A480"/>
  <c r="AA479"/>
  <c r="AB479" s="1"/>
  <c r="G479"/>
  <c r="H479" s="1"/>
  <c r="A479"/>
  <c r="AA478"/>
  <c r="AB478" s="1"/>
  <c r="G478"/>
  <c r="H478" s="1"/>
  <c r="A478"/>
  <c r="AA477"/>
  <c r="AB477" s="1"/>
  <c r="G477"/>
  <c r="H477" s="1"/>
  <c r="A477"/>
  <c r="AA476"/>
  <c r="AB476" s="1"/>
  <c r="G476"/>
  <c r="H476" s="1"/>
  <c r="A476"/>
  <c r="AA475"/>
  <c r="AB475" s="1"/>
  <c r="G475"/>
  <c r="H475" s="1"/>
  <c r="A475"/>
  <c r="AA474"/>
  <c r="AB474" s="1"/>
  <c r="G474"/>
  <c r="H474" s="1"/>
  <c r="A474"/>
  <c r="AA473"/>
  <c r="AB473" s="1"/>
  <c r="G473"/>
  <c r="H473" s="1"/>
  <c r="A473"/>
  <c r="AA472"/>
  <c r="AB472" s="1"/>
  <c r="G472"/>
  <c r="H472" s="1"/>
  <c r="A472"/>
  <c r="AA471"/>
  <c r="AB471" s="1"/>
  <c r="G471"/>
  <c r="H471" s="1"/>
  <c r="A471"/>
  <c r="AA470"/>
  <c r="AB470" s="1"/>
  <c r="G470"/>
  <c r="H470" s="1"/>
  <c r="A470"/>
  <c r="AA469"/>
  <c r="AB469" s="1"/>
  <c r="G469"/>
  <c r="H469" s="1"/>
  <c r="A469"/>
  <c r="AA468"/>
  <c r="AB468" s="1"/>
  <c r="G468"/>
  <c r="H468" s="1"/>
  <c r="A468"/>
  <c r="AA467"/>
  <c r="AB467" s="1"/>
  <c r="G467"/>
  <c r="H467" s="1"/>
  <c r="A467"/>
  <c r="AA466"/>
  <c r="AB466" s="1"/>
  <c r="G466"/>
  <c r="H466" s="1"/>
  <c r="A466"/>
  <c r="AA465"/>
  <c r="AB465" s="1"/>
  <c r="G465"/>
  <c r="H465" s="1"/>
  <c r="A465"/>
  <c r="AA464"/>
  <c r="AB464" s="1"/>
  <c r="G464"/>
  <c r="H464" s="1"/>
  <c r="A464"/>
  <c r="AA463"/>
  <c r="AB463" s="1"/>
  <c r="G463"/>
  <c r="H463" s="1"/>
  <c r="A463"/>
  <c r="AA462"/>
  <c r="AB462" s="1"/>
  <c r="G462"/>
  <c r="H462" s="1"/>
  <c r="A462"/>
  <c r="AA461"/>
  <c r="AB461" s="1"/>
  <c r="G461"/>
  <c r="H461" s="1"/>
  <c r="A461"/>
  <c r="AA460"/>
  <c r="AB460" s="1"/>
  <c r="G460"/>
  <c r="H460" s="1"/>
  <c r="A460"/>
  <c r="AA459"/>
  <c r="AB459" s="1"/>
  <c r="G459"/>
  <c r="H459" s="1"/>
  <c r="A459"/>
  <c r="AA458"/>
  <c r="AB458" s="1"/>
  <c r="G458"/>
  <c r="H458" s="1"/>
  <c r="A458"/>
  <c r="AA457"/>
  <c r="AB457" s="1"/>
  <c r="G457"/>
  <c r="H457" s="1"/>
  <c r="A457"/>
  <c r="AA456"/>
  <c r="AB456" s="1"/>
  <c r="G456"/>
  <c r="H456" s="1"/>
  <c r="A456"/>
  <c r="AA455"/>
  <c r="AB455" s="1"/>
  <c r="G455"/>
  <c r="H455" s="1"/>
  <c r="A455"/>
  <c r="AA454"/>
  <c r="AB454" s="1"/>
  <c r="G454"/>
  <c r="H454" s="1"/>
  <c r="A454"/>
  <c r="AA453"/>
  <c r="AB453" s="1"/>
  <c r="G453"/>
  <c r="H453" s="1"/>
  <c r="A453"/>
  <c r="AA452"/>
  <c r="AB452" s="1"/>
  <c r="G452"/>
  <c r="H452" s="1"/>
  <c r="A452"/>
  <c r="AA451"/>
  <c r="AB451" s="1"/>
  <c r="G451"/>
  <c r="H451" s="1"/>
  <c r="A451"/>
  <c r="AA450"/>
  <c r="AB450" s="1"/>
  <c r="G450"/>
  <c r="H450" s="1"/>
  <c r="A450"/>
  <c r="AA449"/>
  <c r="AB449" s="1"/>
  <c r="G449"/>
  <c r="H449" s="1"/>
  <c r="A449"/>
  <c r="AA448"/>
  <c r="AB448" s="1"/>
  <c r="G448"/>
  <c r="H448" s="1"/>
  <c r="A448"/>
  <c r="AA447"/>
  <c r="AB447" s="1"/>
  <c r="G447"/>
  <c r="H447" s="1"/>
  <c r="A447"/>
  <c r="AA446"/>
  <c r="AB446" s="1"/>
  <c r="G446"/>
  <c r="H446" s="1"/>
  <c r="A446"/>
  <c r="AA445"/>
  <c r="AB445" s="1"/>
  <c r="G445"/>
  <c r="H445" s="1"/>
  <c r="A445"/>
  <c r="AA444"/>
  <c r="AB444" s="1"/>
  <c r="G444"/>
  <c r="H444" s="1"/>
  <c r="A444"/>
  <c r="AA443"/>
  <c r="AB443" s="1"/>
  <c r="G443"/>
  <c r="H443" s="1"/>
  <c r="A443"/>
  <c r="AA442"/>
  <c r="AB442" s="1"/>
  <c r="G442"/>
  <c r="H442" s="1"/>
  <c r="A442"/>
  <c r="AA441"/>
  <c r="AB441" s="1"/>
  <c r="G441"/>
  <c r="H441" s="1"/>
  <c r="A441"/>
  <c r="AA440"/>
  <c r="AB440" s="1"/>
  <c r="G440"/>
  <c r="H440" s="1"/>
  <c r="A440"/>
  <c r="AA439"/>
  <c r="AB439" s="1"/>
  <c r="G439"/>
  <c r="H439" s="1"/>
  <c r="A439"/>
  <c r="AA438"/>
  <c r="AB438" s="1"/>
  <c r="G438"/>
  <c r="H438" s="1"/>
  <c r="A438"/>
  <c r="AA437"/>
  <c r="AB437" s="1"/>
  <c r="G437"/>
  <c r="H437" s="1"/>
  <c r="A437"/>
  <c r="AA436"/>
  <c r="AB436" s="1"/>
  <c r="G436"/>
  <c r="H436" s="1"/>
  <c r="A436"/>
  <c r="AA435"/>
  <c r="AB435" s="1"/>
  <c r="G435"/>
  <c r="H435" s="1"/>
  <c r="A435"/>
  <c r="AA434"/>
  <c r="AB434" s="1"/>
  <c r="G434"/>
  <c r="H434" s="1"/>
  <c r="A434"/>
  <c r="AA433"/>
  <c r="AB433" s="1"/>
  <c r="G433"/>
  <c r="H433" s="1"/>
  <c r="A433"/>
  <c r="AA432"/>
  <c r="AB432" s="1"/>
  <c r="G432"/>
  <c r="H432" s="1"/>
  <c r="A432"/>
  <c r="AA431"/>
  <c r="AB431" s="1"/>
  <c r="G431"/>
  <c r="H431" s="1"/>
  <c r="A431"/>
  <c r="AA430"/>
  <c r="AB430" s="1"/>
  <c r="G430"/>
  <c r="H430" s="1"/>
  <c r="A430"/>
  <c r="AA429"/>
  <c r="AB429" s="1"/>
  <c r="G429"/>
  <c r="H429" s="1"/>
  <c r="A429"/>
  <c r="AA428"/>
  <c r="AB428" s="1"/>
  <c r="G428"/>
  <c r="H428" s="1"/>
  <c r="A428"/>
  <c r="AA427"/>
  <c r="AB427" s="1"/>
  <c r="G427"/>
  <c r="H427" s="1"/>
  <c r="A427"/>
  <c r="AA426"/>
  <c r="AB426" s="1"/>
  <c r="G426"/>
  <c r="H426" s="1"/>
  <c r="A426"/>
  <c r="AA425"/>
  <c r="AB425" s="1"/>
  <c r="G425"/>
  <c r="H425" s="1"/>
  <c r="A425"/>
  <c r="AA424"/>
  <c r="AB424" s="1"/>
  <c r="G424"/>
  <c r="H424" s="1"/>
  <c r="A424"/>
  <c r="AA423"/>
  <c r="AB423" s="1"/>
  <c r="G423"/>
  <c r="H423" s="1"/>
  <c r="A423"/>
  <c r="AA422"/>
  <c r="AB422" s="1"/>
  <c r="G422"/>
  <c r="H422" s="1"/>
  <c r="A422"/>
  <c r="AA421"/>
  <c r="AB421" s="1"/>
  <c r="G421"/>
  <c r="H421" s="1"/>
  <c r="A421"/>
  <c r="AA420"/>
  <c r="AB420" s="1"/>
  <c r="G420"/>
  <c r="H420" s="1"/>
  <c r="A420"/>
  <c r="AA419"/>
  <c r="AB419" s="1"/>
  <c r="G419"/>
  <c r="H419" s="1"/>
  <c r="A419"/>
  <c r="AA418"/>
  <c r="AB418" s="1"/>
  <c r="G418"/>
  <c r="H418" s="1"/>
  <c r="A418"/>
  <c r="AA417"/>
  <c r="AB417" s="1"/>
  <c r="G417"/>
  <c r="H417" s="1"/>
  <c r="A417"/>
  <c r="AA416"/>
  <c r="AB416" s="1"/>
  <c r="G416"/>
  <c r="H416" s="1"/>
  <c r="A416"/>
  <c r="AA415"/>
  <c r="AB415" s="1"/>
  <c r="G415"/>
  <c r="H415" s="1"/>
  <c r="A415"/>
  <c r="AA414"/>
  <c r="AB414" s="1"/>
  <c r="G414"/>
  <c r="H414" s="1"/>
  <c r="A414"/>
  <c r="AA413"/>
  <c r="AB413" s="1"/>
  <c r="G413"/>
  <c r="H413" s="1"/>
  <c r="A413"/>
  <c r="AA412"/>
  <c r="AB412" s="1"/>
  <c r="G412"/>
  <c r="H412" s="1"/>
  <c r="A412"/>
  <c r="AA411"/>
  <c r="AB411" s="1"/>
  <c r="G411"/>
  <c r="H411" s="1"/>
  <c r="A411"/>
  <c r="AA410"/>
  <c r="AB410" s="1"/>
  <c r="G410"/>
  <c r="H410" s="1"/>
  <c r="A410"/>
  <c r="AA409"/>
  <c r="AB409" s="1"/>
  <c r="G409"/>
  <c r="H409" s="1"/>
  <c r="A409"/>
  <c r="AA408"/>
  <c r="AB408" s="1"/>
  <c r="G408"/>
  <c r="H408" s="1"/>
  <c r="A408"/>
  <c r="AA407"/>
  <c r="AB407" s="1"/>
  <c r="G407"/>
  <c r="H407" s="1"/>
  <c r="A407"/>
  <c r="AA406"/>
  <c r="AB406" s="1"/>
  <c r="G406"/>
  <c r="H406" s="1"/>
  <c r="A406"/>
  <c r="AA405"/>
  <c r="AB405" s="1"/>
  <c r="G405"/>
  <c r="H405" s="1"/>
  <c r="A405"/>
  <c r="AA404"/>
  <c r="AB404" s="1"/>
  <c r="G404"/>
  <c r="H404" s="1"/>
  <c r="A404"/>
  <c r="AA403"/>
  <c r="AB403" s="1"/>
  <c r="G403"/>
  <c r="H403" s="1"/>
  <c r="A403"/>
  <c r="AA402"/>
  <c r="AB402" s="1"/>
  <c r="G402"/>
  <c r="H402" s="1"/>
  <c r="A402"/>
  <c r="AA401"/>
  <c r="AB401" s="1"/>
  <c r="G401"/>
  <c r="H401" s="1"/>
  <c r="A401"/>
  <c r="AA400"/>
  <c r="AB400" s="1"/>
  <c r="G400"/>
  <c r="H400" s="1"/>
  <c r="A400"/>
  <c r="AA399"/>
  <c r="AB399" s="1"/>
  <c r="G399"/>
  <c r="H399" s="1"/>
  <c r="A399"/>
  <c r="AA398"/>
  <c r="AB398" s="1"/>
  <c r="G398"/>
  <c r="H398" s="1"/>
  <c r="A398"/>
  <c r="AA397"/>
  <c r="AB397" s="1"/>
  <c r="G397"/>
  <c r="H397" s="1"/>
  <c r="A397"/>
  <c r="AA396"/>
  <c r="AB396" s="1"/>
  <c r="G396"/>
  <c r="H396" s="1"/>
  <c r="A396"/>
  <c r="AA395"/>
  <c r="AB395" s="1"/>
  <c r="G395"/>
  <c r="H395" s="1"/>
  <c r="A395"/>
  <c r="AA394"/>
  <c r="AB394" s="1"/>
  <c r="G394"/>
  <c r="H394" s="1"/>
  <c r="A394"/>
  <c r="AA393"/>
  <c r="AB393" s="1"/>
  <c r="G393"/>
  <c r="H393" s="1"/>
  <c r="A393"/>
  <c r="AA392"/>
  <c r="AB392" s="1"/>
  <c r="G392"/>
  <c r="H392" s="1"/>
  <c r="A392"/>
  <c r="AA391"/>
  <c r="AB391" s="1"/>
  <c r="G391"/>
  <c r="H391" s="1"/>
  <c r="A391"/>
  <c r="AA390"/>
  <c r="AB390" s="1"/>
  <c r="G390"/>
  <c r="H390" s="1"/>
  <c r="A390"/>
  <c r="AA389"/>
  <c r="AB389" s="1"/>
  <c r="G389"/>
  <c r="H389" s="1"/>
  <c r="A389"/>
  <c r="AA388"/>
  <c r="AB388" s="1"/>
  <c r="G388"/>
  <c r="H388" s="1"/>
  <c r="A388"/>
  <c r="AA387"/>
  <c r="AB387" s="1"/>
  <c r="G387"/>
  <c r="H387" s="1"/>
  <c r="A387"/>
  <c r="AA386"/>
  <c r="AB386" s="1"/>
  <c r="G386"/>
  <c r="H386" s="1"/>
  <c r="A386"/>
  <c r="AA385"/>
  <c r="AB385" s="1"/>
  <c r="G385"/>
  <c r="H385" s="1"/>
  <c r="A385"/>
  <c r="AA384"/>
  <c r="AB384" s="1"/>
  <c r="G384"/>
  <c r="H384" s="1"/>
  <c r="A384"/>
  <c r="AA383"/>
  <c r="AB383" s="1"/>
  <c r="G383"/>
  <c r="H383" s="1"/>
  <c r="A383"/>
  <c r="AA382"/>
  <c r="AB382" s="1"/>
  <c r="G382"/>
  <c r="H382" s="1"/>
  <c r="A382"/>
  <c r="AA381"/>
  <c r="AB381" s="1"/>
  <c r="G381"/>
  <c r="H381" s="1"/>
  <c r="A381"/>
  <c r="AA380"/>
  <c r="AB380" s="1"/>
  <c r="G380"/>
  <c r="H380" s="1"/>
  <c r="A380"/>
  <c r="AA379"/>
  <c r="AB379" s="1"/>
  <c r="G379"/>
  <c r="H379" s="1"/>
  <c r="A379"/>
  <c r="AA378"/>
  <c r="AB378" s="1"/>
  <c r="G378"/>
  <c r="H378" s="1"/>
  <c r="A378"/>
  <c r="AA377"/>
  <c r="AB377" s="1"/>
  <c r="G377"/>
  <c r="H377" s="1"/>
  <c r="A377"/>
  <c r="AA376"/>
  <c r="AB376" s="1"/>
  <c r="G376"/>
  <c r="H376" s="1"/>
  <c r="A376"/>
  <c r="AA375"/>
  <c r="AB375" s="1"/>
  <c r="G375"/>
  <c r="H375" s="1"/>
  <c r="A375"/>
  <c r="AA374"/>
  <c r="AB374" s="1"/>
  <c r="G374"/>
  <c r="H374" s="1"/>
  <c r="A374"/>
  <c r="AA373"/>
  <c r="AB373" s="1"/>
  <c r="G373"/>
  <c r="H373" s="1"/>
  <c r="A373"/>
  <c r="AA372"/>
  <c r="AB372" s="1"/>
  <c r="G372"/>
  <c r="H372" s="1"/>
  <c r="A372"/>
  <c r="AA371"/>
  <c r="AB371" s="1"/>
  <c r="G371"/>
  <c r="H371" s="1"/>
  <c r="A371"/>
  <c r="AA370"/>
  <c r="AB370" s="1"/>
  <c r="G370"/>
  <c r="H370" s="1"/>
  <c r="A370"/>
  <c r="AA369"/>
  <c r="AB369" s="1"/>
  <c r="G369"/>
  <c r="H369" s="1"/>
  <c r="A369"/>
  <c r="AA368"/>
  <c r="AB368" s="1"/>
  <c r="G368"/>
  <c r="H368" s="1"/>
  <c r="A368"/>
  <c r="AA367"/>
  <c r="AB367" s="1"/>
  <c r="G367"/>
  <c r="H367" s="1"/>
  <c r="A367"/>
  <c r="AA366"/>
  <c r="AB366" s="1"/>
  <c r="G366"/>
  <c r="H366" s="1"/>
  <c r="A366"/>
  <c r="AA365"/>
  <c r="AB365" s="1"/>
  <c r="G365"/>
  <c r="H365" s="1"/>
  <c r="A365"/>
  <c r="AA364"/>
  <c r="AB364" s="1"/>
  <c r="G364"/>
  <c r="H364" s="1"/>
  <c r="A364"/>
  <c r="AA363"/>
  <c r="AB363" s="1"/>
  <c r="G363"/>
  <c r="H363" s="1"/>
  <c r="A363"/>
  <c r="AA362"/>
  <c r="AB362" s="1"/>
  <c r="G362"/>
  <c r="H362" s="1"/>
  <c r="A362"/>
  <c r="AA361"/>
  <c r="AB361" s="1"/>
  <c r="G361"/>
  <c r="H361" s="1"/>
  <c r="A361"/>
  <c r="AA360"/>
  <c r="AB360" s="1"/>
  <c r="G360"/>
  <c r="H360" s="1"/>
  <c r="A360"/>
  <c r="AA359"/>
  <c r="AB359" s="1"/>
  <c r="G359"/>
  <c r="H359" s="1"/>
  <c r="A359"/>
  <c r="AA358"/>
  <c r="AB358" s="1"/>
  <c r="G358"/>
  <c r="H358" s="1"/>
  <c r="A358"/>
  <c r="AA357"/>
  <c r="AB357" s="1"/>
  <c r="G357"/>
  <c r="H357" s="1"/>
  <c r="A357"/>
  <c r="AA356"/>
  <c r="AB356" s="1"/>
  <c r="G356"/>
  <c r="H356" s="1"/>
  <c r="A356"/>
  <c r="AA355"/>
  <c r="AB355" s="1"/>
  <c r="G355"/>
  <c r="H355" s="1"/>
  <c r="A355"/>
  <c r="AA354"/>
  <c r="AB354" s="1"/>
  <c r="G354"/>
  <c r="H354" s="1"/>
  <c r="A354"/>
  <c r="AA353"/>
  <c r="AB353" s="1"/>
  <c r="G353"/>
  <c r="H353" s="1"/>
  <c r="A353"/>
  <c r="AA352"/>
  <c r="AB352" s="1"/>
  <c r="G352"/>
  <c r="H352" s="1"/>
  <c r="A352"/>
  <c r="AA351"/>
  <c r="AB351" s="1"/>
  <c r="G351"/>
  <c r="H351" s="1"/>
  <c r="A351"/>
  <c r="AA350"/>
  <c r="AB350" s="1"/>
  <c r="G350"/>
  <c r="H350" s="1"/>
  <c r="A350"/>
  <c r="AA349"/>
  <c r="AB349" s="1"/>
  <c r="G349"/>
  <c r="H349" s="1"/>
  <c r="A349"/>
  <c r="AA348"/>
  <c r="AB348" s="1"/>
  <c r="G348"/>
  <c r="H348" s="1"/>
  <c r="A348"/>
  <c r="AA347"/>
  <c r="AB347" s="1"/>
  <c r="G347"/>
  <c r="H347" s="1"/>
  <c r="A347"/>
  <c r="AA346"/>
  <c r="AB346" s="1"/>
  <c r="G346"/>
  <c r="H346" s="1"/>
  <c r="A346"/>
  <c r="AA345"/>
  <c r="AB345" s="1"/>
  <c r="G345"/>
  <c r="H345" s="1"/>
  <c r="A345"/>
  <c r="AA344"/>
  <c r="AB344" s="1"/>
  <c r="G344"/>
  <c r="H344" s="1"/>
  <c r="A344"/>
  <c r="AA343"/>
  <c r="AB343" s="1"/>
  <c r="G343"/>
  <c r="H343" s="1"/>
  <c r="A343"/>
  <c r="AA342"/>
  <c r="AB342" s="1"/>
  <c r="G342"/>
  <c r="H342" s="1"/>
  <c r="A342"/>
  <c r="AA341"/>
  <c r="AB341" s="1"/>
  <c r="G341"/>
  <c r="H341" s="1"/>
  <c r="A341"/>
  <c r="AA340"/>
  <c r="AB340" s="1"/>
  <c r="G340"/>
  <c r="H340" s="1"/>
  <c r="A340"/>
  <c r="AA339"/>
  <c r="AB339" s="1"/>
  <c r="G339"/>
  <c r="H339" s="1"/>
  <c r="A339"/>
  <c r="AA338"/>
  <c r="AB338" s="1"/>
  <c r="G338"/>
  <c r="H338" s="1"/>
  <c r="A338"/>
  <c r="AA337"/>
  <c r="AB337" s="1"/>
  <c r="G337"/>
  <c r="H337" s="1"/>
  <c r="A337"/>
  <c r="AA336"/>
  <c r="AB336" s="1"/>
  <c r="G336"/>
  <c r="H336" s="1"/>
  <c r="A336"/>
  <c r="AA335"/>
  <c r="AB335" s="1"/>
  <c r="G335"/>
  <c r="H335" s="1"/>
  <c r="A335"/>
  <c r="AA334"/>
  <c r="AB334" s="1"/>
  <c r="G334"/>
  <c r="H334" s="1"/>
  <c r="A334"/>
  <c r="AA333"/>
  <c r="AB333" s="1"/>
  <c r="G333"/>
  <c r="H333" s="1"/>
  <c r="A333"/>
  <c r="AA332"/>
  <c r="AB332" s="1"/>
  <c r="G332"/>
  <c r="H332" s="1"/>
  <c r="A332"/>
  <c r="AA331"/>
  <c r="AB331" s="1"/>
  <c r="G331"/>
  <c r="H331" s="1"/>
  <c r="A331"/>
  <c r="AA330"/>
  <c r="AB330" s="1"/>
  <c r="G330"/>
  <c r="H330" s="1"/>
  <c r="A330"/>
  <c r="AA329"/>
  <c r="AB329" s="1"/>
  <c r="G329"/>
  <c r="H329" s="1"/>
  <c r="A329"/>
  <c r="AA328"/>
  <c r="AB328" s="1"/>
  <c r="G328"/>
  <c r="H328" s="1"/>
  <c r="A328"/>
  <c r="AA327"/>
  <c r="AB327" s="1"/>
  <c r="G327"/>
  <c r="H327" s="1"/>
  <c r="A327"/>
  <c r="AA326"/>
  <c r="AB326" s="1"/>
  <c r="G326"/>
  <c r="H326" s="1"/>
  <c r="A326"/>
  <c r="AA325"/>
  <c r="AB325" s="1"/>
  <c r="G325"/>
  <c r="H325" s="1"/>
  <c r="A325"/>
  <c r="AA324"/>
  <c r="AB324" s="1"/>
  <c r="G324"/>
  <c r="H324" s="1"/>
  <c r="A324"/>
  <c r="AA323"/>
  <c r="AB323" s="1"/>
  <c r="G323"/>
  <c r="H323" s="1"/>
  <c r="A323"/>
  <c r="AA322"/>
  <c r="AB322" s="1"/>
  <c r="G322"/>
  <c r="H322" s="1"/>
  <c r="A322"/>
  <c r="AA321"/>
  <c r="AB321" s="1"/>
  <c r="G321"/>
  <c r="H321" s="1"/>
  <c r="A321"/>
  <c r="AA320"/>
  <c r="AB320" s="1"/>
  <c r="G320"/>
  <c r="H320" s="1"/>
  <c r="A320"/>
  <c r="AA319"/>
  <c r="AB319" s="1"/>
  <c r="G319"/>
  <c r="H319" s="1"/>
  <c r="A319"/>
  <c r="AA318"/>
  <c r="AB318" s="1"/>
  <c r="G318"/>
  <c r="H318" s="1"/>
  <c r="A318"/>
  <c r="AA317"/>
  <c r="AB317" s="1"/>
  <c r="G317"/>
  <c r="H317" s="1"/>
  <c r="A317"/>
  <c r="AA316"/>
  <c r="AB316" s="1"/>
  <c r="G316"/>
  <c r="H316" s="1"/>
  <c r="A316"/>
  <c r="AA315"/>
  <c r="AB315" s="1"/>
  <c r="G315"/>
  <c r="H315" s="1"/>
  <c r="A315"/>
  <c r="AA314"/>
  <c r="AB314" s="1"/>
  <c r="G314"/>
  <c r="H314" s="1"/>
  <c r="A314"/>
  <c r="AA313"/>
  <c r="AB313" s="1"/>
  <c r="G313"/>
  <c r="H313" s="1"/>
  <c r="A313"/>
  <c r="AA312"/>
  <c r="AB312" s="1"/>
  <c r="G312"/>
  <c r="H312" s="1"/>
  <c r="A312"/>
  <c r="AA311"/>
  <c r="AB311" s="1"/>
  <c r="G311"/>
  <c r="H311" s="1"/>
  <c r="A311"/>
  <c r="AA310"/>
  <c r="AB310" s="1"/>
  <c r="G310"/>
  <c r="H310" s="1"/>
  <c r="A310"/>
  <c r="AA309"/>
  <c r="AB309" s="1"/>
  <c r="G309"/>
  <c r="H309" s="1"/>
  <c r="A309"/>
  <c r="AA308"/>
  <c r="AB308" s="1"/>
  <c r="G308"/>
  <c r="H308" s="1"/>
  <c r="A308"/>
  <c r="AA307"/>
  <c r="AB307" s="1"/>
  <c r="G307"/>
  <c r="H307" s="1"/>
  <c r="A307"/>
  <c r="AA306"/>
  <c r="AB306" s="1"/>
  <c r="G306"/>
  <c r="H306" s="1"/>
  <c r="A306"/>
  <c r="AA305"/>
  <c r="AB305" s="1"/>
  <c r="G305"/>
  <c r="H305" s="1"/>
  <c r="A305"/>
  <c r="AA304"/>
  <c r="AB304" s="1"/>
  <c r="G304"/>
  <c r="H304" s="1"/>
  <c r="A304"/>
  <c r="AA303"/>
  <c r="AB303" s="1"/>
  <c r="G303"/>
  <c r="H303" s="1"/>
  <c r="A303"/>
  <c r="AA302"/>
  <c r="AB302" s="1"/>
  <c r="G302"/>
  <c r="H302" s="1"/>
  <c r="A302"/>
  <c r="AA301"/>
  <c r="AB301" s="1"/>
  <c r="G301"/>
  <c r="H301" s="1"/>
  <c r="A301"/>
  <c r="AA300"/>
  <c r="AB300" s="1"/>
  <c r="G300"/>
  <c r="H300" s="1"/>
  <c r="A300"/>
  <c r="AA299"/>
  <c r="AB299" s="1"/>
  <c r="G299"/>
  <c r="H299" s="1"/>
  <c r="A299"/>
  <c r="AA298"/>
  <c r="AB298" s="1"/>
  <c r="G298"/>
  <c r="H298" s="1"/>
  <c r="A298"/>
  <c r="AA297"/>
  <c r="AB297" s="1"/>
  <c r="G297"/>
  <c r="H297" s="1"/>
  <c r="A297"/>
  <c r="AA296"/>
  <c r="AB296" s="1"/>
  <c r="G296"/>
  <c r="H296" s="1"/>
  <c r="A296"/>
  <c r="AA295"/>
  <c r="AB295" s="1"/>
  <c r="G295"/>
  <c r="H295" s="1"/>
  <c r="A295"/>
  <c r="AA294"/>
  <c r="AB294" s="1"/>
  <c r="G294"/>
  <c r="H294" s="1"/>
  <c r="A294"/>
  <c r="AA293"/>
  <c r="AB293" s="1"/>
  <c r="G293"/>
  <c r="H293" s="1"/>
  <c r="A293"/>
  <c r="AA292"/>
  <c r="AB292" s="1"/>
  <c r="G292"/>
  <c r="H292" s="1"/>
  <c r="A292"/>
  <c r="AA291"/>
  <c r="AB291" s="1"/>
  <c r="G291"/>
  <c r="H291" s="1"/>
  <c r="A291"/>
  <c r="AA290"/>
  <c r="AB290" s="1"/>
  <c r="G290"/>
  <c r="H290" s="1"/>
  <c r="A290"/>
  <c r="AA289"/>
  <c r="AB289" s="1"/>
  <c r="G289"/>
  <c r="H289" s="1"/>
  <c r="A289"/>
  <c r="AA288"/>
  <c r="AB288" s="1"/>
  <c r="G288"/>
  <c r="H288" s="1"/>
  <c r="A288"/>
  <c r="AA287"/>
  <c r="AB287" s="1"/>
  <c r="G287"/>
  <c r="H287" s="1"/>
  <c r="A287"/>
  <c r="AA286"/>
  <c r="AB286" s="1"/>
  <c r="G286"/>
  <c r="H286" s="1"/>
  <c r="A286"/>
  <c r="AA285"/>
  <c r="AB285" s="1"/>
  <c r="G285"/>
  <c r="H285" s="1"/>
  <c r="A285"/>
  <c r="AA284"/>
  <c r="AB284" s="1"/>
  <c r="G284"/>
  <c r="H284" s="1"/>
  <c r="A284"/>
  <c r="AA283"/>
  <c r="AB283" s="1"/>
  <c r="G283"/>
  <c r="H283" s="1"/>
  <c r="A283"/>
  <c r="AA282"/>
  <c r="AB282" s="1"/>
  <c r="G282"/>
  <c r="H282" s="1"/>
  <c r="A282"/>
  <c r="AA281"/>
  <c r="AB281" s="1"/>
  <c r="G281"/>
  <c r="H281" s="1"/>
  <c r="A281"/>
  <c r="AA280"/>
  <c r="AB280" s="1"/>
  <c r="G280"/>
  <c r="H280" s="1"/>
  <c r="A280"/>
  <c r="AA279"/>
  <c r="AB279" s="1"/>
  <c r="G279"/>
  <c r="H279" s="1"/>
  <c r="A279"/>
  <c r="AA278"/>
  <c r="AB278" s="1"/>
  <c r="G278"/>
  <c r="H278" s="1"/>
  <c r="A278"/>
  <c r="AA277"/>
  <c r="AB277" s="1"/>
  <c r="G277"/>
  <c r="H277" s="1"/>
  <c r="A277"/>
  <c r="AA276"/>
  <c r="AB276" s="1"/>
  <c r="G276"/>
  <c r="H276" s="1"/>
  <c r="A276"/>
  <c r="AA275"/>
  <c r="AB275" s="1"/>
  <c r="G275"/>
  <c r="H275" s="1"/>
  <c r="A275"/>
  <c r="AA274"/>
  <c r="AB274" s="1"/>
  <c r="G274"/>
  <c r="H274" s="1"/>
  <c r="A274"/>
  <c r="AA273"/>
  <c r="AB273" s="1"/>
  <c r="G273"/>
  <c r="H273" s="1"/>
  <c r="A273"/>
  <c r="AA272"/>
  <c r="AB272" s="1"/>
  <c r="G272"/>
  <c r="H272" s="1"/>
  <c r="A272"/>
  <c r="AA271"/>
  <c r="AB271" s="1"/>
  <c r="G271"/>
  <c r="H271" s="1"/>
  <c r="A271"/>
  <c r="AA270"/>
  <c r="AB270" s="1"/>
  <c r="G270"/>
  <c r="H270" s="1"/>
  <c r="A270"/>
  <c r="AA269"/>
  <c r="AB269" s="1"/>
  <c r="G269"/>
  <c r="H269" s="1"/>
  <c r="A269"/>
  <c r="AA268"/>
  <c r="AB268" s="1"/>
  <c r="G268"/>
  <c r="H268" s="1"/>
  <c r="A268"/>
  <c r="AA267"/>
  <c r="AB267" s="1"/>
  <c r="G267"/>
  <c r="H267" s="1"/>
  <c r="A267"/>
  <c r="AA266"/>
  <c r="AB266" s="1"/>
  <c r="G266"/>
  <c r="H266" s="1"/>
  <c r="A266"/>
  <c r="AA265"/>
  <c r="AB265" s="1"/>
  <c r="G265"/>
  <c r="H265" s="1"/>
  <c r="A265"/>
  <c r="AA264"/>
  <c r="AB264" s="1"/>
  <c r="G264"/>
  <c r="H264" s="1"/>
  <c r="A264"/>
  <c r="AA263"/>
  <c r="AB263" s="1"/>
  <c r="G263"/>
  <c r="H263" s="1"/>
  <c r="A263"/>
  <c r="AA262"/>
  <c r="AB262" s="1"/>
  <c r="G262"/>
  <c r="H262" s="1"/>
  <c r="A262"/>
  <c r="AA261"/>
  <c r="AB261" s="1"/>
  <c r="G261"/>
  <c r="H261" s="1"/>
  <c r="A261"/>
  <c r="AA260"/>
  <c r="AB260" s="1"/>
  <c r="G260"/>
  <c r="H260" s="1"/>
  <c r="A260"/>
  <c r="AA259"/>
  <c r="AB259" s="1"/>
  <c r="G259"/>
  <c r="H259" s="1"/>
  <c r="A259"/>
  <c r="AA258"/>
  <c r="AB258" s="1"/>
  <c r="G258"/>
  <c r="H258" s="1"/>
  <c r="A258"/>
  <c r="AA257"/>
  <c r="AB257" s="1"/>
  <c r="G257"/>
  <c r="H257" s="1"/>
  <c r="A257"/>
  <c r="AA256"/>
  <c r="AB256" s="1"/>
  <c r="G256"/>
  <c r="H256" s="1"/>
  <c r="A256"/>
  <c r="AA255"/>
  <c r="AB255" s="1"/>
  <c r="G255"/>
  <c r="H255" s="1"/>
  <c r="A255"/>
  <c r="AA254"/>
  <c r="AB254" s="1"/>
  <c r="G254"/>
  <c r="H254" s="1"/>
  <c r="A254"/>
  <c r="AA253"/>
  <c r="AB253" s="1"/>
  <c r="G253"/>
  <c r="H253" s="1"/>
  <c r="A253"/>
  <c r="AA252"/>
  <c r="AB252" s="1"/>
  <c r="G252"/>
  <c r="H252" s="1"/>
  <c r="A252"/>
  <c r="AA251"/>
  <c r="AB251" s="1"/>
  <c r="G251"/>
  <c r="H251" s="1"/>
  <c r="A251"/>
  <c r="AA250"/>
  <c r="AB250" s="1"/>
  <c r="G250"/>
  <c r="H250" s="1"/>
  <c r="A250"/>
  <c r="AA249"/>
  <c r="AB249" s="1"/>
  <c r="G249"/>
  <c r="H249" s="1"/>
  <c r="A249"/>
  <c r="AA248"/>
  <c r="AB248" s="1"/>
  <c r="G248"/>
  <c r="H248" s="1"/>
  <c r="A248"/>
  <c r="AA247"/>
  <c r="AB247" s="1"/>
  <c r="G247"/>
  <c r="H247" s="1"/>
  <c r="A247"/>
  <c r="AA246"/>
  <c r="AB246" s="1"/>
  <c r="G246"/>
  <c r="H246" s="1"/>
  <c r="A246"/>
  <c r="AA245"/>
  <c r="AB245" s="1"/>
  <c r="G245"/>
  <c r="H245" s="1"/>
  <c r="A245"/>
  <c r="AA244"/>
  <c r="AB244" s="1"/>
  <c r="G244"/>
  <c r="H244" s="1"/>
  <c r="A244"/>
  <c r="AA243"/>
  <c r="AB243" s="1"/>
  <c r="G243"/>
  <c r="H243" s="1"/>
  <c r="A243"/>
  <c r="AA242"/>
  <c r="AB242" s="1"/>
  <c r="G242"/>
  <c r="H242" s="1"/>
  <c r="A242"/>
  <c r="AA241"/>
  <c r="AB241" s="1"/>
  <c r="G241"/>
  <c r="H241" s="1"/>
  <c r="A241"/>
  <c r="AA240"/>
  <c r="AB240" s="1"/>
  <c r="G240"/>
  <c r="H240" s="1"/>
  <c r="A240"/>
  <c r="AA239"/>
  <c r="AB239" s="1"/>
  <c r="G239"/>
  <c r="H239" s="1"/>
  <c r="A239"/>
  <c r="AA238"/>
  <c r="AB238" s="1"/>
  <c r="G238"/>
  <c r="H238" s="1"/>
  <c r="A238"/>
  <c r="AA237"/>
  <c r="AB237" s="1"/>
  <c r="G237"/>
  <c r="H237" s="1"/>
  <c r="A237"/>
  <c r="AA236"/>
  <c r="AB236" s="1"/>
  <c r="G236"/>
  <c r="H236" s="1"/>
  <c r="A236"/>
  <c r="AA235"/>
  <c r="AB235" s="1"/>
  <c r="G235"/>
  <c r="H235" s="1"/>
  <c r="A235"/>
  <c r="AA234"/>
  <c r="AB234" s="1"/>
  <c r="G234"/>
  <c r="H234" s="1"/>
  <c r="A234"/>
  <c r="AA233"/>
  <c r="AB233" s="1"/>
  <c r="G233"/>
  <c r="H233" s="1"/>
  <c r="A233"/>
  <c r="AA232"/>
  <c r="AB232" s="1"/>
  <c r="G232"/>
  <c r="H232" s="1"/>
  <c r="A232"/>
  <c r="AA231"/>
  <c r="AB231" s="1"/>
  <c r="G231"/>
  <c r="H231" s="1"/>
  <c r="A231"/>
  <c r="AA230"/>
  <c r="AB230" s="1"/>
  <c r="G230"/>
  <c r="H230" s="1"/>
  <c r="A230"/>
  <c r="AA229"/>
  <c r="AB229" s="1"/>
  <c r="G229"/>
  <c r="H229" s="1"/>
  <c r="A229"/>
  <c r="AA228"/>
  <c r="AB228" s="1"/>
  <c r="G228"/>
  <c r="H228" s="1"/>
  <c r="A228"/>
  <c r="AA227"/>
  <c r="AB227" s="1"/>
  <c r="G227"/>
  <c r="H227" s="1"/>
  <c r="A227"/>
  <c r="AA226"/>
  <c r="AB226" s="1"/>
  <c r="G226"/>
  <c r="H226" s="1"/>
  <c r="A226"/>
  <c r="AA225"/>
  <c r="AB225" s="1"/>
  <c r="G225"/>
  <c r="H225" s="1"/>
  <c r="A225"/>
  <c r="AA224"/>
  <c r="AB224" s="1"/>
  <c r="G224"/>
  <c r="H224" s="1"/>
  <c r="A224"/>
  <c r="AA223"/>
  <c r="AB223" s="1"/>
  <c r="G223"/>
  <c r="H223" s="1"/>
  <c r="A223"/>
  <c r="AA222"/>
  <c r="AB222" s="1"/>
  <c r="G222"/>
  <c r="H222" s="1"/>
  <c r="A222"/>
  <c r="AA221"/>
  <c r="AB221" s="1"/>
  <c r="G221"/>
  <c r="H221" s="1"/>
  <c r="A221"/>
  <c r="AA220"/>
  <c r="AB220" s="1"/>
  <c r="G220"/>
  <c r="H220" s="1"/>
  <c r="A220"/>
  <c r="AA219"/>
  <c r="AB219" s="1"/>
  <c r="G219"/>
  <c r="H219" s="1"/>
  <c r="A219"/>
  <c r="AA218"/>
  <c r="AB218" s="1"/>
  <c r="G218"/>
  <c r="H218" s="1"/>
  <c r="A218"/>
  <c r="AA217"/>
  <c r="AB217" s="1"/>
  <c r="G217"/>
  <c r="H217" s="1"/>
  <c r="A217"/>
  <c r="AA216"/>
  <c r="AB216" s="1"/>
  <c r="G216"/>
  <c r="H216" s="1"/>
  <c r="A216"/>
  <c r="AA215"/>
  <c r="AB215" s="1"/>
  <c r="G215"/>
  <c r="H215" s="1"/>
  <c r="A215"/>
  <c r="AA214"/>
  <c r="AB214" s="1"/>
  <c r="G214"/>
  <c r="H214" s="1"/>
  <c r="A214"/>
  <c r="AA213"/>
  <c r="AB213" s="1"/>
  <c r="G213"/>
  <c r="H213" s="1"/>
  <c r="A213"/>
  <c r="AA212"/>
  <c r="AB212" s="1"/>
  <c r="G212"/>
  <c r="H212" s="1"/>
  <c r="A212"/>
  <c r="AA211"/>
  <c r="AB211" s="1"/>
  <c r="G211"/>
  <c r="H211" s="1"/>
  <c r="A211"/>
  <c r="AA210"/>
  <c r="AB210" s="1"/>
  <c r="G210"/>
  <c r="H210" s="1"/>
  <c r="A210"/>
  <c r="AA209"/>
  <c r="AB209" s="1"/>
  <c r="G209"/>
  <c r="H209" s="1"/>
  <c r="A209"/>
  <c r="AA208"/>
  <c r="AB208" s="1"/>
  <c r="G208"/>
  <c r="H208" s="1"/>
  <c r="A208"/>
  <c r="AA207"/>
  <c r="AB207" s="1"/>
  <c r="G207"/>
  <c r="H207" s="1"/>
  <c r="A207"/>
  <c r="AA206"/>
  <c r="AB206" s="1"/>
  <c r="G206"/>
  <c r="H206" s="1"/>
  <c r="A206"/>
  <c r="AA205"/>
  <c r="AB205" s="1"/>
  <c r="G205"/>
  <c r="H205" s="1"/>
  <c r="A205"/>
  <c r="AA204"/>
  <c r="AB204" s="1"/>
  <c r="G204"/>
  <c r="H204" s="1"/>
  <c r="A204"/>
  <c r="AA203"/>
  <c r="AB203" s="1"/>
  <c r="G203"/>
  <c r="H203" s="1"/>
  <c r="A203"/>
  <c r="AA202"/>
  <c r="AB202" s="1"/>
  <c r="G202"/>
  <c r="H202" s="1"/>
  <c r="A202"/>
  <c r="AA201"/>
  <c r="AB201" s="1"/>
  <c r="G201"/>
  <c r="H201" s="1"/>
  <c r="A201"/>
  <c r="AA200"/>
  <c r="AB200" s="1"/>
  <c r="G200"/>
  <c r="H200" s="1"/>
  <c r="A200"/>
  <c r="AA199"/>
  <c r="AB199" s="1"/>
  <c r="G199"/>
  <c r="H199" s="1"/>
  <c r="A199"/>
  <c r="AA198"/>
  <c r="AB198" s="1"/>
  <c r="G198"/>
  <c r="H198" s="1"/>
  <c r="A198"/>
  <c r="AA197"/>
  <c r="AB197" s="1"/>
  <c r="G197"/>
  <c r="H197" s="1"/>
  <c r="A197"/>
  <c r="AA196"/>
  <c r="AB196" s="1"/>
  <c r="G196"/>
  <c r="H196" s="1"/>
  <c r="A196"/>
  <c r="AA195"/>
  <c r="AB195" s="1"/>
  <c r="G195"/>
  <c r="H195" s="1"/>
  <c r="A195"/>
  <c r="AA194"/>
  <c r="AB194" s="1"/>
  <c r="G194"/>
  <c r="H194" s="1"/>
  <c r="A194"/>
  <c r="AA193"/>
  <c r="AB193" s="1"/>
  <c r="G193"/>
  <c r="H193" s="1"/>
  <c r="A193"/>
  <c r="AA192"/>
  <c r="AB192" s="1"/>
  <c r="G192"/>
  <c r="H192" s="1"/>
  <c r="A192"/>
  <c r="AA191"/>
  <c r="AB191" s="1"/>
  <c r="G191"/>
  <c r="H191" s="1"/>
  <c r="A191"/>
  <c r="AA190"/>
  <c r="AB190" s="1"/>
  <c r="G190"/>
  <c r="H190" s="1"/>
  <c r="A190"/>
  <c r="AA189"/>
  <c r="AB189" s="1"/>
  <c r="G189"/>
  <c r="H189" s="1"/>
  <c r="A189"/>
  <c r="AA188"/>
  <c r="AB188" s="1"/>
  <c r="G188"/>
  <c r="H188" s="1"/>
  <c r="A188"/>
  <c r="AA187"/>
  <c r="AB187" s="1"/>
  <c r="G187"/>
  <c r="H187" s="1"/>
  <c r="A187"/>
  <c r="AA186"/>
  <c r="AB186" s="1"/>
  <c r="G186"/>
  <c r="H186" s="1"/>
  <c r="A186"/>
  <c r="AA185"/>
  <c r="AB185" s="1"/>
  <c r="G185"/>
  <c r="H185" s="1"/>
  <c r="A185"/>
  <c r="AA184"/>
  <c r="AB184" s="1"/>
  <c r="G184"/>
  <c r="H184" s="1"/>
  <c r="A184"/>
  <c r="C125" i="7"/>
  <c r="AA183" i="9"/>
  <c r="AB183" s="1"/>
  <c r="AA182"/>
  <c r="AB182" s="1"/>
  <c r="AA181"/>
  <c r="AB181" s="1"/>
  <c r="AA180"/>
  <c r="AB180" s="1"/>
  <c r="AA179"/>
  <c r="AB179" s="1"/>
  <c r="AA178"/>
  <c r="AB178" s="1"/>
  <c r="AA177"/>
  <c r="AB177" s="1"/>
  <c r="AA176"/>
  <c r="AB176" s="1"/>
  <c r="AA175"/>
  <c r="AB175" s="1"/>
  <c r="AA174"/>
  <c r="AB174" s="1"/>
  <c r="AA173"/>
  <c r="AB173" s="1"/>
  <c r="AA172"/>
  <c r="AB172" s="1"/>
  <c r="AA171"/>
  <c r="AB171" s="1"/>
  <c r="AA170"/>
  <c r="AB170" s="1"/>
  <c r="AA169"/>
  <c r="AB169" s="1"/>
  <c r="AA168"/>
  <c r="AB168" s="1"/>
  <c r="AA167"/>
  <c r="AB167" s="1"/>
  <c r="AA166"/>
  <c r="AB166" s="1"/>
  <c r="AA165"/>
  <c r="AB165" s="1"/>
  <c r="AA164"/>
  <c r="AB164" s="1"/>
  <c r="AA163"/>
  <c r="AB163" s="1"/>
  <c r="AA162"/>
  <c r="AB162" s="1"/>
  <c r="AA161"/>
  <c r="AB161" s="1"/>
  <c r="AA160"/>
  <c r="AB160" s="1"/>
  <c r="AA159"/>
  <c r="AB159" s="1"/>
  <c r="AA158"/>
  <c r="AB158" s="1"/>
  <c r="AA157"/>
  <c r="AB157" s="1"/>
  <c r="AA156"/>
  <c r="AB156" s="1"/>
  <c r="AA155"/>
  <c r="AB155" s="1"/>
  <c r="AA154"/>
  <c r="AB154" s="1"/>
  <c r="AA153"/>
  <c r="AB153" s="1"/>
  <c r="AA152"/>
  <c r="AB152" s="1"/>
  <c r="AA151"/>
  <c r="AB151" s="1"/>
  <c r="AA150"/>
  <c r="AB150" s="1"/>
  <c r="AA149"/>
  <c r="AB149" s="1"/>
  <c r="AA148"/>
  <c r="AB148" s="1"/>
  <c r="AA147"/>
  <c r="AB147" s="1"/>
  <c r="AA146"/>
  <c r="AB146" s="1"/>
  <c r="AA145"/>
  <c r="AB145" s="1"/>
  <c r="AA144"/>
  <c r="AB144" s="1"/>
  <c r="AA143"/>
  <c r="AB143" s="1"/>
  <c r="AA142"/>
  <c r="AB142" s="1"/>
  <c r="AA141"/>
  <c r="AB141" s="1"/>
  <c r="AA140"/>
  <c r="AB140" s="1"/>
  <c r="AA139"/>
  <c r="AB139" s="1"/>
  <c r="AA138"/>
  <c r="AB138" s="1"/>
  <c r="AA137"/>
  <c r="AB137" s="1"/>
  <c r="AA136"/>
  <c r="AB136" s="1"/>
  <c r="AA135"/>
  <c r="AB135" s="1"/>
  <c r="AA134"/>
  <c r="AB134" s="1"/>
  <c r="AA133"/>
  <c r="AB133" s="1"/>
  <c r="AA132"/>
  <c r="AB132" s="1"/>
  <c r="AA131"/>
  <c r="AB131" s="1"/>
  <c r="AA130"/>
  <c r="AB130" s="1"/>
  <c r="AA129"/>
  <c r="AB129" s="1"/>
  <c r="AA128"/>
  <c r="AB128" s="1"/>
  <c r="AA127"/>
  <c r="AB127" s="1"/>
  <c r="AA126"/>
  <c r="AB126" s="1"/>
  <c r="AA125"/>
  <c r="AB125" s="1"/>
  <c r="AA124"/>
  <c r="AB124" s="1"/>
  <c r="AA123"/>
  <c r="AB123" s="1"/>
  <c r="AA122"/>
  <c r="AB122" s="1"/>
  <c r="AA121"/>
  <c r="AB121" s="1"/>
  <c r="AA120"/>
  <c r="AB120" s="1"/>
  <c r="AA119"/>
  <c r="AB119" s="1"/>
  <c r="AA118"/>
  <c r="AB118" s="1"/>
  <c r="AA117"/>
  <c r="AB117" s="1"/>
  <c r="AA116"/>
  <c r="AB116" s="1"/>
  <c r="AA115"/>
  <c r="AB115" s="1"/>
  <c r="AA114"/>
  <c r="AB114" s="1"/>
  <c r="AA113"/>
  <c r="AB113" s="1"/>
  <c r="AA112"/>
  <c r="AB112" s="1"/>
  <c r="AA111"/>
  <c r="AB111" s="1"/>
  <c r="AA110"/>
  <c r="AB110" s="1"/>
  <c r="AA109"/>
  <c r="AB109" s="1"/>
  <c r="AA108"/>
  <c r="AB108" s="1"/>
  <c r="AA107"/>
  <c r="AB107" s="1"/>
  <c r="AA106"/>
  <c r="AB106" s="1"/>
  <c r="AA105"/>
  <c r="AB105" s="1"/>
  <c r="AA104"/>
  <c r="AB104" s="1"/>
  <c r="AA103"/>
  <c r="AB103" s="1"/>
  <c r="AA102"/>
  <c r="AB102" s="1"/>
  <c r="AA101"/>
  <c r="AB101" s="1"/>
  <c r="AA100"/>
  <c r="AB100" s="1"/>
  <c r="AA99"/>
  <c r="AB99" s="1"/>
  <c r="AA98"/>
  <c r="AB98" s="1"/>
  <c r="AA97"/>
  <c r="AB97" s="1"/>
  <c r="AA96"/>
  <c r="AB96" s="1"/>
  <c r="AA95"/>
  <c r="AB95" s="1"/>
  <c r="AA94"/>
  <c r="AB94" s="1"/>
  <c r="AA93"/>
  <c r="AB93" s="1"/>
  <c r="AA92"/>
  <c r="AB92" s="1"/>
  <c r="AA91"/>
  <c r="AB91" s="1"/>
  <c r="AA90"/>
  <c r="AB90" s="1"/>
  <c r="AA89"/>
  <c r="AB89" s="1"/>
  <c r="AA88"/>
  <c r="AB88" s="1"/>
  <c r="AA87"/>
  <c r="AB87" s="1"/>
  <c r="AA86"/>
  <c r="AB86" s="1"/>
  <c r="AA85"/>
  <c r="AB85" s="1"/>
  <c r="AA84"/>
  <c r="AB84" s="1"/>
  <c r="AA83"/>
  <c r="AB83" s="1"/>
  <c r="AA82"/>
  <c r="AB82" s="1"/>
  <c r="AA81"/>
  <c r="AB81" s="1"/>
  <c r="AA80"/>
  <c r="AB80" s="1"/>
  <c r="AA79"/>
  <c r="AB79" s="1"/>
  <c r="AA78"/>
  <c r="AB78" s="1"/>
  <c r="AA77"/>
  <c r="AB77" s="1"/>
  <c r="AA76"/>
  <c r="AB76" s="1"/>
  <c r="AA75"/>
  <c r="AB75" s="1"/>
  <c r="AA74"/>
  <c r="AB74" s="1"/>
  <c r="AA73"/>
  <c r="AB73" s="1"/>
  <c r="AA72"/>
  <c r="AB72" s="1"/>
  <c r="AA71"/>
  <c r="AB71" s="1"/>
  <c r="AA70"/>
  <c r="AB70" s="1"/>
  <c r="AA69"/>
  <c r="AB69" s="1"/>
  <c r="AA68"/>
  <c r="AB68" s="1"/>
  <c r="AA67"/>
  <c r="AB67" s="1"/>
  <c r="AA66"/>
  <c r="AB66" s="1"/>
  <c r="AA65"/>
  <c r="AB65" s="1"/>
  <c r="AA64"/>
  <c r="AB64" s="1"/>
  <c r="AA63"/>
  <c r="AB63" s="1"/>
  <c r="AA62"/>
  <c r="AB62" s="1"/>
  <c r="AA61"/>
  <c r="AB61" s="1"/>
  <c r="AA60"/>
  <c r="AB60" s="1"/>
  <c r="AA59"/>
  <c r="AB59" s="1"/>
  <c r="AA58"/>
  <c r="AB58" s="1"/>
  <c r="AA57"/>
  <c r="AB57" s="1"/>
  <c r="AA56"/>
  <c r="AB56" s="1"/>
  <c r="AA55"/>
  <c r="AB55" s="1"/>
  <c r="AA54"/>
  <c r="AB54" s="1"/>
  <c r="AA53"/>
  <c r="AB53" s="1"/>
  <c r="AA52"/>
  <c r="AB52" s="1"/>
  <c r="AA51"/>
  <c r="AB51" s="1"/>
  <c r="AA42"/>
  <c r="AB42" s="1"/>
  <c r="AA27"/>
  <c r="AB27" s="1"/>
  <c r="AA41"/>
  <c r="AB41" s="1"/>
  <c r="AA47"/>
  <c r="AB47" s="1"/>
  <c r="AA20"/>
  <c r="AB20" s="1"/>
  <c r="AA36"/>
  <c r="AB36" s="1"/>
  <c r="AA10"/>
  <c r="AB10" s="1"/>
  <c r="AA14"/>
  <c r="AB14" s="1"/>
  <c r="AA49"/>
  <c r="AB49" s="1"/>
  <c r="AA40"/>
  <c r="AB40" s="1"/>
  <c r="AA38"/>
  <c r="AB38" s="1"/>
  <c r="AA31"/>
  <c r="AB31" s="1"/>
  <c r="AA29"/>
  <c r="AB29" s="1"/>
  <c r="AA11"/>
  <c r="AB11" s="1"/>
  <c r="AA30"/>
  <c r="AB30" s="1"/>
  <c r="AA35"/>
  <c r="AB35" s="1"/>
  <c r="AA43"/>
  <c r="AB43" s="1"/>
  <c r="AA9"/>
  <c r="AB9" s="1"/>
  <c r="AA24"/>
  <c r="AB24" s="1"/>
  <c r="AA19"/>
  <c r="AB19" s="1"/>
  <c r="AA45"/>
  <c r="AB45" s="1"/>
  <c r="AA37"/>
  <c r="AB37" s="1"/>
  <c r="AA25"/>
  <c r="AB25" s="1"/>
  <c r="AA33"/>
  <c r="AB33" s="1"/>
  <c r="AA13"/>
  <c r="AB13" s="1"/>
  <c r="AA50"/>
  <c r="AB50" s="1"/>
  <c r="AA48"/>
  <c r="AB48" s="1"/>
  <c r="AA46"/>
  <c r="AB46" s="1"/>
  <c r="AA44"/>
  <c r="AB44" s="1"/>
  <c r="AA39"/>
  <c r="AB39" s="1"/>
  <c r="AA34"/>
  <c r="AB34" s="1"/>
  <c r="AA32"/>
  <c r="AB32" s="1"/>
  <c r="AA28"/>
  <c r="AB28" s="1"/>
  <c r="AA26"/>
  <c r="AB26" s="1"/>
  <c r="AA23"/>
  <c r="AB23" s="1"/>
  <c r="AA22"/>
  <c r="AB22" s="1"/>
  <c r="AA21"/>
  <c r="AB21" s="1"/>
  <c r="AA18"/>
  <c r="AB18" s="1"/>
  <c r="AA17"/>
  <c r="AB17" s="1"/>
  <c r="AA16"/>
  <c r="AB16" s="1"/>
  <c r="AA15"/>
  <c r="AB15" s="1"/>
  <c r="AA12"/>
  <c r="AB12" s="1"/>
  <c r="AA8"/>
  <c r="AB8" s="1"/>
  <c r="E170" i="7"/>
  <c r="D170"/>
  <c r="C170"/>
  <c r="B170"/>
  <c r="G165" i="9"/>
  <c r="H165" s="1"/>
  <c r="E81" i="7"/>
  <c r="D81"/>
  <c r="B81"/>
  <c r="G76" i="9"/>
  <c r="H76" s="1"/>
  <c r="E76" i="7"/>
  <c r="D76"/>
  <c r="B76"/>
  <c r="G71" i="9"/>
  <c r="H71" s="1"/>
  <c r="E45" i="7"/>
  <c r="D45"/>
  <c r="B45"/>
  <c r="H31" i="9"/>
  <c r="E32" i="7"/>
  <c r="D32"/>
  <c r="B32"/>
  <c r="H13" i="9"/>
  <c r="E30" i="7"/>
  <c r="D30"/>
  <c r="B30"/>
  <c r="F4" i="8"/>
  <c r="W103" i="7" l="1"/>
  <c r="W135"/>
  <c r="L130" i="9" s="1"/>
  <c r="W69" i="7"/>
  <c r="L64" i="9" s="1"/>
  <c r="M64" s="1"/>
  <c r="W175" i="7"/>
  <c r="J170" i="9" s="1"/>
  <c r="W271" i="7"/>
  <c r="J77" i="9"/>
  <c r="L77"/>
  <c r="K77"/>
  <c r="L515"/>
  <c r="M515" s="1"/>
  <c r="K515"/>
  <c r="AK520" i="7" s="1"/>
  <c r="J515" i="9"/>
  <c r="AJ520" i="7" s="1"/>
  <c r="K425" i="9"/>
  <c r="AK430" i="7" s="1"/>
  <c r="L425" i="9"/>
  <c r="J425"/>
  <c r="AJ430" i="7" s="1"/>
  <c r="M425" i="9"/>
  <c r="AM430" i="7" s="1"/>
  <c r="L170" i="9"/>
  <c r="M170" s="1"/>
  <c r="AM175" i="7" s="1"/>
  <c r="J266" i="9"/>
  <c r="AJ271" i="7" s="1"/>
  <c r="L266" i="9"/>
  <c r="M266" s="1"/>
  <c r="AM271" i="7" s="1"/>
  <c r="K266" i="9"/>
  <c r="AK271" i="7" s="1"/>
  <c r="K146" i="9"/>
  <c r="J146"/>
  <c r="L146"/>
  <c r="M146" s="1"/>
  <c r="AM151" i="7" s="1"/>
  <c r="J503" i="9"/>
  <c r="AJ508" i="7" s="1"/>
  <c r="K503" i="9"/>
  <c r="AK508" i="7" s="1"/>
  <c r="L503" i="9"/>
  <c r="L315"/>
  <c r="M315" s="1"/>
  <c r="AM320" i="7" s="1"/>
  <c r="K315" i="9"/>
  <c r="AK320" i="7" s="1"/>
  <c r="J315" i="9"/>
  <c r="AJ320" i="7" s="1"/>
  <c r="J530" i="9"/>
  <c r="AJ535" i="7" s="1"/>
  <c r="L530" i="9"/>
  <c r="K530"/>
  <c r="AK535" i="7" s="1"/>
  <c r="K124" i="9"/>
  <c r="J124"/>
  <c r="L124"/>
  <c r="M124" s="1"/>
  <c r="AM129" i="7" s="1"/>
  <c r="L342" i="9"/>
  <c r="M342" s="1"/>
  <c r="K342"/>
  <c r="AK347" i="7" s="1"/>
  <c r="J342" i="9"/>
  <c r="AJ347" i="7" s="1"/>
  <c r="W618"/>
  <c r="W437"/>
  <c r="W494"/>
  <c r="W402"/>
  <c r="W620"/>
  <c r="W469"/>
  <c r="W492"/>
  <c r="W308"/>
  <c r="W392"/>
  <c r="W159"/>
  <c r="W350"/>
  <c r="W450"/>
  <c r="W121"/>
  <c r="W354"/>
  <c r="W291"/>
  <c r="W137"/>
  <c r="W606"/>
  <c r="L296" i="9"/>
  <c r="M296" s="1"/>
  <c r="AM301" i="7" s="1"/>
  <c r="K296" i="9"/>
  <c r="AK301" i="7" s="1"/>
  <c r="J296" i="9"/>
  <c r="AJ301" i="7" s="1"/>
  <c r="L319" i="9"/>
  <c r="M319" s="1"/>
  <c r="AM324" i="7" s="1"/>
  <c r="J319" i="9"/>
  <c r="AJ324" i="7" s="1"/>
  <c r="K319" i="9"/>
  <c r="AK324" i="7" s="1"/>
  <c r="K402" i="9"/>
  <c r="AK407" i="7" s="1"/>
  <c r="J402" i="9"/>
  <c r="AJ407" i="7" s="1"/>
  <c r="L402" i="9"/>
  <c r="M402" s="1"/>
  <c r="AM407" i="7" s="1"/>
  <c r="L308" i="9"/>
  <c r="M308" s="1"/>
  <c r="K308"/>
  <c r="AK313" i="7" s="1"/>
  <c r="J308" i="9"/>
  <c r="AJ313" i="7" s="1"/>
  <c r="L479" i="9"/>
  <c r="M479" s="1"/>
  <c r="AM484" i="7" s="1"/>
  <c r="K479" i="9"/>
  <c r="AK484" i="7" s="1"/>
  <c r="J479" i="9"/>
  <c r="AJ484" i="7" s="1"/>
  <c r="W127"/>
  <c r="W614"/>
  <c r="W408"/>
  <c r="W462"/>
  <c r="W459"/>
  <c r="W542"/>
  <c r="W481"/>
  <c r="W373"/>
  <c r="W489"/>
  <c r="W272"/>
  <c r="W285"/>
  <c r="W382"/>
  <c r="W143"/>
  <c r="W617"/>
  <c r="W434"/>
  <c r="W615"/>
  <c r="W65"/>
  <c r="W386"/>
  <c r="W418"/>
  <c r="W145"/>
  <c r="W482"/>
  <c r="W439"/>
  <c r="W331"/>
  <c r="W98"/>
  <c r="W587"/>
  <c r="W541"/>
  <c r="J314" i="9"/>
  <c r="AJ319" i="7" s="1"/>
  <c r="L314" i="9"/>
  <c r="M314" s="1"/>
  <c r="K314"/>
  <c r="AK319" i="7" s="1"/>
  <c r="L481" i="9"/>
  <c r="J481"/>
  <c r="AJ486" i="7" s="1"/>
  <c r="K481" i="9"/>
  <c r="AK486" i="7" s="1"/>
  <c r="L499" i="9"/>
  <c r="M499" s="1"/>
  <c r="AM504" i="7" s="1"/>
  <c r="K499" i="9"/>
  <c r="AK504" i="7" s="1"/>
  <c r="J499" i="9"/>
  <c r="AJ504" i="7" s="1"/>
  <c r="K156" i="9"/>
  <c r="L156"/>
  <c r="M156" s="1"/>
  <c r="AM161" i="7" s="1"/>
  <c r="J156" i="9"/>
  <c r="K495"/>
  <c r="AK500" i="7" s="1"/>
  <c r="J495" i="9"/>
  <c r="AJ500" i="7" s="1"/>
  <c r="L495" i="9"/>
  <c r="M495" s="1"/>
  <c r="AM500" i="7" s="1"/>
  <c r="W564"/>
  <c r="W101"/>
  <c r="W609"/>
  <c r="W475"/>
  <c r="W488"/>
  <c r="W624"/>
  <c r="W498"/>
  <c r="W153"/>
  <c r="J463" i="9"/>
  <c r="AJ468" i="7" s="1"/>
  <c r="L463" i="9"/>
  <c r="M463" s="1"/>
  <c r="AM468" i="7" s="1"/>
  <c r="AN468" s="1"/>
  <c r="K463" i="9"/>
  <c r="AK468" i="7" s="1"/>
  <c r="K98" i="9"/>
  <c r="J98"/>
  <c r="L98"/>
  <c r="M98" s="1"/>
  <c r="AM103" i="7" s="1"/>
  <c r="K482" i="9"/>
  <c r="AK487" i="7" s="1"/>
  <c r="J482" i="9"/>
  <c r="AJ487" i="7" s="1"/>
  <c r="L482" i="9"/>
  <c r="M482" s="1"/>
  <c r="K361"/>
  <c r="AK366" i="7" s="1"/>
  <c r="J361" i="9"/>
  <c r="AJ366" i="7" s="1"/>
  <c r="L361" i="9"/>
  <c r="M361" s="1"/>
  <c r="W456" i="7"/>
  <c r="W623"/>
  <c r="W90"/>
  <c r="W553"/>
  <c r="W315"/>
  <c r="W538"/>
  <c r="W405"/>
  <c r="W440"/>
  <c r="W626"/>
  <c r="W276"/>
  <c r="W119"/>
  <c r="W446"/>
  <c r="W167"/>
  <c r="W621"/>
  <c r="W338"/>
  <c r="W97"/>
  <c r="W572"/>
  <c r="W495"/>
  <c r="W169"/>
  <c r="W113"/>
  <c r="W58"/>
  <c r="O455"/>
  <c r="N455"/>
  <c r="O549"/>
  <c r="N549"/>
  <c r="O323"/>
  <c r="N323"/>
  <c r="O512"/>
  <c r="N512"/>
  <c r="O372"/>
  <c r="N372"/>
  <c r="O401"/>
  <c r="N401"/>
  <c r="O566"/>
  <c r="N566"/>
  <c r="O414"/>
  <c r="N414"/>
  <c r="P62"/>
  <c r="N62"/>
  <c r="O569"/>
  <c r="N569"/>
  <c r="O321"/>
  <c r="N321"/>
  <c r="P385"/>
  <c r="N385"/>
  <c r="O471"/>
  <c r="N471"/>
  <c r="W88"/>
  <c r="W349"/>
  <c r="W611"/>
  <c r="O427"/>
  <c r="N427"/>
  <c r="P578"/>
  <c r="N578"/>
  <c r="O420"/>
  <c r="N420"/>
  <c r="P602"/>
  <c r="N602"/>
  <c r="O343"/>
  <c r="N343"/>
  <c r="O379"/>
  <c r="N379"/>
  <c r="O472"/>
  <c r="N472"/>
  <c r="O603"/>
  <c r="N603"/>
  <c r="O333"/>
  <c r="N333"/>
  <c r="W560"/>
  <c r="O594"/>
  <c r="N594"/>
  <c r="O574"/>
  <c r="N574"/>
  <c r="O528"/>
  <c r="N528"/>
  <c r="O467"/>
  <c r="N467"/>
  <c r="P586"/>
  <c r="N586"/>
  <c r="O545"/>
  <c r="N545"/>
  <c r="O176"/>
  <c r="N176"/>
  <c r="O336"/>
  <c r="N336"/>
  <c r="O493"/>
  <c r="N493"/>
  <c r="O356"/>
  <c r="N356"/>
  <c r="P608"/>
  <c r="N608"/>
  <c r="P297"/>
  <c r="N297"/>
  <c r="O369"/>
  <c r="N369"/>
  <c r="O565"/>
  <c r="N565"/>
  <c r="O376"/>
  <c r="N376"/>
  <c r="AI42"/>
  <c r="AM347"/>
  <c r="AL468"/>
  <c r="AM520"/>
  <c r="AL520"/>
  <c r="AL324"/>
  <c r="AM313"/>
  <c r="AL313"/>
  <c r="AM487"/>
  <c r="AL487"/>
  <c r="AL320"/>
  <c r="AM319"/>
  <c r="AN319" s="1"/>
  <c r="AL319"/>
  <c r="AM366"/>
  <c r="AL366"/>
  <c r="AL430"/>
  <c r="O602"/>
  <c r="AI47"/>
  <c r="AI45"/>
  <c r="AI46"/>
  <c r="AI52"/>
  <c r="P401"/>
  <c r="AI39"/>
  <c r="AI48"/>
  <c r="AI44"/>
  <c r="P574"/>
  <c r="P528"/>
  <c r="P372"/>
  <c r="P333"/>
  <c r="P512"/>
  <c r="AN624"/>
  <c r="AI54"/>
  <c r="AI51"/>
  <c r="AI53"/>
  <c r="AI49"/>
  <c r="P566"/>
  <c r="O297"/>
  <c r="AI40"/>
  <c r="AI43"/>
  <c r="AN617"/>
  <c r="AI55"/>
  <c r="AI41"/>
  <c r="AI38"/>
  <c r="V507"/>
  <c r="U507"/>
  <c r="U160"/>
  <c r="V160"/>
  <c r="U112"/>
  <c r="V112"/>
  <c r="V203"/>
  <c r="U203"/>
  <c r="V26"/>
  <c r="U26"/>
  <c r="V71"/>
  <c r="U71"/>
  <c r="P479"/>
  <c r="U479"/>
  <c r="V479"/>
  <c r="P351"/>
  <c r="U351"/>
  <c r="V351"/>
  <c r="V237"/>
  <c r="U237"/>
  <c r="P453"/>
  <c r="U453"/>
  <c r="V453"/>
  <c r="P582"/>
  <c r="V582"/>
  <c r="U582"/>
  <c r="P545"/>
  <c r="V545"/>
  <c r="U545"/>
  <c r="V189"/>
  <c r="U189"/>
  <c r="U410"/>
  <c r="V410"/>
  <c r="O449"/>
  <c r="W449" s="1"/>
  <c r="V449"/>
  <c r="U449"/>
  <c r="V81"/>
  <c r="U81"/>
  <c r="P395"/>
  <c r="U395"/>
  <c r="V395"/>
  <c r="U511"/>
  <c r="V511"/>
  <c r="U280"/>
  <c r="V280"/>
  <c r="V130"/>
  <c r="U130"/>
  <c r="V513"/>
  <c r="U513"/>
  <c r="U30"/>
  <c r="V30"/>
  <c r="V50"/>
  <c r="U50"/>
  <c r="V390"/>
  <c r="U390"/>
  <c r="U247"/>
  <c r="V247"/>
  <c r="U239"/>
  <c r="V239"/>
  <c r="P265"/>
  <c r="V265"/>
  <c r="U265"/>
  <c r="O554"/>
  <c r="V554"/>
  <c r="U554"/>
  <c r="P427"/>
  <c r="V427"/>
  <c r="U427"/>
  <c r="P398"/>
  <c r="U398"/>
  <c r="V398"/>
  <c r="V509"/>
  <c r="U509"/>
  <c r="V148"/>
  <c r="U148"/>
  <c r="V514"/>
  <c r="U514"/>
  <c r="V34"/>
  <c r="U34"/>
  <c r="V19"/>
  <c r="U19"/>
  <c r="V361"/>
  <c r="U361"/>
  <c r="U267"/>
  <c r="V267"/>
  <c r="O273"/>
  <c r="V273"/>
  <c r="U273"/>
  <c r="V253"/>
  <c r="U253"/>
  <c r="V213"/>
  <c r="U213"/>
  <c r="U107"/>
  <c r="V107"/>
  <c r="O289"/>
  <c r="V289"/>
  <c r="U289"/>
  <c r="V546"/>
  <c r="U546"/>
  <c r="V505"/>
  <c r="U505"/>
  <c r="U88"/>
  <c r="V88"/>
  <c r="V179"/>
  <c r="U179"/>
  <c r="V134"/>
  <c r="U134"/>
  <c r="V118"/>
  <c r="U118"/>
  <c r="V178"/>
  <c r="U178"/>
  <c r="V522"/>
  <c r="U522"/>
  <c r="U191"/>
  <c r="V191"/>
  <c r="U186"/>
  <c r="V186"/>
  <c r="U38"/>
  <c r="V38"/>
  <c r="V52"/>
  <c r="U52"/>
  <c r="O428"/>
  <c r="W428" s="1"/>
  <c r="U428"/>
  <c r="V428"/>
  <c r="O328"/>
  <c r="U328"/>
  <c r="V328"/>
  <c r="O518"/>
  <c r="V518"/>
  <c r="U518"/>
  <c r="P279"/>
  <c r="U279"/>
  <c r="V279"/>
  <c r="V125"/>
  <c r="U125"/>
  <c r="U516"/>
  <c r="V516"/>
  <c r="V512"/>
  <c r="U512"/>
  <c r="O74"/>
  <c r="V74"/>
  <c r="U74"/>
  <c r="P580"/>
  <c r="U580"/>
  <c r="V580"/>
  <c r="V600"/>
  <c r="U600"/>
  <c r="P307"/>
  <c r="V307"/>
  <c r="U307"/>
  <c r="V523"/>
  <c r="U523"/>
  <c r="U525"/>
  <c r="V525"/>
  <c r="V506"/>
  <c r="U506"/>
  <c r="V300"/>
  <c r="U300"/>
  <c r="V92"/>
  <c r="U92"/>
  <c r="U60"/>
  <c r="V60"/>
  <c r="U314"/>
  <c r="V314"/>
  <c r="U194"/>
  <c r="V194"/>
  <c r="U168"/>
  <c r="V168"/>
  <c r="U152"/>
  <c r="V152"/>
  <c r="U136"/>
  <c r="V136"/>
  <c r="U120"/>
  <c r="V120"/>
  <c r="U104"/>
  <c r="V104"/>
  <c r="U187"/>
  <c r="V187"/>
  <c r="U199"/>
  <c r="V199"/>
  <c r="V210"/>
  <c r="U210"/>
  <c r="V195"/>
  <c r="U195"/>
  <c r="V326"/>
  <c r="U326"/>
  <c r="V33"/>
  <c r="U33"/>
  <c r="V67"/>
  <c r="U67"/>
  <c r="V197"/>
  <c r="U197"/>
  <c r="V91"/>
  <c r="U91"/>
  <c r="V24"/>
  <c r="U24"/>
  <c r="V53"/>
  <c r="U53"/>
  <c r="V45"/>
  <c r="U45"/>
  <c r="O562"/>
  <c r="U562"/>
  <c r="V562"/>
  <c r="U463"/>
  <c r="V463"/>
  <c r="P431"/>
  <c r="U431"/>
  <c r="W431" s="1"/>
  <c r="V431"/>
  <c r="P399"/>
  <c r="V399"/>
  <c r="U399"/>
  <c r="P367"/>
  <c r="V367"/>
  <c r="U367"/>
  <c r="V335"/>
  <c r="U335"/>
  <c r="V155"/>
  <c r="U155"/>
  <c r="V262"/>
  <c r="U262"/>
  <c r="V180"/>
  <c r="U180"/>
  <c r="V181"/>
  <c r="U181"/>
  <c r="V222"/>
  <c r="U222"/>
  <c r="U264"/>
  <c r="V264"/>
  <c r="U567"/>
  <c r="V567"/>
  <c r="U304"/>
  <c r="V304"/>
  <c r="U61"/>
  <c r="V61"/>
  <c r="P349"/>
  <c r="V349"/>
  <c r="U349"/>
  <c r="O534"/>
  <c r="V534"/>
  <c r="U534"/>
  <c r="V133"/>
  <c r="U133"/>
  <c r="P321"/>
  <c r="V321"/>
  <c r="U321"/>
  <c r="V426"/>
  <c r="U426"/>
  <c r="V260"/>
  <c r="U260"/>
  <c r="O448"/>
  <c r="W448" s="1"/>
  <c r="V448"/>
  <c r="U448"/>
  <c r="U250"/>
  <c r="V250"/>
  <c r="O524"/>
  <c r="U524"/>
  <c r="V524"/>
  <c r="V117"/>
  <c r="U117"/>
  <c r="V73"/>
  <c r="U73"/>
  <c r="O510"/>
  <c r="V510"/>
  <c r="U510"/>
  <c r="U200"/>
  <c r="V200"/>
  <c r="U543"/>
  <c r="V543"/>
  <c r="V474"/>
  <c r="U474"/>
  <c r="V346"/>
  <c r="U346"/>
  <c r="O536"/>
  <c r="U536"/>
  <c r="V536"/>
  <c r="O385"/>
  <c r="V385"/>
  <c r="U385"/>
  <c r="P594"/>
  <c r="U594"/>
  <c r="V594"/>
  <c r="O578"/>
  <c r="V578"/>
  <c r="U578"/>
  <c r="V574"/>
  <c r="U574"/>
  <c r="P420"/>
  <c r="U420"/>
  <c r="V420"/>
  <c r="V602"/>
  <c r="U602"/>
  <c r="V528"/>
  <c r="U528"/>
  <c r="P343"/>
  <c r="U343"/>
  <c r="V343"/>
  <c r="P546"/>
  <c r="O398"/>
  <c r="U144"/>
  <c r="V144"/>
  <c r="V226"/>
  <c r="U226"/>
  <c r="V63"/>
  <c r="U63"/>
  <c r="V619"/>
  <c r="U619"/>
  <c r="P383"/>
  <c r="V383"/>
  <c r="U383"/>
  <c r="V214"/>
  <c r="U214"/>
  <c r="V547"/>
  <c r="U547"/>
  <c r="V93"/>
  <c r="U93"/>
  <c r="V257"/>
  <c r="U257"/>
  <c r="P443"/>
  <c r="V443"/>
  <c r="U443"/>
  <c r="V362"/>
  <c r="U362"/>
  <c r="U208"/>
  <c r="V208"/>
  <c r="P601"/>
  <c r="U601"/>
  <c r="V601"/>
  <c r="P397"/>
  <c r="V397"/>
  <c r="U397"/>
  <c r="O612"/>
  <c r="U612"/>
  <c r="V612"/>
  <c r="P478"/>
  <c r="V478"/>
  <c r="U478"/>
  <c r="P423"/>
  <c r="U423"/>
  <c r="V423"/>
  <c r="V235"/>
  <c r="U235"/>
  <c r="V42"/>
  <c r="U42"/>
  <c r="V15"/>
  <c r="U15"/>
  <c r="V422"/>
  <c r="U422"/>
  <c r="V358"/>
  <c r="U358"/>
  <c r="V236"/>
  <c r="U236"/>
  <c r="U263"/>
  <c r="V263"/>
  <c r="V105"/>
  <c r="U105"/>
  <c r="V576"/>
  <c r="U576"/>
  <c r="V193"/>
  <c r="U193"/>
  <c r="V177"/>
  <c r="U177"/>
  <c r="V209"/>
  <c r="U209"/>
  <c r="V225"/>
  <c r="U225"/>
  <c r="O610"/>
  <c r="V610"/>
  <c r="U610"/>
  <c r="O416"/>
  <c r="W416" s="1"/>
  <c r="V416"/>
  <c r="U416"/>
  <c r="V493"/>
  <c r="U493"/>
  <c r="P419"/>
  <c r="V419"/>
  <c r="U419"/>
  <c r="O452"/>
  <c r="W452" s="1"/>
  <c r="U452"/>
  <c r="V452"/>
  <c r="O404"/>
  <c r="V404"/>
  <c r="U404"/>
  <c r="V515"/>
  <c r="U515"/>
  <c r="V322"/>
  <c r="U322"/>
  <c r="V84"/>
  <c r="U84"/>
  <c r="V164"/>
  <c r="U164"/>
  <c r="V116"/>
  <c r="U116"/>
  <c r="V521"/>
  <c r="U521"/>
  <c r="U298"/>
  <c r="V298"/>
  <c r="V25"/>
  <c r="U25"/>
  <c r="V16"/>
  <c r="U16"/>
  <c r="V537"/>
  <c r="U537"/>
  <c r="O393"/>
  <c r="W393" s="1"/>
  <c r="V393"/>
  <c r="U393"/>
  <c r="V241"/>
  <c r="U241"/>
  <c r="O550"/>
  <c r="V550"/>
  <c r="U550"/>
  <c r="V627"/>
  <c r="U627"/>
  <c r="V246"/>
  <c r="U246"/>
  <c r="P573"/>
  <c r="V573"/>
  <c r="U573"/>
  <c r="V466"/>
  <c r="U466"/>
  <c r="O281"/>
  <c r="V281"/>
  <c r="U281"/>
  <c r="P561"/>
  <c r="V561"/>
  <c r="U561"/>
  <c r="V401"/>
  <c r="U401"/>
  <c r="O62"/>
  <c r="U62"/>
  <c r="V62"/>
  <c r="U519"/>
  <c r="V519"/>
  <c r="U530"/>
  <c r="V530"/>
  <c r="V56"/>
  <c r="U56"/>
  <c r="V150"/>
  <c r="W150" s="1"/>
  <c r="U150"/>
  <c r="V102"/>
  <c r="U102"/>
  <c r="U95"/>
  <c r="V95"/>
  <c r="U551"/>
  <c r="V551"/>
  <c r="P255"/>
  <c r="U255"/>
  <c r="V255"/>
  <c r="P616"/>
  <c r="U616"/>
  <c r="V616"/>
  <c r="V217"/>
  <c r="U217"/>
  <c r="U584"/>
  <c r="V584"/>
  <c r="O496"/>
  <c r="V496"/>
  <c r="U496"/>
  <c r="P502"/>
  <c r="V502"/>
  <c r="U502"/>
  <c r="P323"/>
  <c r="V323"/>
  <c r="U323"/>
  <c r="P417"/>
  <c r="V417"/>
  <c r="U417"/>
  <c r="U527"/>
  <c r="V527"/>
  <c r="U533"/>
  <c r="V533"/>
  <c r="V316"/>
  <c r="U316"/>
  <c r="U96"/>
  <c r="V96"/>
  <c r="V64"/>
  <c r="U64"/>
  <c r="U183"/>
  <c r="V183"/>
  <c r="U170"/>
  <c r="V170"/>
  <c r="U154"/>
  <c r="V154"/>
  <c r="U138"/>
  <c r="V138"/>
  <c r="U122"/>
  <c r="V122"/>
  <c r="U106"/>
  <c r="V106"/>
  <c r="U223"/>
  <c r="V223"/>
  <c r="U215"/>
  <c r="V215"/>
  <c r="U218"/>
  <c r="V218"/>
  <c r="V219"/>
  <c r="U219"/>
  <c r="U231"/>
  <c r="V231"/>
  <c r="V37"/>
  <c r="U37"/>
  <c r="V83"/>
  <c r="U83"/>
  <c r="U14"/>
  <c r="V14"/>
  <c r="U23"/>
  <c r="V23"/>
  <c r="V28"/>
  <c r="U28"/>
  <c r="U46"/>
  <c r="V46"/>
  <c r="P570"/>
  <c r="V570"/>
  <c r="U570"/>
  <c r="V470"/>
  <c r="W470" s="1"/>
  <c r="U470"/>
  <c r="V438"/>
  <c r="U438"/>
  <c r="U406"/>
  <c r="V406"/>
  <c r="V374"/>
  <c r="U374"/>
  <c r="W374" s="1"/>
  <c r="U342"/>
  <c r="V342"/>
  <c r="V163"/>
  <c r="U163"/>
  <c r="U266"/>
  <c r="V266"/>
  <c r="V185"/>
  <c r="U185"/>
  <c r="V190"/>
  <c r="U190"/>
  <c r="V238"/>
  <c r="U238"/>
  <c r="V268"/>
  <c r="U268"/>
  <c r="U192"/>
  <c r="V192"/>
  <c r="P357"/>
  <c r="V357"/>
  <c r="U357"/>
  <c r="O70"/>
  <c r="V70"/>
  <c r="U70"/>
  <c r="O381"/>
  <c r="V381"/>
  <c r="U381"/>
  <c r="U540"/>
  <c r="V540"/>
  <c r="V141"/>
  <c r="U141"/>
  <c r="P327"/>
  <c r="U327"/>
  <c r="V327"/>
  <c r="P435"/>
  <c r="W435" s="1"/>
  <c r="V435"/>
  <c r="U435"/>
  <c r="P295"/>
  <c r="U295"/>
  <c r="V295"/>
  <c r="O480"/>
  <c r="U480"/>
  <c r="V480"/>
  <c r="P269"/>
  <c r="V269"/>
  <c r="U269"/>
  <c r="V568"/>
  <c r="U568"/>
  <c r="V173"/>
  <c r="U173"/>
  <c r="V89"/>
  <c r="U89"/>
  <c r="U588"/>
  <c r="V588"/>
  <c r="U184"/>
  <c r="V184"/>
  <c r="P400"/>
  <c r="U400"/>
  <c r="V400"/>
  <c r="P483"/>
  <c r="V483"/>
  <c r="U483"/>
  <c r="P355"/>
  <c r="U355"/>
  <c r="V355"/>
  <c r="V592"/>
  <c r="U592"/>
  <c r="O388"/>
  <c r="V388"/>
  <c r="U388"/>
  <c r="P283"/>
  <c r="V283"/>
  <c r="U283"/>
  <c r="V595"/>
  <c r="U595"/>
  <c r="P472"/>
  <c r="U472"/>
  <c r="V472"/>
  <c r="O325"/>
  <c r="V325"/>
  <c r="U325"/>
  <c r="P603"/>
  <c r="V603"/>
  <c r="U603"/>
  <c r="P583"/>
  <c r="U583"/>
  <c r="V583"/>
  <c r="P344"/>
  <c r="U344"/>
  <c r="V344"/>
  <c r="V333"/>
  <c r="U333"/>
  <c r="O546"/>
  <c r="V290"/>
  <c r="U290"/>
  <c r="U76"/>
  <c r="V76"/>
  <c r="U128"/>
  <c r="V128"/>
  <c r="U17"/>
  <c r="V17"/>
  <c r="U49"/>
  <c r="V49"/>
  <c r="P415"/>
  <c r="U415"/>
  <c r="V415"/>
  <c r="U123"/>
  <c r="V123"/>
  <c r="V233"/>
  <c r="U233"/>
  <c r="V188"/>
  <c r="U188"/>
  <c r="V429"/>
  <c r="U429"/>
  <c r="U370"/>
  <c r="V370"/>
  <c r="O332"/>
  <c r="V332"/>
  <c r="U332"/>
  <c r="O622"/>
  <c r="U622"/>
  <c r="V622"/>
  <c r="P557"/>
  <c r="W557" s="1"/>
  <c r="V557"/>
  <c r="U557"/>
  <c r="O277"/>
  <c r="V277"/>
  <c r="U277"/>
  <c r="P341"/>
  <c r="V341"/>
  <c r="U341"/>
  <c r="P330"/>
  <c r="V330"/>
  <c r="U330"/>
  <c r="V318"/>
  <c r="U318"/>
  <c r="V146"/>
  <c r="U146"/>
  <c r="V21"/>
  <c r="U21"/>
  <c r="U87"/>
  <c r="V87"/>
  <c r="V454"/>
  <c r="U454"/>
  <c r="P299"/>
  <c r="V299"/>
  <c r="U299"/>
  <c r="U575"/>
  <c r="V575"/>
  <c r="U232"/>
  <c r="V232"/>
  <c r="P371"/>
  <c r="V371"/>
  <c r="U371"/>
  <c r="O384"/>
  <c r="U384"/>
  <c r="V384"/>
  <c r="O461"/>
  <c r="U461"/>
  <c r="V461"/>
  <c r="O424"/>
  <c r="V424"/>
  <c r="U424"/>
  <c r="V230"/>
  <c r="U230"/>
  <c r="P565"/>
  <c r="V565"/>
  <c r="U565"/>
  <c r="V85"/>
  <c r="U85"/>
  <c r="P549"/>
  <c r="U549"/>
  <c r="V549"/>
  <c r="P303"/>
  <c r="U303"/>
  <c r="V303"/>
  <c r="P552"/>
  <c r="V552"/>
  <c r="U552"/>
  <c r="V132"/>
  <c r="U132"/>
  <c r="U79"/>
  <c r="V79"/>
  <c r="V51"/>
  <c r="U51"/>
  <c r="O425"/>
  <c r="W425" s="1"/>
  <c r="V425"/>
  <c r="U425"/>
  <c r="V139"/>
  <c r="U139"/>
  <c r="V259"/>
  <c r="U259"/>
  <c r="P245"/>
  <c r="V245"/>
  <c r="U245"/>
  <c r="P585"/>
  <c r="U585"/>
  <c r="V585"/>
  <c r="U224"/>
  <c r="V224"/>
  <c r="V394"/>
  <c r="U394"/>
  <c r="P305"/>
  <c r="V305"/>
  <c r="U305"/>
  <c r="V57"/>
  <c r="U57"/>
  <c r="V596"/>
  <c r="U596"/>
  <c r="V442"/>
  <c r="U442"/>
  <c r="P455"/>
  <c r="U455"/>
  <c r="V455"/>
  <c r="V566"/>
  <c r="U566"/>
  <c r="V294"/>
  <c r="U294"/>
  <c r="V29"/>
  <c r="U29"/>
  <c r="U75"/>
  <c r="V75"/>
  <c r="V27"/>
  <c r="U27"/>
  <c r="P460"/>
  <c r="U460"/>
  <c r="V460"/>
  <c r="O364"/>
  <c r="W364" s="1"/>
  <c r="U364"/>
  <c r="V364"/>
  <c r="V147"/>
  <c r="U147"/>
  <c r="P221"/>
  <c r="V221"/>
  <c r="U221"/>
  <c r="U559"/>
  <c r="V559"/>
  <c r="P329"/>
  <c r="V329"/>
  <c r="U329"/>
  <c r="O368"/>
  <c r="U368"/>
  <c r="V368"/>
  <c r="P403"/>
  <c r="U403"/>
  <c r="V403"/>
  <c r="V249"/>
  <c r="U249"/>
  <c r="O66"/>
  <c r="V66"/>
  <c r="U66"/>
  <c r="P451"/>
  <c r="V451"/>
  <c r="U451"/>
  <c r="P577"/>
  <c r="V577"/>
  <c r="U577"/>
  <c r="O433"/>
  <c r="W433" s="1"/>
  <c r="V433"/>
  <c r="U433"/>
  <c r="P611"/>
  <c r="V611"/>
  <c r="U611"/>
  <c r="V531"/>
  <c r="U531"/>
  <c r="V270"/>
  <c r="U270"/>
  <c r="V100"/>
  <c r="U100"/>
  <c r="U68"/>
  <c r="V68"/>
  <c r="U202"/>
  <c r="W202" s="1"/>
  <c r="V202"/>
  <c r="V172"/>
  <c r="U172"/>
  <c r="V156"/>
  <c r="U156"/>
  <c r="V140"/>
  <c r="U140"/>
  <c r="V124"/>
  <c r="U124"/>
  <c r="V108"/>
  <c r="U108"/>
  <c r="V278"/>
  <c r="U278"/>
  <c r="U234"/>
  <c r="V234"/>
  <c r="V227"/>
  <c r="U227"/>
  <c r="V310"/>
  <c r="U310"/>
  <c r="V41"/>
  <c r="U41"/>
  <c r="V99"/>
  <c r="U99"/>
  <c r="V18"/>
  <c r="U18"/>
  <c r="V31"/>
  <c r="U31"/>
  <c r="V32"/>
  <c r="U32"/>
  <c r="U54"/>
  <c r="V54"/>
  <c r="V47"/>
  <c r="U47"/>
  <c r="V579"/>
  <c r="U579"/>
  <c r="P473"/>
  <c r="V473"/>
  <c r="U473"/>
  <c r="O441"/>
  <c r="V441"/>
  <c r="U441"/>
  <c r="O409"/>
  <c r="W409" s="1"/>
  <c r="U409"/>
  <c r="V409"/>
  <c r="O377"/>
  <c r="V377"/>
  <c r="U377"/>
  <c r="P345"/>
  <c r="U345"/>
  <c r="V345"/>
  <c r="U171"/>
  <c r="V171"/>
  <c r="P526"/>
  <c r="V526"/>
  <c r="U526"/>
  <c r="V201"/>
  <c r="U201"/>
  <c r="V206"/>
  <c r="U206"/>
  <c r="V244"/>
  <c r="U244"/>
  <c r="V539"/>
  <c r="U539"/>
  <c r="V212"/>
  <c r="U212"/>
  <c r="P389"/>
  <c r="V389"/>
  <c r="U389"/>
  <c r="U77"/>
  <c r="V77"/>
  <c r="O413"/>
  <c r="V413"/>
  <c r="U413"/>
  <c r="V604"/>
  <c r="U604"/>
  <c r="V560"/>
  <c r="U560"/>
  <c r="V157"/>
  <c r="U157"/>
  <c r="P379"/>
  <c r="V379"/>
  <c r="U379"/>
  <c r="V458"/>
  <c r="U458"/>
  <c r="O312"/>
  <c r="U312"/>
  <c r="V312"/>
  <c r="V490"/>
  <c r="U490"/>
  <c r="O352"/>
  <c r="U352"/>
  <c r="V352"/>
  <c r="P275"/>
  <c r="V275"/>
  <c r="U275"/>
  <c r="V251"/>
  <c r="U251"/>
  <c r="V243"/>
  <c r="U243"/>
  <c r="U111"/>
  <c r="V111"/>
  <c r="V563"/>
  <c r="U563"/>
  <c r="U248"/>
  <c r="V248"/>
  <c r="P216"/>
  <c r="U216"/>
  <c r="V216"/>
  <c r="O432"/>
  <c r="V432"/>
  <c r="U432"/>
  <c r="AN587"/>
  <c r="P499"/>
  <c r="V499"/>
  <c r="U499"/>
  <c r="U378"/>
  <c r="V378"/>
  <c r="P465"/>
  <c r="V465"/>
  <c r="U465"/>
  <c r="O94"/>
  <c r="V94"/>
  <c r="U94"/>
  <c r="P391"/>
  <c r="V391"/>
  <c r="U391"/>
  <c r="P309"/>
  <c r="V309"/>
  <c r="U309"/>
  <c r="P597"/>
  <c r="U597"/>
  <c r="V597"/>
  <c r="O558"/>
  <c r="V558"/>
  <c r="U558"/>
  <c r="O353"/>
  <c r="V353"/>
  <c r="U353"/>
  <c r="O586"/>
  <c r="V586"/>
  <c r="U586"/>
  <c r="O605"/>
  <c r="V605"/>
  <c r="U605"/>
  <c r="O296"/>
  <c r="U296"/>
  <c r="V296"/>
  <c r="P359"/>
  <c r="V359"/>
  <c r="U359"/>
  <c r="P334"/>
  <c r="U334"/>
  <c r="V334"/>
  <c r="O341"/>
  <c r="W341" s="1"/>
  <c r="O429"/>
  <c r="O478"/>
  <c r="W478" s="1"/>
  <c r="P610"/>
  <c r="P449"/>
  <c r="V302"/>
  <c r="U302"/>
  <c r="V40"/>
  <c r="U40"/>
  <c r="P447"/>
  <c r="U447"/>
  <c r="V447"/>
  <c r="O293"/>
  <c r="V293"/>
  <c r="U293"/>
  <c r="U256"/>
  <c r="V256"/>
  <c r="O477"/>
  <c r="V477"/>
  <c r="U477"/>
  <c r="V229"/>
  <c r="U229"/>
  <c r="P176"/>
  <c r="U176"/>
  <c r="V176"/>
  <c r="U336"/>
  <c r="V336"/>
  <c r="AN615"/>
  <c r="P376"/>
  <c r="U376"/>
  <c r="V376"/>
  <c r="V501"/>
  <c r="U501"/>
  <c r="V306"/>
  <c r="U306"/>
  <c r="U80"/>
  <c r="V80"/>
  <c r="V162"/>
  <c r="U162"/>
  <c r="V114"/>
  <c r="U114"/>
  <c r="V44"/>
  <c r="U44"/>
  <c r="O532"/>
  <c r="U532"/>
  <c r="V532"/>
  <c r="V131"/>
  <c r="U131"/>
  <c r="P485"/>
  <c r="U485"/>
  <c r="V485"/>
  <c r="O590"/>
  <c r="V590"/>
  <c r="U590"/>
  <c r="O497"/>
  <c r="V497"/>
  <c r="U497"/>
  <c r="P363"/>
  <c r="U363"/>
  <c r="V363"/>
  <c r="V529"/>
  <c r="U529"/>
  <c r="V292"/>
  <c r="U292"/>
  <c r="V59"/>
  <c r="U59"/>
  <c r="P457"/>
  <c r="V457"/>
  <c r="U457"/>
  <c r="P311"/>
  <c r="U311"/>
  <c r="W311" s="1"/>
  <c r="V311"/>
  <c r="V196"/>
  <c r="U196"/>
  <c r="U288"/>
  <c r="V288"/>
  <c r="P593"/>
  <c r="V593"/>
  <c r="U593"/>
  <c r="O337"/>
  <c r="U337"/>
  <c r="V337"/>
  <c r="V414"/>
  <c r="U414"/>
  <c r="P569"/>
  <c r="V569"/>
  <c r="U569"/>
  <c r="U517"/>
  <c r="V517"/>
  <c r="V284"/>
  <c r="U284"/>
  <c r="V166"/>
  <c r="U166"/>
  <c r="V20"/>
  <c r="U20"/>
  <c r="O396"/>
  <c r="V396"/>
  <c r="U396"/>
  <c r="V261"/>
  <c r="U261"/>
  <c r="U607"/>
  <c r="V607"/>
  <c r="V242"/>
  <c r="U242"/>
  <c r="V258"/>
  <c r="U258"/>
  <c r="O464"/>
  <c r="U464"/>
  <c r="V464"/>
  <c r="V149"/>
  <c r="U149"/>
  <c r="U372"/>
  <c r="V372"/>
  <c r="P471"/>
  <c r="U471"/>
  <c r="V471"/>
  <c r="U503"/>
  <c r="V503"/>
  <c r="V274"/>
  <c r="U274"/>
  <c r="V286"/>
  <c r="U286"/>
  <c r="U72"/>
  <c r="V72"/>
  <c r="V211"/>
  <c r="U211"/>
  <c r="V174"/>
  <c r="U174"/>
  <c r="V158"/>
  <c r="U158"/>
  <c r="V142"/>
  <c r="U142"/>
  <c r="V126"/>
  <c r="U126"/>
  <c r="V110"/>
  <c r="U110"/>
  <c r="U282"/>
  <c r="V282"/>
  <c r="U207"/>
  <c r="V207"/>
  <c r="U39"/>
  <c r="V39"/>
  <c r="U22"/>
  <c r="V22"/>
  <c r="V43"/>
  <c r="U43"/>
  <c r="V36"/>
  <c r="U36"/>
  <c r="V55"/>
  <c r="U55"/>
  <c r="V48"/>
  <c r="U48"/>
  <c r="V613"/>
  <c r="U613"/>
  <c r="O476"/>
  <c r="U476"/>
  <c r="V476"/>
  <c r="P444"/>
  <c r="U444"/>
  <c r="V444"/>
  <c r="O412"/>
  <c r="W412" s="1"/>
  <c r="U412"/>
  <c r="V412"/>
  <c r="O380"/>
  <c r="V380"/>
  <c r="U380"/>
  <c r="P348"/>
  <c r="U348"/>
  <c r="V348"/>
  <c r="P287"/>
  <c r="U287"/>
  <c r="V287"/>
  <c r="V115"/>
  <c r="U115"/>
  <c r="V205"/>
  <c r="U205"/>
  <c r="V220"/>
  <c r="U220"/>
  <c r="V252"/>
  <c r="U252"/>
  <c r="U544"/>
  <c r="V544"/>
  <c r="V228"/>
  <c r="U228"/>
  <c r="O421"/>
  <c r="U421"/>
  <c r="V421"/>
  <c r="O86"/>
  <c r="V86"/>
  <c r="U86"/>
  <c r="P445"/>
  <c r="V445"/>
  <c r="U445"/>
  <c r="V204"/>
  <c r="U204"/>
  <c r="V198"/>
  <c r="U198"/>
  <c r="V109"/>
  <c r="U109"/>
  <c r="V165"/>
  <c r="U165"/>
  <c r="P411"/>
  <c r="V411"/>
  <c r="U411"/>
  <c r="P467"/>
  <c r="V467"/>
  <c r="U467"/>
  <c r="P339"/>
  <c r="U339"/>
  <c r="V339"/>
  <c r="U625"/>
  <c r="V625"/>
  <c r="V182"/>
  <c r="U182"/>
  <c r="O365"/>
  <c r="V365"/>
  <c r="U365"/>
  <c r="U591"/>
  <c r="V591"/>
  <c r="V254"/>
  <c r="U254"/>
  <c r="O360"/>
  <c r="U360"/>
  <c r="V360"/>
  <c r="V571"/>
  <c r="U571"/>
  <c r="O317"/>
  <c r="V317"/>
  <c r="U317"/>
  <c r="P240"/>
  <c r="U240"/>
  <c r="V240"/>
  <c r="U599"/>
  <c r="V599"/>
  <c r="U548"/>
  <c r="V548"/>
  <c r="P387"/>
  <c r="V387"/>
  <c r="U387"/>
  <c r="P491"/>
  <c r="V491"/>
  <c r="U491"/>
  <c r="P436"/>
  <c r="U436"/>
  <c r="V436"/>
  <c r="O340"/>
  <c r="V340"/>
  <c r="U340"/>
  <c r="P356"/>
  <c r="V356"/>
  <c r="U356"/>
  <c r="O608"/>
  <c r="U608"/>
  <c r="V608"/>
  <c r="O78"/>
  <c r="V78"/>
  <c r="U78"/>
  <c r="V297"/>
  <c r="U297"/>
  <c r="P375"/>
  <c r="U375"/>
  <c r="V375"/>
  <c r="P369"/>
  <c r="U369"/>
  <c r="V369"/>
  <c r="P429"/>
  <c r="P336"/>
  <c r="P493"/>
  <c r="P414"/>
  <c r="P78"/>
  <c r="P524"/>
  <c r="O552"/>
  <c r="O330"/>
  <c r="W330" s="1"/>
  <c r="P605"/>
  <c r="P558"/>
  <c r="W558" s="1"/>
  <c r="O557"/>
  <c r="P293"/>
  <c r="P296"/>
  <c r="P421"/>
  <c r="O375"/>
  <c r="W375" s="1"/>
  <c r="O348"/>
  <c r="P477"/>
  <c r="P86"/>
  <c r="O311"/>
  <c r="P353"/>
  <c r="P448"/>
  <c r="O423"/>
  <c r="O444"/>
  <c r="P536"/>
  <c r="O597"/>
  <c r="P612"/>
  <c r="O611"/>
  <c r="O561"/>
  <c r="P476"/>
  <c r="P534"/>
  <c r="W534" s="1"/>
  <c r="P413"/>
  <c r="P377"/>
  <c r="P380"/>
  <c r="W380" s="1"/>
  <c r="O305"/>
  <c r="P337"/>
  <c r="P480"/>
  <c r="O436"/>
  <c r="O287"/>
  <c r="P325"/>
  <c r="O240"/>
  <c r="O485"/>
  <c r="P441"/>
  <c r="P396"/>
  <c r="O334"/>
  <c r="O309"/>
  <c r="O526"/>
  <c r="W526" s="1"/>
  <c r="O417"/>
  <c r="P510"/>
  <c r="O216"/>
  <c r="O460"/>
  <c r="O580"/>
  <c r="O359"/>
  <c r="W359" s="1"/>
  <c r="P432"/>
  <c r="O344"/>
  <c r="P416"/>
  <c r="P289"/>
  <c r="O502"/>
  <c r="O221"/>
  <c r="P404"/>
  <c r="O355"/>
  <c r="O491"/>
  <c r="P532"/>
  <c r="P425"/>
  <c r="P365"/>
  <c r="O443"/>
  <c r="O363"/>
  <c r="O329"/>
  <c r="P595"/>
  <c r="O595"/>
  <c r="O327"/>
  <c r="O457"/>
  <c r="W457" s="1"/>
  <c r="O395"/>
  <c r="O295"/>
  <c r="P332"/>
  <c r="P562"/>
  <c r="P393"/>
  <c r="P409"/>
  <c r="P340"/>
  <c r="O583"/>
  <c r="W583" s="1"/>
  <c r="P600"/>
  <c r="O600"/>
  <c r="O577"/>
  <c r="O303"/>
  <c r="P433"/>
  <c r="O265"/>
  <c r="O307"/>
  <c r="W307" s="1"/>
  <c r="O570"/>
  <c r="O400"/>
  <c r="P592"/>
  <c r="O592"/>
  <c r="P81"/>
  <c r="O81"/>
  <c r="P497"/>
  <c r="P381"/>
  <c r="O389"/>
  <c r="P328"/>
  <c r="O431"/>
  <c r="O383"/>
  <c r="W383" s="1"/>
  <c r="O351"/>
  <c r="O275"/>
  <c r="P70"/>
  <c r="O601"/>
  <c r="W601" s="1"/>
  <c r="O479"/>
  <c r="O391"/>
  <c r="W391" s="1"/>
  <c r="O283"/>
  <c r="P74"/>
  <c r="P85"/>
  <c r="O85"/>
  <c r="O451"/>
  <c r="W451" s="1"/>
  <c r="P590"/>
  <c r="O465"/>
  <c r="O349"/>
  <c r="O357"/>
  <c r="O616"/>
  <c r="O415"/>
  <c r="O371"/>
  <c r="O299"/>
  <c r="P277"/>
  <c r="P368"/>
  <c r="P428"/>
  <c r="P452"/>
  <c r="P388"/>
  <c r="P554"/>
  <c r="P384"/>
  <c r="P550"/>
  <c r="O573"/>
  <c r="O411"/>
  <c r="W411" s="1"/>
  <c r="O367"/>
  <c r="W367" s="1"/>
  <c r="O582"/>
  <c r="P94"/>
  <c r="O453"/>
  <c r="O266"/>
  <c r="P266"/>
  <c r="O201"/>
  <c r="W201" s="1"/>
  <c r="P201"/>
  <c r="P412"/>
  <c r="O361"/>
  <c r="P361"/>
  <c r="O236"/>
  <c r="W236" s="1"/>
  <c r="P236"/>
  <c r="P579"/>
  <c r="O579"/>
  <c r="P390"/>
  <c r="O390"/>
  <c r="P335"/>
  <c r="O335"/>
  <c r="P463"/>
  <c r="O463"/>
  <c r="W463" s="1"/>
  <c r="O147"/>
  <c r="P147"/>
  <c r="P559"/>
  <c r="O559"/>
  <c r="P77"/>
  <c r="O77"/>
  <c r="O204"/>
  <c r="P204"/>
  <c r="O188"/>
  <c r="P188"/>
  <c r="P177"/>
  <c r="O177"/>
  <c r="O243"/>
  <c r="P243"/>
  <c r="P571"/>
  <c r="O571"/>
  <c r="P410"/>
  <c r="O410"/>
  <c r="P619"/>
  <c r="O619"/>
  <c r="P470"/>
  <c r="O470"/>
  <c r="P342"/>
  <c r="O342"/>
  <c r="W342" s="1"/>
  <c r="O155"/>
  <c r="P155"/>
  <c r="P247"/>
  <c r="O247"/>
  <c r="P190"/>
  <c r="O190"/>
  <c r="O252"/>
  <c r="P252"/>
  <c r="O268"/>
  <c r="P268"/>
  <c r="O239"/>
  <c r="W239" s="1"/>
  <c r="P239"/>
  <c r="P192"/>
  <c r="O192"/>
  <c r="P288"/>
  <c r="O288"/>
  <c r="O165"/>
  <c r="P165"/>
  <c r="O125"/>
  <c r="P125"/>
  <c r="O260"/>
  <c r="P260"/>
  <c r="O182"/>
  <c r="P182"/>
  <c r="O251"/>
  <c r="P251"/>
  <c r="P599"/>
  <c r="O599"/>
  <c r="P378"/>
  <c r="O378"/>
  <c r="W378" s="1"/>
  <c r="P551"/>
  <c r="O551"/>
  <c r="W551" s="1"/>
  <c r="P422"/>
  <c r="O422"/>
  <c r="O163"/>
  <c r="P163"/>
  <c r="P241"/>
  <c r="O241"/>
  <c r="P205"/>
  <c r="O205"/>
  <c r="P567"/>
  <c r="O567"/>
  <c r="P257"/>
  <c r="O257"/>
  <c r="P604"/>
  <c r="O604"/>
  <c r="O193"/>
  <c r="P193"/>
  <c r="P229"/>
  <c r="O229"/>
  <c r="P490"/>
  <c r="O490"/>
  <c r="P213"/>
  <c r="O213"/>
  <c r="P591"/>
  <c r="O591"/>
  <c r="W591" s="1"/>
  <c r="P370"/>
  <c r="O370"/>
  <c r="O107"/>
  <c r="P107"/>
  <c r="P346"/>
  <c r="O346"/>
  <c r="O447"/>
  <c r="O245"/>
  <c r="O585"/>
  <c r="W585" s="1"/>
  <c r="O483"/>
  <c r="W483" s="1"/>
  <c r="O419"/>
  <c r="O387"/>
  <c r="P464"/>
  <c r="P374"/>
  <c r="O374"/>
  <c r="O256"/>
  <c r="P256"/>
  <c r="P575"/>
  <c r="O575"/>
  <c r="P93"/>
  <c r="O93"/>
  <c r="P254"/>
  <c r="O254"/>
  <c r="P57"/>
  <c r="O57"/>
  <c r="P214"/>
  <c r="O214"/>
  <c r="P458"/>
  <c r="O458"/>
  <c r="P208"/>
  <c r="O208"/>
  <c r="P563"/>
  <c r="O563"/>
  <c r="O230"/>
  <c r="P230"/>
  <c r="P406"/>
  <c r="O406"/>
  <c r="O123"/>
  <c r="P123"/>
  <c r="O220"/>
  <c r="P220"/>
  <c r="P263"/>
  <c r="O263"/>
  <c r="O238"/>
  <c r="P238"/>
  <c r="P539"/>
  <c r="O539"/>
  <c r="P261"/>
  <c r="O261"/>
  <c r="O228"/>
  <c r="P228"/>
  <c r="O105"/>
  <c r="P105"/>
  <c r="P61"/>
  <c r="O61"/>
  <c r="O198"/>
  <c r="P198"/>
  <c r="P224"/>
  <c r="O224"/>
  <c r="P560"/>
  <c r="O560"/>
  <c r="O141"/>
  <c r="P141"/>
  <c r="P426"/>
  <c r="W426" s="1"/>
  <c r="O426"/>
  <c r="P625"/>
  <c r="O625"/>
  <c r="O117"/>
  <c r="P117"/>
  <c r="P466"/>
  <c r="O466"/>
  <c r="P73"/>
  <c r="O73"/>
  <c r="P200"/>
  <c r="O200"/>
  <c r="O593"/>
  <c r="W593" s="1"/>
  <c r="P364"/>
  <c r="P317"/>
  <c r="P352"/>
  <c r="P461"/>
  <c r="P273"/>
  <c r="O399"/>
  <c r="P518"/>
  <c r="P281"/>
  <c r="O255"/>
  <c r="O269"/>
  <c r="O445"/>
  <c r="O473"/>
  <c r="W473" s="1"/>
  <c r="O345"/>
  <c r="P622"/>
  <c r="O397"/>
  <c r="P206"/>
  <c r="O206"/>
  <c r="O212"/>
  <c r="P212"/>
  <c r="P217"/>
  <c r="O217"/>
  <c r="P189"/>
  <c r="O189"/>
  <c r="P584"/>
  <c r="O584"/>
  <c r="P184"/>
  <c r="O184"/>
  <c r="P543"/>
  <c r="O543"/>
  <c r="P454"/>
  <c r="O454"/>
  <c r="O115"/>
  <c r="P115"/>
  <c r="O180"/>
  <c r="P180"/>
  <c r="P516"/>
  <c r="O516"/>
  <c r="O149"/>
  <c r="P149"/>
  <c r="P613"/>
  <c r="O613"/>
  <c r="P358"/>
  <c r="W358" s="1"/>
  <c r="O358"/>
  <c r="O131"/>
  <c r="P131"/>
  <c r="O262"/>
  <c r="P262"/>
  <c r="P185"/>
  <c r="O185"/>
  <c r="P544"/>
  <c r="O544"/>
  <c r="P607"/>
  <c r="W607" s="1"/>
  <c r="O607"/>
  <c r="P576"/>
  <c r="O576"/>
  <c r="P253"/>
  <c r="O253"/>
  <c r="P394"/>
  <c r="O394"/>
  <c r="O258"/>
  <c r="P258"/>
  <c r="P250"/>
  <c r="O250"/>
  <c r="O225"/>
  <c r="P225"/>
  <c r="P568"/>
  <c r="O568"/>
  <c r="P89"/>
  <c r="O89"/>
  <c r="P588"/>
  <c r="O588"/>
  <c r="P474"/>
  <c r="O474"/>
  <c r="O499"/>
  <c r="O435"/>
  <c r="O403"/>
  <c r="W403" s="1"/>
  <c r="O339"/>
  <c r="P496"/>
  <c r="P312"/>
  <c r="W312" s="1"/>
  <c r="P424"/>
  <c r="P360"/>
  <c r="O171"/>
  <c r="P171"/>
  <c r="P259"/>
  <c r="O259"/>
  <c r="O222"/>
  <c r="P222"/>
  <c r="P304"/>
  <c r="O304"/>
  <c r="O133"/>
  <c r="P133"/>
  <c r="O246"/>
  <c r="W246" s="1"/>
  <c r="P246"/>
  <c r="P232"/>
  <c r="O232"/>
  <c r="O249"/>
  <c r="P249"/>
  <c r="P537"/>
  <c r="O537"/>
  <c r="P438"/>
  <c r="O438"/>
  <c r="O139"/>
  <c r="P139"/>
  <c r="P237"/>
  <c r="O237"/>
  <c r="P181"/>
  <c r="O181"/>
  <c r="P267"/>
  <c r="O267"/>
  <c r="O244"/>
  <c r="P244"/>
  <c r="O196"/>
  <c r="P196"/>
  <c r="P547"/>
  <c r="O547"/>
  <c r="O264"/>
  <c r="P264"/>
  <c r="O233"/>
  <c r="P233"/>
  <c r="P540"/>
  <c r="O540"/>
  <c r="P242"/>
  <c r="O242"/>
  <c r="O109"/>
  <c r="P109"/>
  <c r="O157"/>
  <c r="P157"/>
  <c r="P627"/>
  <c r="O627"/>
  <c r="P362"/>
  <c r="O362"/>
  <c r="O209"/>
  <c r="P209"/>
  <c r="O173"/>
  <c r="P173"/>
  <c r="O111"/>
  <c r="P111"/>
  <c r="P248"/>
  <c r="O248"/>
  <c r="P596"/>
  <c r="O596"/>
  <c r="P548"/>
  <c r="O548"/>
  <c r="P442"/>
  <c r="O442"/>
  <c r="O279"/>
  <c r="P66"/>
  <c r="P270"/>
  <c r="O270"/>
  <c r="O72"/>
  <c r="P72"/>
  <c r="P280"/>
  <c r="O280"/>
  <c r="O223"/>
  <c r="P223"/>
  <c r="O203"/>
  <c r="W203" s="1"/>
  <c r="P203"/>
  <c r="O227"/>
  <c r="P227"/>
  <c r="P210"/>
  <c r="O210"/>
  <c r="P186"/>
  <c r="O186"/>
  <c r="P513"/>
  <c r="O513"/>
  <c r="O235"/>
  <c r="P235"/>
  <c r="O39"/>
  <c r="P39"/>
  <c r="O34"/>
  <c r="P34"/>
  <c r="P63"/>
  <c r="O63"/>
  <c r="O44"/>
  <c r="P44"/>
  <c r="O20"/>
  <c r="P20"/>
  <c r="O52"/>
  <c r="P52"/>
  <c r="P506"/>
  <c r="W506" s="1"/>
  <c r="O506"/>
  <c r="P322"/>
  <c r="O322"/>
  <c r="P530"/>
  <c r="O530"/>
  <c r="P318"/>
  <c r="O318"/>
  <c r="O84"/>
  <c r="P84"/>
  <c r="O172"/>
  <c r="P172"/>
  <c r="O164"/>
  <c r="P164"/>
  <c r="O156"/>
  <c r="P156"/>
  <c r="O148"/>
  <c r="W148" s="1"/>
  <c r="P148"/>
  <c r="O140"/>
  <c r="P140"/>
  <c r="O132"/>
  <c r="P132"/>
  <c r="O124"/>
  <c r="P124"/>
  <c r="O116"/>
  <c r="W116" s="1"/>
  <c r="P116"/>
  <c r="O108"/>
  <c r="P108"/>
  <c r="P310"/>
  <c r="O310"/>
  <c r="O29"/>
  <c r="P29"/>
  <c r="O23"/>
  <c r="P23"/>
  <c r="O36"/>
  <c r="P36"/>
  <c r="O28"/>
  <c r="P28"/>
  <c r="O50"/>
  <c r="P50"/>
  <c r="P48"/>
  <c r="O48"/>
  <c r="P46"/>
  <c r="O46"/>
  <c r="O27"/>
  <c r="P27"/>
  <c r="O15"/>
  <c r="P15"/>
  <c r="P519"/>
  <c r="O519"/>
  <c r="P503"/>
  <c r="O503"/>
  <c r="P517"/>
  <c r="O517"/>
  <c r="O96"/>
  <c r="P96"/>
  <c r="O64"/>
  <c r="P64"/>
  <c r="O183"/>
  <c r="P183"/>
  <c r="P292"/>
  <c r="O292"/>
  <c r="P522"/>
  <c r="O522"/>
  <c r="O219"/>
  <c r="W219" s="1"/>
  <c r="P219"/>
  <c r="O195"/>
  <c r="W195" s="1"/>
  <c r="P195"/>
  <c r="O37"/>
  <c r="P37"/>
  <c r="O21"/>
  <c r="P21"/>
  <c r="P99"/>
  <c r="W99" s="1"/>
  <c r="O99"/>
  <c r="O67"/>
  <c r="P67"/>
  <c r="P79"/>
  <c r="O79"/>
  <c r="O42"/>
  <c r="P42"/>
  <c r="O43"/>
  <c r="P43"/>
  <c r="P290"/>
  <c r="O290"/>
  <c r="O158"/>
  <c r="P158"/>
  <c r="O134"/>
  <c r="P134"/>
  <c r="O110"/>
  <c r="P110"/>
  <c r="O215"/>
  <c r="P215"/>
  <c r="O207"/>
  <c r="W207" s="1"/>
  <c r="P207"/>
  <c r="O38"/>
  <c r="P38"/>
  <c r="P75"/>
  <c r="O75"/>
  <c r="P55"/>
  <c r="O55"/>
  <c r="P507"/>
  <c r="O507"/>
  <c r="P505"/>
  <c r="W505" s="1"/>
  <c r="O505"/>
  <c r="O88"/>
  <c r="P88"/>
  <c r="O22"/>
  <c r="W22" s="1"/>
  <c r="P22"/>
  <c r="P525"/>
  <c r="O525"/>
  <c r="P300"/>
  <c r="O300"/>
  <c r="W300" s="1"/>
  <c r="O100"/>
  <c r="P100"/>
  <c r="O68"/>
  <c r="P68"/>
  <c r="P202"/>
  <c r="O202"/>
  <c r="O168"/>
  <c r="P168"/>
  <c r="O160"/>
  <c r="P160"/>
  <c r="O152"/>
  <c r="P152"/>
  <c r="O144"/>
  <c r="P144"/>
  <c r="O136"/>
  <c r="P136"/>
  <c r="O128"/>
  <c r="P128"/>
  <c r="O120"/>
  <c r="P120"/>
  <c r="O112"/>
  <c r="P112"/>
  <c r="O104"/>
  <c r="P104"/>
  <c r="P282"/>
  <c r="O282"/>
  <c r="P521"/>
  <c r="O521"/>
  <c r="O191"/>
  <c r="P191"/>
  <c r="P514"/>
  <c r="W514" s="1"/>
  <c r="O514"/>
  <c r="O41"/>
  <c r="P41"/>
  <c r="O17"/>
  <c r="P17"/>
  <c r="O40"/>
  <c r="P40"/>
  <c r="O24"/>
  <c r="P24"/>
  <c r="O16"/>
  <c r="W16" s="1"/>
  <c r="P16"/>
  <c r="O54"/>
  <c r="P54"/>
  <c r="O53"/>
  <c r="P53"/>
  <c r="P51"/>
  <c r="O51"/>
  <c r="O47"/>
  <c r="P47"/>
  <c r="P45"/>
  <c r="O45"/>
  <c r="O19"/>
  <c r="P19"/>
  <c r="P515"/>
  <c r="O515"/>
  <c r="P274"/>
  <c r="O274"/>
  <c r="O174"/>
  <c r="W174" s="1"/>
  <c r="P174"/>
  <c r="O150"/>
  <c r="P150"/>
  <c r="O118"/>
  <c r="P118"/>
  <c r="O199"/>
  <c r="P199"/>
  <c r="O87"/>
  <c r="P87"/>
  <c r="P523"/>
  <c r="O523"/>
  <c r="P529"/>
  <c r="O529"/>
  <c r="P284"/>
  <c r="O284"/>
  <c r="O231"/>
  <c r="P231"/>
  <c r="O30"/>
  <c r="P30"/>
  <c r="O14"/>
  <c r="P14"/>
  <c r="O32"/>
  <c r="P32"/>
  <c r="O49"/>
  <c r="P49"/>
  <c r="P527"/>
  <c r="O527"/>
  <c r="P511"/>
  <c r="O511"/>
  <c r="P306"/>
  <c r="W306" s="1"/>
  <c r="O306"/>
  <c r="P302"/>
  <c r="O302"/>
  <c r="P316"/>
  <c r="O316"/>
  <c r="O80"/>
  <c r="P80"/>
  <c r="P179"/>
  <c r="O179"/>
  <c r="P278"/>
  <c r="O278"/>
  <c r="O187"/>
  <c r="P187"/>
  <c r="P234"/>
  <c r="O234"/>
  <c r="P218"/>
  <c r="W218" s="1"/>
  <c r="O218"/>
  <c r="P226"/>
  <c r="O226"/>
  <c r="O33"/>
  <c r="P33"/>
  <c r="O25"/>
  <c r="P25"/>
  <c r="P83"/>
  <c r="W83" s="1"/>
  <c r="O83"/>
  <c r="P95"/>
  <c r="O95"/>
  <c r="O31"/>
  <c r="P31"/>
  <c r="P531"/>
  <c r="O531"/>
  <c r="P533"/>
  <c r="O533"/>
  <c r="O18"/>
  <c r="P18"/>
  <c r="P286"/>
  <c r="O286"/>
  <c r="O76"/>
  <c r="P76"/>
  <c r="O166"/>
  <c r="P166"/>
  <c r="O142"/>
  <c r="P142"/>
  <c r="O126"/>
  <c r="P126"/>
  <c r="O102"/>
  <c r="P102"/>
  <c r="P326"/>
  <c r="O326"/>
  <c r="O35"/>
  <c r="P35"/>
  <c r="P501"/>
  <c r="O501"/>
  <c r="O56"/>
  <c r="P56"/>
  <c r="P314"/>
  <c r="W314" s="1"/>
  <c r="O314"/>
  <c r="P194"/>
  <c r="O194"/>
  <c r="P178"/>
  <c r="O178"/>
  <c r="P294"/>
  <c r="O294"/>
  <c r="P298"/>
  <c r="O298"/>
  <c r="P509"/>
  <c r="O509"/>
  <c r="O92"/>
  <c r="P92"/>
  <c r="O60"/>
  <c r="P60"/>
  <c r="P211"/>
  <c r="W211" s="1"/>
  <c r="O211"/>
  <c r="O170"/>
  <c r="P170"/>
  <c r="O162"/>
  <c r="P162"/>
  <c r="O154"/>
  <c r="P154"/>
  <c r="O146"/>
  <c r="P146"/>
  <c r="O138"/>
  <c r="P138"/>
  <c r="O130"/>
  <c r="P130"/>
  <c r="O122"/>
  <c r="P122"/>
  <c r="O114"/>
  <c r="P114"/>
  <c r="O106"/>
  <c r="P106"/>
  <c r="O26"/>
  <c r="P26"/>
  <c r="P197"/>
  <c r="O197"/>
  <c r="O91"/>
  <c r="P91"/>
  <c r="O59"/>
  <c r="P59"/>
  <c r="P71"/>
  <c r="O71"/>
  <c r="B3" i="11"/>
  <c r="M130" i="9" l="1"/>
  <c r="AM135" i="7" s="1"/>
  <c r="AL135"/>
  <c r="W298"/>
  <c r="L293" i="9" s="1"/>
  <c r="AL298" i="7" s="1"/>
  <c r="W199"/>
  <c r="L194" i="9" s="1"/>
  <c r="W264" i="7"/>
  <c r="J259" i="9" s="1"/>
  <c r="AJ264" i="7" s="1"/>
  <c r="W198"/>
  <c r="W182"/>
  <c r="AL175"/>
  <c r="W142"/>
  <c r="W68"/>
  <c r="L63" i="9" s="1"/>
  <c r="M63" s="1"/>
  <c r="W140" i="7"/>
  <c r="W72"/>
  <c r="K67" i="9" s="1"/>
  <c r="AK72" i="7" s="1"/>
  <c r="W287"/>
  <c r="J282" i="9" s="1"/>
  <c r="AJ287" i="7" s="1"/>
  <c r="W130"/>
  <c r="L125" i="9" s="1"/>
  <c r="AL130" i="7" s="1"/>
  <c r="W122"/>
  <c r="W56"/>
  <c r="W25"/>
  <c r="W80"/>
  <c r="J75" i="9" s="1"/>
  <c r="AJ80" i="7" s="1"/>
  <c r="W118"/>
  <c r="M113" i="9" s="1"/>
  <c r="AM118" i="7" s="1"/>
  <c r="W24"/>
  <c r="L19" i="9" s="1"/>
  <c r="M19" s="1"/>
  <c r="W136" i="7"/>
  <c r="J131" i="9" s="1"/>
  <c r="AJ136" i="7" s="1"/>
  <c r="W50"/>
  <c r="W156"/>
  <c r="W186"/>
  <c r="W279"/>
  <c r="W180"/>
  <c r="L175" i="9" s="1"/>
  <c r="AL180" i="7" s="1"/>
  <c r="W269"/>
  <c r="J264" i="9" s="1"/>
  <c r="AJ269" i="7" s="1"/>
  <c r="W141"/>
  <c r="L136" i="9" s="1"/>
  <c r="W213" i="7"/>
  <c r="W77"/>
  <c r="W74"/>
  <c r="K64" i="9"/>
  <c r="K170"/>
  <c r="W166" i="7"/>
  <c r="L161" i="9" s="1"/>
  <c r="AL166" i="7" s="1"/>
  <c r="W41"/>
  <c r="L36" i="9" s="1"/>
  <c r="M36" s="1"/>
  <c r="W81" i="7"/>
  <c r="K76" i="9" s="1"/>
  <c r="AK81" i="7" s="1"/>
  <c r="W265"/>
  <c r="W87"/>
  <c r="W67"/>
  <c r="J62" i="9" s="1"/>
  <c r="AJ67" i="7" s="1"/>
  <c r="W149"/>
  <c r="W273"/>
  <c r="W107"/>
  <c r="K102" i="9" s="1"/>
  <c r="AK107" i="7" s="1"/>
  <c r="W257"/>
  <c r="K252" i="9" s="1"/>
  <c r="AK257" i="7" s="1"/>
  <c r="W163"/>
  <c r="J158" i="9" s="1"/>
  <c r="AJ163" i="7" s="1"/>
  <c r="AL129"/>
  <c r="AL151"/>
  <c r="K130" i="9"/>
  <c r="W32" i="7"/>
  <c r="W160"/>
  <c r="W73"/>
  <c r="J68" i="9" s="1"/>
  <c r="AJ73" i="7" s="1"/>
  <c r="W288"/>
  <c r="J283" i="9" s="1"/>
  <c r="AJ288" i="7" s="1"/>
  <c r="W49"/>
  <c r="J44" i="9" s="1"/>
  <c r="W17" i="7"/>
  <c r="W215"/>
  <c r="W36"/>
  <c r="W233"/>
  <c r="W295"/>
  <c r="W126"/>
  <c r="L121" i="9" s="1"/>
  <c r="AL126" i="7" s="1"/>
  <c r="W53"/>
  <c r="L48" i="9" s="1"/>
  <c r="M48" s="1"/>
  <c r="W112" i="7"/>
  <c r="J107" i="9" s="1"/>
  <c r="AJ112" i="7" s="1"/>
  <c r="W144"/>
  <c r="W37"/>
  <c r="W28"/>
  <c r="W132"/>
  <c r="W164"/>
  <c r="W39"/>
  <c r="K34" i="9" s="1"/>
  <c r="AK39" i="7" s="1"/>
  <c r="W111"/>
  <c r="L106" i="9" s="1"/>
  <c r="W237" i="7"/>
  <c r="L232" i="9" s="1"/>
  <c r="W225" i="7"/>
  <c r="L220" i="9" s="1"/>
  <c r="W115" i="7"/>
  <c r="W238"/>
  <c r="W15"/>
  <c r="W179"/>
  <c r="J64" i="9"/>
  <c r="AJ69" i="7" s="1"/>
  <c r="J130" i="9"/>
  <c r="W100" i="7"/>
  <c r="J95" i="9" s="1"/>
  <c r="AJ100" i="7" s="1"/>
  <c r="W64"/>
  <c r="W84"/>
  <c r="J79" i="9" s="1"/>
  <c r="AJ84" i="7" s="1"/>
  <c r="W193"/>
  <c r="W275"/>
  <c r="W120"/>
  <c r="W230"/>
  <c r="K225" i="9" s="1"/>
  <c r="AK230" i="7" s="1"/>
  <c r="W33"/>
  <c r="L28" i="9" s="1"/>
  <c r="M28" s="1"/>
  <c r="W117" i="7"/>
  <c r="J112" i="9" s="1"/>
  <c r="AJ117" i="7" s="1"/>
  <c r="AL161"/>
  <c r="AL271"/>
  <c r="M369" i="9"/>
  <c r="AM374" i="7" s="1"/>
  <c r="J369" i="9"/>
  <c r="AJ374" i="7" s="1"/>
  <c r="L369" i="9"/>
  <c r="AL374" i="7" s="1"/>
  <c r="K369" i="9"/>
  <c r="AK374" i="7" s="1"/>
  <c r="L174" i="9"/>
  <c r="K174"/>
  <c r="AK179" i="7" s="1"/>
  <c r="J174" i="9"/>
  <c r="AJ179" i="7" s="1"/>
  <c r="L214" i="9"/>
  <c r="K214"/>
  <c r="AK219" i="7" s="1"/>
  <c r="J214" i="9"/>
  <c r="AJ219" i="7" s="1"/>
  <c r="K125" i="9"/>
  <c r="AK130" i="7" s="1"/>
  <c r="J125" i="9"/>
  <c r="AJ130" i="7" s="1"/>
  <c r="L325" i="9"/>
  <c r="AL330" i="7" s="1"/>
  <c r="M325" i="9"/>
  <c r="AM330" i="7" s="1"/>
  <c r="J325" i="9"/>
  <c r="AJ330" i="7" s="1"/>
  <c r="K325" i="9"/>
  <c r="AK330" i="7" s="1"/>
  <c r="J407" i="9"/>
  <c r="AJ412" i="7" s="1"/>
  <c r="M407" i="9"/>
  <c r="AM412" i="7" s="1"/>
  <c r="L407" i="9"/>
  <c r="AL412" i="7" s="1"/>
  <c r="K407" i="9"/>
  <c r="AK412" i="7" s="1"/>
  <c r="L411" i="9"/>
  <c r="AL416" i="7" s="1"/>
  <c r="K411" i="9"/>
  <c r="AK416" i="7" s="1"/>
  <c r="J411" i="9"/>
  <c r="AJ416" i="7" s="1"/>
  <c r="AN416" s="1"/>
  <c r="M411" i="9"/>
  <c r="AM416" i="7" s="1"/>
  <c r="J136" i="9"/>
  <c r="AJ141" i="7" s="1"/>
  <c r="K137" i="9"/>
  <c r="AK142" i="7" s="1"/>
  <c r="J137" i="9"/>
  <c r="L137"/>
  <c r="AL142" i="7" s="1"/>
  <c r="K169" i="9"/>
  <c r="J169"/>
  <c r="L169"/>
  <c r="AL174" i="7" s="1"/>
  <c r="L17" i="9"/>
  <c r="M17" s="1"/>
  <c r="J17"/>
  <c r="K17"/>
  <c r="AK22" i="7" s="1"/>
  <c r="K210" i="9"/>
  <c r="AK215" i="7" s="1"/>
  <c r="J210" i="9"/>
  <c r="AJ215" i="7" s="1"/>
  <c r="L210" i="9"/>
  <c r="L62"/>
  <c r="M62" s="1"/>
  <c r="K62"/>
  <c r="AK67" i="7" s="1"/>
  <c r="K31" i="9"/>
  <c r="AK36" i="7" s="1"/>
  <c r="M31" i="9"/>
  <c r="L31"/>
  <c r="J31"/>
  <c r="K135"/>
  <c r="AK140" i="7" s="1"/>
  <c r="L228" i="9"/>
  <c r="K228"/>
  <c r="AK233" i="7" s="1"/>
  <c r="J228" i="9"/>
  <c r="AJ233" i="7" s="1"/>
  <c r="L196" i="9"/>
  <c r="K196"/>
  <c r="AK201" i="7" s="1"/>
  <c r="J196" i="9"/>
  <c r="AJ201" i="7" s="1"/>
  <c r="L302" i="9"/>
  <c r="K302"/>
  <c r="AK307" i="7" s="1"/>
  <c r="J302" i="9"/>
  <c r="AJ307" i="7" s="1"/>
  <c r="J521" i="9"/>
  <c r="AJ526" i="7" s="1"/>
  <c r="M521" i="9"/>
  <c r="AM526" i="7" s="1"/>
  <c r="L521" i="9"/>
  <c r="AL526" i="7" s="1"/>
  <c r="K521" i="9"/>
  <c r="AK526" i="7" s="1"/>
  <c r="M529" i="9"/>
  <c r="AM534" i="7" s="1"/>
  <c r="AN534" s="1"/>
  <c r="L529" i="9"/>
  <c r="AL534" i="7" s="1"/>
  <c r="K529" i="9"/>
  <c r="AK534" i="7" s="1"/>
  <c r="J529" i="9"/>
  <c r="AJ534" i="7" s="1"/>
  <c r="K370" i="9"/>
  <c r="AK375" i="7" s="1"/>
  <c r="J370" i="9"/>
  <c r="AJ375" i="7" s="1"/>
  <c r="L370" i="9"/>
  <c r="K387"/>
  <c r="AK392" i="7" s="1"/>
  <c r="M387" i="9"/>
  <c r="AM392" i="7" s="1"/>
  <c r="AN392" s="1"/>
  <c r="AO392" s="1"/>
  <c r="L387" i="9"/>
  <c r="AL392" i="7" s="1"/>
  <c r="J387" i="9"/>
  <c r="AJ392" i="7" s="1"/>
  <c r="M530" i="9"/>
  <c r="AM535" i="7" s="1"/>
  <c r="AN535" s="1"/>
  <c r="AO535" s="1"/>
  <c r="AL535"/>
  <c r="M503" i="9"/>
  <c r="AM508" i="7" s="1"/>
  <c r="AL508"/>
  <c r="W231"/>
  <c r="W152"/>
  <c r="W173"/>
  <c r="W399"/>
  <c r="W421"/>
  <c r="W78"/>
  <c r="W240"/>
  <c r="W365"/>
  <c r="W445"/>
  <c r="W444"/>
  <c r="W396"/>
  <c r="W296"/>
  <c r="W368"/>
  <c r="W51"/>
  <c r="W480"/>
  <c r="W381"/>
  <c r="W518"/>
  <c r="L428" i="9"/>
  <c r="J428"/>
  <c r="AJ433" i="7" s="1"/>
  <c r="K428" i="9"/>
  <c r="AK433" i="7" s="1"/>
  <c r="AL82"/>
  <c r="M77" i="9"/>
  <c r="AM82" i="7" s="1"/>
  <c r="L388" i="9"/>
  <c r="K388"/>
  <c r="AK393" i="7" s="1"/>
  <c r="J388" i="9"/>
  <c r="AJ393" i="7" s="1"/>
  <c r="J400" i="9"/>
  <c r="AJ405" i="7" s="1"/>
  <c r="L400" i="9"/>
  <c r="K400"/>
  <c r="AK405" i="7" s="1"/>
  <c r="J231" i="9"/>
  <c r="AJ236" i="7" s="1"/>
  <c r="L231" i="9"/>
  <c r="AL236" i="7" s="1"/>
  <c r="K231" i="9"/>
  <c r="AK236" i="7" s="1"/>
  <c r="M83" i="9"/>
  <c r="AM88" i="7" s="1"/>
  <c r="K83" i="9"/>
  <c r="AK88" i="7" s="1"/>
  <c r="J83" i="9"/>
  <c r="AJ88" i="7" s="1"/>
  <c r="L83" i="9"/>
  <c r="AL88" i="7" s="1"/>
  <c r="L470" i="9"/>
  <c r="J470"/>
  <c r="AJ475" i="7" s="1"/>
  <c r="K470" i="9"/>
  <c r="AK475" i="7" s="1"/>
  <c r="L206" i="9"/>
  <c r="J206"/>
  <c r="AJ211" i="7" s="1"/>
  <c r="K206" i="9"/>
  <c r="AK211" i="7" s="1"/>
  <c r="L309" i="9"/>
  <c r="AL314" i="7" s="1"/>
  <c r="K309" i="9"/>
  <c r="AK314" i="7" s="1"/>
  <c r="J309" i="9"/>
  <c r="AJ314" i="7" s="1"/>
  <c r="L78" i="9"/>
  <c r="K78"/>
  <c r="J78"/>
  <c r="L27"/>
  <c r="M27" s="1"/>
  <c r="K27"/>
  <c r="J27"/>
  <c r="L155"/>
  <c r="AL160" i="7" s="1"/>
  <c r="K155" i="9"/>
  <c r="AK160" i="7" s="1"/>
  <c r="J155" i="9"/>
  <c r="AJ160" i="7" s="1"/>
  <c r="M111" i="9"/>
  <c r="AM116" i="7" s="1"/>
  <c r="L111" i="9"/>
  <c r="AL116" i="7" s="1"/>
  <c r="K111" i="9"/>
  <c r="J111"/>
  <c r="L79"/>
  <c r="AL84" i="7" s="1"/>
  <c r="K79" i="9"/>
  <c r="L398"/>
  <c r="J398"/>
  <c r="AJ403" i="7" s="1"/>
  <c r="K398" i="9"/>
  <c r="AK403" i="7" s="1"/>
  <c r="J193" i="9"/>
  <c r="AJ198" i="7" s="1"/>
  <c r="K193" i="9"/>
  <c r="AK198" i="7" s="1"/>
  <c r="L193" i="9"/>
  <c r="AL198" i="7" s="1"/>
  <c r="J546" i="9"/>
  <c r="AJ551" i="7" s="1"/>
  <c r="L546" i="9"/>
  <c r="K546"/>
  <c r="AK551" i="7" s="1"/>
  <c r="M177" i="9"/>
  <c r="AM182" i="7" s="1"/>
  <c r="J177" i="9"/>
  <c r="L177"/>
  <c r="AL182" i="7" s="1"/>
  <c r="K177" i="9"/>
  <c r="AK182" i="7" s="1"/>
  <c r="L283" i="9"/>
  <c r="AL288" i="7" s="1"/>
  <c r="M337" i="9"/>
  <c r="AM342" i="7" s="1"/>
  <c r="J337" i="9"/>
  <c r="AJ342" i="7" s="1"/>
  <c r="K337" i="9"/>
  <c r="AK342" i="7" s="1"/>
  <c r="L337" i="9"/>
  <c r="AL342" i="7" s="1"/>
  <c r="L458" i="9"/>
  <c r="K458"/>
  <c r="AK463" i="7" s="1"/>
  <c r="J458" i="9"/>
  <c r="AJ463" i="7" s="1"/>
  <c r="L270" i="9"/>
  <c r="J270"/>
  <c r="AJ275" i="7" s="1"/>
  <c r="K270" i="9"/>
  <c r="AK275" i="7" s="1"/>
  <c r="L76" i="9"/>
  <c r="K354"/>
  <c r="AK359" i="7" s="1"/>
  <c r="J354" i="9"/>
  <c r="AJ359" i="7" s="1"/>
  <c r="L354" i="9"/>
  <c r="L344"/>
  <c r="J344"/>
  <c r="AJ349" i="7" s="1"/>
  <c r="K344" i="9"/>
  <c r="AK349" i="7" s="1"/>
  <c r="K483" i="9"/>
  <c r="AK488" i="7" s="1"/>
  <c r="L483" i="9"/>
  <c r="J483"/>
  <c r="AJ488" i="7" s="1"/>
  <c r="M481" i="9"/>
  <c r="AM486" i="7" s="1"/>
  <c r="AN486" s="1"/>
  <c r="AL486"/>
  <c r="K434" i="9"/>
  <c r="AK439" i="7" s="1"/>
  <c r="J434" i="9"/>
  <c r="AJ439" i="7" s="1"/>
  <c r="L434" i="9"/>
  <c r="J537"/>
  <c r="AJ542" i="7" s="1"/>
  <c r="M537" i="9"/>
  <c r="AM542" i="7" s="1"/>
  <c r="K537" i="9"/>
  <c r="AK542" i="7" s="1"/>
  <c r="L537" i="9"/>
  <c r="AL542" i="7" s="1"/>
  <c r="W43"/>
  <c r="W48"/>
  <c r="W109"/>
  <c r="W131"/>
  <c r="W256"/>
  <c r="W245"/>
  <c r="W205"/>
  <c r="W266"/>
  <c r="W371"/>
  <c r="W85"/>
  <c r="W595"/>
  <c r="W355"/>
  <c r="W334"/>
  <c r="J336" i="9"/>
  <c r="AJ341" i="7" s="1"/>
  <c r="L336" i="9"/>
  <c r="K336"/>
  <c r="AK341" i="7" s="1"/>
  <c r="L404" i="9"/>
  <c r="K404"/>
  <c r="AK409" i="7" s="1"/>
  <c r="J404" i="9"/>
  <c r="AJ409" i="7" s="1"/>
  <c r="J420" i="9"/>
  <c r="AJ425" i="7" s="1"/>
  <c r="L420" i="9"/>
  <c r="K420"/>
  <c r="AK425" i="7" s="1"/>
  <c r="L10" i="9"/>
  <c r="M10" s="1"/>
  <c r="J10"/>
  <c r="K10"/>
  <c r="K533"/>
  <c r="AK538" i="7" s="1"/>
  <c r="L533" i="9"/>
  <c r="AL538" i="7" s="1"/>
  <c r="J533" i="9"/>
  <c r="AJ538" i="7" s="1"/>
  <c r="M533" i="9"/>
  <c r="AM538" i="7" s="1"/>
  <c r="K274" i="9"/>
  <c r="AK279" i="7" s="1"/>
  <c r="J274" i="9"/>
  <c r="AJ279" i="7" s="1"/>
  <c r="L274" i="9"/>
  <c r="J359"/>
  <c r="AJ364" i="7" s="1"/>
  <c r="M359" i="9"/>
  <c r="AM364" i="7" s="1"/>
  <c r="L359" i="9"/>
  <c r="AL364" i="7" s="1"/>
  <c r="K359" i="9"/>
  <c r="AK364" i="7" s="1"/>
  <c r="M333" i="9"/>
  <c r="AM338" i="7" s="1"/>
  <c r="AN338" s="1"/>
  <c r="AO338" s="1"/>
  <c r="L333" i="9"/>
  <c r="AL338" i="7" s="1"/>
  <c r="K333" i="9"/>
  <c r="AK338" i="7" s="1"/>
  <c r="J333" i="9"/>
  <c r="AJ338" i="7" s="1"/>
  <c r="J295" i="9"/>
  <c r="AJ300" i="7" s="1"/>
  <c r="L295" i="9"/>
  <c r="AL300" i="7" s="1"/>
  <c r="K295" i="9"/>
  <c r="AK300" i="7" s="1"/>
  <c r="J293" i="9"/>
  <c r="AJ298" i="7" s="1"/>
  <c r="K293" i="9"/>
  <c r="AK298" i="7" s="1"/>
  <c r="L213" i="9"/>
  <c r="AL218" i="7" s="1"/>
  <c r="K213" i="9"/>
  <c r="AK218" i="7" s="1"/>
  <c r="J213" i="9"/>
  <c r="AJ218" i="7" s="1"/>
  <c r="L301" i="9"/>
  <c r="AL306" i="7" s="1"/>
  <c r="K301" i="9"/>
  <c r="AK306" i="7" s="1"/>
  <c r="J301" i="9"/>
  <c r="AJ306" i="7" s="1"/>
  <c r="L11" i="9"/>
  <c r="K11"/>
  <c r="J11"/>
  <c r="M11"/>
  <c r="K95"/>
  <c r="AK100" i="7" s="1"/>
  <c r="L94" i="9"/>
  <c r="K94"/>
  <c r="J94"/>
  <c r="AJ99" i="7" s="1"/>
  <c r="L59" i="9"/>
  <c r="M59" s="1"/>
  <c r="K59"/>
  <c r="AK64" i="7" s="1"/>
  <c r="J59" i="9"/>
  <c r="AJ64" i="7" s="1"/>
  <c r="M143" i="9"/>
  <c r="AM148" i="7" s="1"/>
  <c r="L143" i="9"/>
  <c r="AL148" i="7" s="1"/>
  <c r="J143" i="9"/>
  <c r="K143"/>
  <c r="AK148" i="7" s="1"/>
  <c r="K501" i="9"/>
  <c r="AK506" i="7" s="1"/>
  <c r="L501" i="9"/>
  <c r="J501"/>
  <c r="AJ506" i="7" s="1"/>
  <c r="L198" i="9"/>
  <c r="K198"/>
  <c r="AK203" i="7" s="1"/>
  <c r="J198" i="9"/>
  <c r="AJ203" i="7" s="1"/>
  <c r="L259" i="9"/>
  <c r="AL264" i="7" s="1"/>
  <c r="M241" i="9"/>
  <c r="AM246" i="7" s="1"/>
  <c r="J241" i="9"/>
  <c r="AJ246" i="7" s="1"/>
  <c r="K241" i="9"/>
  <c r="AK246" i="7" s="1"/>
  <c r="L241" i="9"/>
  <c r="AL246" i="7" s="1"/>
  <c r="J468" i="9"/>
  <c r="AJ473" i="7" s="1"/>
  <c r="K468" i="9"/>
  <c r="AK473" i="7" s="1"/>
  <c r="L468" i="9"/>
  <c r="L421"/>
  <c r="K421"/>
  <c r="AK426" i="7" s="1"/>
  <c r="J421" i="9"/>
  <c r="AJ426" i="7" s="1"/>
  <c r="K188" i="9"/>
  <c r="AK193" i="7" s="1"/>
  <c r="L188" i="9"/>
  <c r="J188"/>
  <c r="AJ193" i="7" s="1"/>
  <c r="L446" i="9"/>
  <c r="K446"/>
  <c r="AK451" i="7" s="1"/>
  <c r="J446" i="9"/>
  <c r="AJ451" i="7" s="1"/>
  <c r="L260" i="9"/>
  <c r="K260"/>
  <c r="AK265" i="7" s="1"/>
  <c r="J260" i="9"/>
  <c r="AJ265" i="7" s="1"/>
  <c r="L326" i="9"/>
  <c r="K326"/>
  <c r="AK331" i="7" s="1"/>
  <c r="J326" i="9"/>
  <c r="AJ331" i="7" s="1"/>
  <c r="K429" i="9"/>
  <c r="AK434" i="7" s="1"/>
  <c r="J429" i="9"/>
  <c r="AJ434" i="7" s="1"/>
  <c r="L429" i="9"/>
  <c r="L476"/>
  <c r="J476"/>
  <c r="AJ481" i="7" s="1"/>
  <c r="K476" i="9"/>
  <c r="AK481" i="7" s="1"/>
  <c r="W114"/>
  <c r="W146"/>
  <c r="W47"/>
  <c r="W128"/>
  <c r="W110"/>
  <c r="W23"/>
  <c r="W596"/>
  <c r="W516"/>
  <c r="W220"/>
  <c r="W326"/>
  <c r="W533"/>
  <c r="W284"/>
  <c r="W274"/>
  <c r="W75"/>
  <c r="W519"/>
  <c r="W63"/>
  <c r="W513"/>
  <c r="W270"/>
  <c r="W267"/>
  <c r="W438"/>
  <c r="W259"/>
  <c r="W89"/>
  <c r="W543"/>
  <c r="W217"/>
  <c r="W345"/>
  <c r="W261"/>
  <c r="W563"/>
  <c r="W57"/>
  <c r="W251"/>
  <c r="W165"/>
  <c r="W155"/>
  <c r="W188"/>
  <c r="W147"/>
  <c r="W299"/>
  <c r="W309"/>
  <c r="AL484"/>
  <c r="J447" i="9"/>
  <c r="AJ452" i="7" s="1"/>
  <c r="M447" i="9"/>
  <c r="AM452" i="7" s="1"/>
  <c r="K447" i="9"/>
  <c r="AK452" i="7" s="1"/>
  <c r="L447" i="9"/>
  <c r="AL452" i="7" s="1"/>
  <c r="J202" i="9"/>
  <c r="AJ207" i="7" s="1"/>
  <c r="L202" i="9"/>
  <c r="K202"/>
  <c r="AK207" i="7" s="1"/>
  <c r="K473" i="9"/>
  <c r="AK478" i="7" s="1"/>
  <c r="L473" i="9"/>
  <c r="AL478" i="7" s="1"/>
  <c r="J473" i="9"/>
  <c r="AJ478" i="7" s="1"/>
  <c r="K82" i="9"/>
  <c r="AK87" i="7" s="1"/>
  <c r="J82" i="9"/>
  <c r="L82"/>
  <c r="K12"/>
  <c r="J12"/>
  <c r="L12"/>
  <c r="M12" s="1"/>
  <c r="K115"/>
  <c r="L115"/>
  <c r="AL120" i="7" s="1"/>
  <c r="J115" i="9"/>
  <c r="L190"/>
  <c r="K190"/>
  <c r="AK195" i="7" s="1"/>
  <c r="J190" i="9"/>
  <c r="AJ195" i="7" s="1"/>
  <c r="L67" i="9"/>
  <c r="AL72" i="7" s="1"/>
  <c r="J144" i="9"/>
  <c r="AJ149" i="7" s="1"/>
  <c r="L144" i="9"/>
  <c r="K144"/>
  <c r="AK149" i="7" s="1"/>
  <c r="K478" i="9"/>
  <c r="AK483" i="7" s="1"/>
  <c r="J478" i="9"/>
  <c r="AJ483" i="7" s="1"/>
  <c r="L478" i="9"/>
  <c r="K282"/>
  <c r="AK287" i="7" s="1"/>
  <c r="L282" i="9"/>
  <c r="K306"/>
  <c r="AK311" i="7" s="1"/>
  <c r="J306" i="9"/>
  <c r="AJ311" i="7" s="1"/>
  <c r="L306" i="9"/>
  <c r="L197"/>
  <c r="AL202" i="7" s="1"/>
  <c r="J197" i="9"/>
  <c r="AJ202" i="7" s="1"/>
  <c r="K197" i="9"/>
  <c r="AK202" i="7" s="1"/>
  <c r="K290" i="9"/>
  <c r="AK295" i="7" s="1"/>
  <c r="J290" i="9"/>
  <c r="AJ295" i="7" s="1"/>
  <c r="L290" i="9"/>
  <c r="L426"/>
  <c r="K426"/>
  <c r="AK431" i="7" s="1"/>
  <c r="J426" i="9"/>
  <c r="AJ431" i="7" s="1"/>
  <c r="K268" i="9"/>
  <c r="AK273" i="7" s="1"/>
  <c r="J268" i="9"/>
  <c r="AJ273" i="7" s="1"/>
  <c r="L268" i="9"/>
  <c r="L132"/>
  <c r="K132"/>
  <c r="AK137" i="7" s="1"/>
  <c r="J132" i="9"/>
  <c r="L303"/>
  <c r="AL308" i="7" s="1"/>
  <c r="K303" i="9"/>
  <c r="AK308" i="7" s="1"/>
  <c r="J303" i="9"/>
  <c r="AJ308" i="7" s="1"/>
  <c r="W410"/>
  <c r="W579"/>
  <c r="W573"/>
  <c r="W327"/>
  <c r="W344"/>
  <c r="W423"/>
  <c r="W348"/>
  <c r="W497"/>
  <c r="W353"/>
  <c r="W622"/>
  <c r="W415"/>
  <c r="W268"/>
  <c r="W496"/>
  <c r="W524"/>
  <c r="W289"/>
  <c r="W554"/>
  <c r="K92" i="9"/>
  <c r="AK97" i="7" s="1"/>
  <c r="J92" i="9"/>
  <c r="AJ97" i="7" s="1"/>
  <c r="L92" i="9"/>
  <c r="J368"/>
  <c r="AJ373" i="7" s="1"/>
  <c r="L368" i="9"/>
  <c r="K368"/>
  <c r="AK373" i="7" s="1"/>
  <c r="L432" i="9"/>
  <c r="K432"/>
  <c r="AK437" i="7" s="1"/>
  <c r="J432" i="9"/>
  <c r="AJ437" i="7" s="1"/>
  <c r="K307" i="9"/>
  <c r="AK312" i="7" s="1"/>
  <c r="L307" i="9"/>
  <c r="AL312" i="7" s="1"/>
  <c r="J307" i="9"/>
  <c r="AJ312" i="7" s="1"/>
  <c r="L112" i="9"/>
  <c r="K112"/>
  <c r="AK117" i="7" s="1"/>
  <c r="L117" i="9"/>
  <c r="AL122" i="7" s="1"/>
  <c r="K117" i="9"/>
  <c r="J117"/>
  <c r="AJ122" i="7" s="1"/>
  <c r="K51" i="9"/>
  <c r="AK56" i="7" s="1"/>
  <c r="L51" i="9"/>
  <c r="AL56" i="7" s="1"/>
  <c r="J51" i="9"/>
  <c r="AJ56" i="7" s="1"/>
  <c r="L20" i="9"/>
  <c r="M20" s="1"/>
  <c r="K20"/>
  <c r="J20"/>
  <c r="L113"/>
  <c r="AL118" i="7" s="1"/>
  <c r="K113" i="9"/>
  <c r="AK118" i="7" s="1"/>
  <c r="L53" i="9"/>
  <c r="M53" s="1"/>
  <c r="K53"/>
  <c r="J53"/>
  <c r="AJ58" i="7" s="1"/>
  <c r="K162" i="9"/>
  <c r="AK167" i="7" s="1"/>
  <c r="J162" i="9"/>
  <c r="AJ167" i="7" s="1"/>
  <c r="L162" i="9"/>
  <c r="L310"/>
  <c r="K310"/>
  <c r="AK315" i="7" s="1"/>
  <c r="J310" i="9"/>
  <c r="AJ315" i="7" s="1"/>
  <c r="K477" i="9"/>
  <c r="AK482" i="7" s="1"/>
  <c r="J477" i="9"/>
  <c r="AJ482" i="7" s="1"/>
  <c r="L477" i="9"/>
  <c r="J138"/>
  <c r="AJ143" i="7" s="1"/>
  <c r="L138" i="9"/>
  <c r="K138"/>
  <c r="K454"/>
  <c r="AK459" i="7" s="1"/>
  <c r="J454" i="9"/>
  <c r="AJ459" i="7" s="1"/>
  <c r="L454" i="9"/>
  <c r="L286"/>
  <c r="K286"/>
  <c r="AK291" i="7" s="1"/>
  <c r="J286" i="9"/>
  <c r="AJ291" i="7" s="1"/>
  <c r="L487" i="9"/>
  <c r="K487"/>
  <c r="AK492" i="7" s="1"/>
  <c r="J487" i="9"/>
  <c r="AJ492" i="7" s="1"/>
  <c r="W138"/>
  <c r="W226"/>
  <c r="W521"/>
  <c r="W108"/>
  <c r="W44"/>
  <c r="W244"/>
  <c r="W576"/>
  <c r="W200"/>
  <c r="W228"/>
  <c r="W125"/>
  <c r="W570"/>
  <c r="W597"/>
  <c r="W258"/>
  <c r="W477"/>
  <c r="W94"/>
  <c r="W352"/>
  <c r="W552"/>
  <c r="W398"/>
  <c r="W91"/>
  <c r="W351"/>
  <c r="W76"/>
  <c r="W104"/>
  <c r="W168"/>
  <c r="W38"/>
  <c r="W42"/>
  <c r="W197"/>
  <c r="W294"/>
  <c r="W234"/>
  <c r="W511"/>
  <c r="W529"/>
  <c r="W515"/>
  <c r="W522"/>
  <c r="W318"/>
  <c r="W181"/>
  <c r="W537"/>
  <c r="W394"/>
  <c r="W544"/>
  <c r="W184"/>
  <c r="W61"/>
  <c r="W539"/>
  <c r="W208"/>
  <c r="W254"/>
  <c r="W447"/>
  <c r="W252"/>
  <c r="W204"/>
  <c r="W303"/>
  <c r="W329"/>
  <c r="W580"/>
  <c r="W436"/>
  <c r="W340"/>
  <c r="W360"/>
  <c r="W413"/>
  <c r="W325"/>
  <c r="W610"/>
  <c r="AL103"/>
  <c r="K435" i="9"/>
  <c r="AK440" i="7" s="1"/>
  <c r="M435" i="9"/>
  <c r="AM440" i="7" s="1"/>
  <c r="AN440" s="1"/>
  <c r="AO440" s="1"/>
  <c r="L435" i="9"/>
  <c r="AL440" i="7" s="1"/>
  <c r="J435" i="9"/>
  <c r="AJ440" i="7" s="1"/>
  <c r="J234" i="9"/>
  <c r="AJ239" i="7" s="1"/>
  <c r="K234" i="9"/>
  <c r="AK239" i="7" s="1"/>
  <c r="L234" i="9"/>
  <c r="L452"/>
  <c r="K452"/>
  <c r="AK457" i="7" s="1"/>
  <c r="J452" i="9"/>
  <c r="AJ457" i="7" s="1"/>
  <c r="K430" i="9"/>
  <c r="AK435" i="7" s="1"/>
  <c r="L430" i="9"/>
  <c r="J430"/>
  <c r="AJ435" i="7" s="1"/>
  <c r="L443" i="9"/>
  <c r="J443"/>
  <c r="AJ448" i="7" s="1"/>
  <c r="K443" i="9"/>
  <c r="AK448" i="7" s="1"/>
  <c r="K444" i="9"/>
  <c r="AK449" i="7" s="1"/>
  <c r="J444" i="9"/>
  <c r="AJ449" i="7" s="1"/>
  <c r="L444" i="9"/>
  <c r="L484"/>
  <c r="K484"/>
  <c r="AK489" i="7" s="1"/>
  <c r="J484" i="9"/>
  <c r="AJ489" i="7" s="1"/>
  <c r="J122" i="9"/>
  <c r="AJ127" i="7" s="1"/>
  <c r="L122" i="9"/>
  <c r="K122"/>
  <c r="AK127" i="7" s="1"/>
  <c r="M489" i="9"/>
  <c r="AM494" i="7" s="1"/>
  <c r="AN494" s="1"/>
  <c r="AO494" s="1"/>
  <c r="L489" i="9"/>
  <c r="AL494" i="7" s="1"/>
  <c r="J489" i="9"/>
  <c r="AJ494" i="7" s="1"/>
  <c r="K489" i="9"/>
  <c r="AK494" i="7" s="1"/>
  <c r="L139" i="9"/>
  <c r="AL144" i="7" s="1"/>
  <c r="K139" i="9"/>
  <c r="AK144" i="7" s="1"/>
  <c r="J139" i="9"/>
  <c r="AJ144" i="7" s="1"/>
  <c r="J32" i="9"/>
  <c r="K32"/>
  <c r="L32"/>
  <c r="M32" s="1"/>
  <c r="J23"/>
  <c r="L23"/>
  <c r="M23" s="1"/>
  <c r="K23"/>
  <c r="L127"/>
  <c r="AL132" i="7" s="1"/>
  <c r="J127" i="9"/>
  <c r="AJ132" i="7" s="1"/>
  <c r="K127" i="9"/>
  <c r="L159"/>
  <c r="AL164" i="7" s="1"/>
  <c r="K159" i="9"/>
  <c r="J159"/>
  <c r="AJ164" i="7" s="1"/>
  <c r="K232" i="9"/>
  <c r="AK237" i="7" s="1"/>
  <c r="J232" i="9"/>
  <c r="AJ237" i="7" s="1"/>
  <c r="K220" i="9"/>
  <c r="AK225" i="7" s="1"/>
  <c r="J220" i="9"/>
  <c r="AJ225" i="7" s="1"/>
  <c r="L110" i="9"/>
  <c r="K110"/>
  <c r="J110"/>
  <c r="K233"/>
  <c r="AK238" i="7" s="1"/>
  <c r="J233" i="9"/>
  <c r="AJ238" i="7" s="1"/>
  <c r="M233" i="9"/>
  <c r="AM238" i="7" s="1"/>
  <c r="L233" i="9"/>
  <c r="AL238" i="7" s="1"/>
  <c r="J362" i="9"/>
  <c r="AJ367" i="7" s="1"/>
  <c r="K362" i="9"/>
  <c r="AK367" i="7" s="1"/>
  <c r="L362" i="9"/>
  <c r="K386"/>
  <c r="AK391" i="7" s="1"/>
  <c r="J386" i="9"/>
  <c r="AJ391" i="7" s="1"/>
  <c r="L386" i="9"/>
  <c r="J490"/>
  <c r="AJ495" i="7" s="1"/>
  <c r="K490" i="9"/>
  <c r="AK495" i="7" s="1"/>
  <c r="L490" i="9"/>
  <c r="L271"/>
  <c r="AL276" i="7" s="1"/>
  <c r="J271" i="9"/>
  <c r="AJ276" i="7" s="1"/>
  <c r="K271" i="9"/>
  <c r="AK276" i="7" s="1"/>
  <c r="L148" i="9"/>
  <c r="K148"/>
  <c r="J148"/>
  <c r="L536"/>
  <c r="K536"/>
  <c r="AK541" i="7" s="1"/>
  <c r="J536" i="9"/>
  <c r="AJ541" i="7" s="1"/>
  <c r="M381" i="9"/>
  <c r="AM386" i="7" s="1"/>
  <c r="L381" i="9"/>
  <c r="AL386" i="7" s="1"/>
  <c r="K381" i="9"/>
  <c r="AK386" i="7" s="1"/>
  <c r="J381" i="9"/>
  <c r="AJ386" i="7" s="1"/>
  <c r="AN386" s="1"/>
  <c r="AO386" s="1"/>
  <c r="L267" i="9"/>
  <c r="AL272" i="7" s="1"/>
  <c r="K267" i="9"/>
  <c r="AK272" i="7" s="1"/>
  <c r="J267" i="9"/>
  <c r="AJ272" i="7" s="1"/>
  <c r="K445" i="9"/>
  <c r="AK450" i="7" s="1"/>
  <c r="L445" i="9"/>
  <c r="J445"/>
  <c r="AJ450" i="7" s="1"/>
  <c r="M397" i="9"/>
  <c r="AM402" i="7" s="1"/>
  <c r="AN402" s="1"/>
  <c r="AO402" s="1"/>
  <c r="L397" i="9"/>
  <c r="AL402" i="7" s="1"/>
  <c r="K397" i="9"/>
  <c r="AK402" i="7" s="1"/>
  <c r="J397" i="9"/>
  <c r="AJ402" i="7" s="1"/>
  <c r="W170"/>
  <c r="W18"/>
  <c r="W302"/>
  <c r="W290"/>
  <c r="W503"/>
  <c r="W235"/>
  <c r="W157"/>
  <c r="W232"/>
  <c r="W250"/>
  <c r="W189"/>
  <c r="W263"/>
  <c r="W419"/>
  <c r="W465"/>
  <c r="W485"/>
  <c r="W491"/>
  <c r="W337"/>
  <c r="W206"/>
  <c r="W66"/>
  <c r="W370"/>
  <c r="W562"/>
  <c r="W60"/>
  <c r="W92"/>
  <c r="W31"/>
  <c r="W187"/>
  <c r="W191"/>
  <c r="W158"/>
  <c r="W292"/>
  <c r="W517"/>
  <c r="W530"/>
  <c r="W20"/>
  <c r="W442"/>
  <c r="W196"/>
  <c r="W249"/>
  <c r="W424"/>
  <c r="W253"/>
  <c r="W105"/>
  <c r="W406"/>
  <c r="W387"/>
  <c r="W490"/>
  <c r="W599"/>
  <c r="W247"/>
  <c r="W177"/>
  <c r="W559"/>
  <c r="W390"/>
  <c r="W400"/>
  <c r="W600"/>
  <c r="W395"/>
  <c r="W510"/>
  <c r="W441"/>
  <c r="W305"/>
  <c r="W317"/>
  <c r="W476"/>
  <c r="W464"/>
  <c r="W388"/>
  <c r="W422"/>
  <c r="W612"/>
  <c r="AL500"/>
  <c r="AN347"/>
  <c r="J154" i="9"/>
  <c r="L154"/>
  <c r="K154"/>
  <c r="AK159" i="7" s="1"/>
  <c r="L158" i="9"/>
  <c r="L406"/>
  <c r="K406"/>
  <c r="AK411" i="7" s="1"/>
  <c r="J406" i="9"/>
  <c r="AJ411" i="7" s="1"/>
  <c r="J375" i="9"/>
  <c r="AJ380" i="7" s="1"/>
  <c r="M375" i="9"/>
  <c r="AM380" i="7" s="1"/>
  <c r="L375" i="9"/>
  <c r="AL380" i="7" s="1"/>
  <c r="K375" i="9"/>
  <c r="AK380" i="7" s="1"/>
  <c r="K465" i="9"/>
  <c r="AK470" i="7" s="1"/>
  <c r="L465" i="9"/>
  <c r="J465"/>
  <c r="AJ470" i="7" s="1"/>
  <c r="L423" i="9"/>
  <c r="J423"/>
  <c r="AJ428" i="7" s="1"/>
  <c r="K423" i="9"/>
  <c r="AK428" i="7" s="1"/>
  <c r="M451" i="9"/>
  <c r="AM456" i="7" s="1"/>
  <c r="AN456" s="1"/>
  <c r="AO456" s="1"/>
  <c r="L451" i="9"/>
  <c r="AL456" i="7" s="1"/>
  <c r="K451" i="9"/>
  <c r="AK456" i="7" s="1"/>
  <c r="J451" i="9"/>
  <c r="AJ456" i="7" s="1"/>
  <c r="K345" i="9"/>
  <c r="AK350" i="7" s="1"/>
  <c r="J345" i="9"/>
  <c r="AJ350" i="7" s="1"/>
  <c r="L345" i="9"/>
  <c r="AL350" i="7" s="1"/>
  <c r="K28" i="9"/>
  <c r="L164"/>
  <c r="K164"/>
  <c r="AK169" i="7" s="1"/>
  <c r="J164" i="9"/>
  <c r="AJ169" i="7" s="1"/>
  <c r="K114" i="9"/>
  <c r="AK119" i="7" s="1"/>
  <c r="J114" i="9"/>
  <c r="AJ119" i="7" s="1"/>
  <c r="L114" i="9"/>
  <c r="L85"/>
  <c r="AL90" i="7" s="1"/>
  <c r="K85" i="9"/>
  <c r="J85"/>
  <c r="AJ90" i="7" s="1"/>
  <c r="M85" i="9"/>
  <c r="AM90" i="7" s="1"/>
  <c r="L413" i="9"/>
  <c r="K413"/>
  <c r="AK418" i="7" s="1"/>
  <c r="J413" i="9"/>
  <c r="AJ418" i="7" s="1"/>
  <c r="L280" i="9"/>
  <c r="K280"/>
  <c r="AK285" i="7" s="1"/>
  <c r="J280" i="9"/>
  <c r="AJ285" i="7" s="1"/>
  <c r="K403" i="9"/>
  <c r="AK408" i="7" s="1"/>
  <c r="M403" i="9"/>
  <c r="AM408" i="7" s="1"/>
  <c r="L403" i="9"/>
  <c r="AL408" i="7" s="1"/>
  <c r="J403" i="9"/>
  <c r="AJ408" i="7" s="1"/>
  <c r="L116" i="9"/>
  <c r="K116"/>
  <c r="J116"/>
  <c r="W106" i="7"/>
  <c r="W194"/>
  <c r="W278"/>
  <c r="W45"/>
  <c r="W46"/>
  <c r="W172"/>
  <c r="W227"/>
  <c r="W139"/>
  <c r="W588"/>
  <c r="W454"/>
  <c r="W625"/>
  <c r="W214"/>
  <c r="W619"/>
  <c r="W389"/>
  <c r="W571"/>
  <c r="W282"/>
  <c r="W429"/>
  <c r="W525"/>
  <c r="W26"/>
  <c r="W162"/>
  <c r="W501"/>
  <c r="W286"/>
  <c r="W30"/>
  <c r="W19"/>
  <c r="W40"/>
  <c r="W507"/>
  <c r="W27"/>
  <c r="W71"/>
  <c r="W178"/>
  <c r="W316"/>
  <c r="W527"/>
  <c r="W523"/>
  <c r="W79"/>
  <c r="W210"/>
  <c r="W280"/>
  <c r="W627"/>
  <c r="W540"/>
  <c r="W304"/>
  <c r="W474"/>
  <c r="W185"/>
  <c r="W613"/>
  <c r="W584"/>
  <c r="W458"/>
  <c r="W93"/>
  <c r="W260"/>
  <c r="W361"/>
  <c r="W357"/>
  <c r="W283"/>
  <c r="W443"/>
  <c r="W502"/>
  <c r="W216"/>
  <c r="W86"/>
  <c r="W432"/>
  <c r="W332"/>
  <c r="W546"/>
  <c r="W281"/>
  <c r="AL301"/>
  <c r="AL504"/>
  <c r="AL347"/>
  <c r="W594"/>
  <c r="M93" i="9"/>
  <c r="AM98" i="7" s="1"/>
  <c r="J93" i="9"/>
  <c r="AJ98" i="7" s="1"/>
  <c r="L93" i="9"/>
  <c r="AL98" i="7" s="1"/>
  <c r="K93" i="9"/>
  <c r="J252"/>
  <c r="AJ257" i="7" s="1"/>
  <c r="J145" i="9"/>
  <c r="AJ150" i="7" s="1"/>
  <c r="L145" i="9"/>
  <c r="AL150" i="7" s="1"/>
  <c r="K145" i="9"/>
  <c r="AK150" i="7" s="1"/>
  <c r="L493" i="9"/>
  <c r="K493"/>
  <c r="AK498" i="7" s="1"/>
  <c r="J493" i="9"/>
  <c r="AJ498" i="7" s="1"/>
  <c r="K60" i="9"/>
  <c r="AK65" i="7" s="1"/>
  <c r="L60" i="9"/>
  <c r="M60" s="1"/>
  <c r="J60"/>
  <c r="AJ65" i="7" s="1"/>
  <c r="J509" i="9"/>
  <c r="AJ514" i="7" s="1"/>
  <c r="K509" i="9"/>
  <c r="AK514" i="7" s="1"/>
  <c r="L509" i="9"/>
  <c r="L131"/>
  <c r="AL136" i="7" s="1"/>
  <c r="K500" i="9"/>
  <c r="AK505" i="7" s="1"/>
  <c r="J500" i="9"/>
  <c r="AJ505" i="7" s="1"/>
  <c r="L500" i="9"/>
  <c r="L45"/>
  <c r="M45" s="1"/>
  <c r="J45"/>
  <c r="AJ50" i="7" s="1"/>
  <c r="K45" i="9"/>
  <c r="J151"/>
  <c r="M151"/>
  <c r="AM156" i="7" s="1"/>
  <c r="L151" i="9"/>
  <c r="AL156" i="7" s="1"/>
  <c r="K151" i="9"/>
  <c r="AK156" i="7" s="1"/>
  <c r="L181" i="9"/>
  <c r="AL186" i="7" s="1"/>
  <c r="K181" i="9"/>
  <c r="J181"/>
  <c r="AJ186" i="7" s="1"/>
  <c r="J353" i="9"/>
  <c r="AJ358" i="7" s="1"/>
  <c r="L353" i="9"/>
  <c r="AL358" i="7" s="1"/>
  <c r="K353" i="9"/>
  <c r="AK358" i="7" s="1"/>
  <c r="J208" i="9"/>
  <c r="AJ213" i="7" s="1"/>
  <c r="L208" i="9"/>
  <c r="K208"/>
  <c r="AK213" i="7" s="1"/>
  <c r="L373" i="9"/>
  <c r="AL378" i="7" s="1"/>
  <c r="J373" i="9"/>
  <c r="AJ378" i="7" s="1"/>
  <c r="K373" i="9"/>
  <c r="AK378" i="7" s="1"/>
  <c r="K72" i="9"/>
  <c r="L72"/>
  <c r="J72"/>
  <c r="AJ77" i="7" s="1"/>
  <c r="L69" i="9"/>
  <c r="AL74" i="7" s="1"/>
  <c r="K69" i="9"/>
  <c r="AK74" i="7" s="1"/>
  <c r="J69" i="9"/>
  <c r="AJ74" i="7" s="1"/>
  <c r="J378" i="9"/>
  <c r="AJ383" i="7" s="1"/>
  <c r="K378" i="9"/>
  <c r="AK383" i="7" s="1"/>
  <c r="L378" i="9"/>
  <c r="K108"/>
  <c r="J108"/>
  <c r="AJ113" i="7" s="1"/>
  <c r="L108" i="9"/>
  <c r="M441"/>
  <c r="AM446" i="7" s="1"/>
  <c r="AN446" s="1"/>
  <c r="AO446" s="1"/>
  <c r="L441" i="9"/>
  <c r="AL446" i="7" s="1"/>
  <c r="K441" i="9"/>
  <c r="AK446" i="7" s="1"/>
  <c r="J441" i="9"/>
  <c r="AJ446" i="7" s="1"/>
  <c r="J96" i="9"/>
  <c r="L96"/>
  <c r="K96"/>
  <c r="AK101" i="7" s="1"/>
  <c r="K140" i="9"/>
  <c r="J140"/>
  <c r="L140"/>
  <c r="K377"/>
  <c r="AK382" i="7" s="1"/>
  <c r="J377" i="9"/>
  <c r="AJ382" i="7" s="1"/>
  <c r="M377" i="9"/>
  <c r="AM382" i="7" s="1"/>
  <c r="L377" i="9"/>
  <c r="AL382" i="7" s="1"/>
  <c r="J457" i="9"/>
  <c r="AJ462" i="7" s="1"/>
  <c r="M457" i="9"/>
  <c r="AM462" i="7" s="1"/>
  <c r="AN462" s="1"/>
  <c r="AO462" s="1"/>
  <c r="L457" i="9"/>
  <c r="AL462" i="7" s="1"/>
  <c r="K457" i="9"/>
  <c r="AK462" i="7" s="1"/>
  <c r="M349" i="9"/>
  <c r="AM354" i="7" s="1"/>
  <c r="L349" i="9"/>
  <c r="AL354" i="7" s="1"/>
  <c r="K349" i="9"/>
  <c r="AK354" i="7" s="1"/>
  <c r="J349" i="9"/>
  <c r="AJ354" i="7" s="1"/>
  <c r="K464" i="9"/>
  <c r="AK469" i="7" s="1"/>
  <c r="J464" i="9"/>
  <c r="AJ469" i="7" s="1"/>
  <c r="L464" i="9"/>
  <c r="W59" i="7"/>
  <c r="W509"/>
  <c r="W95"/>
  <c r="W54"/>
  <c r="W55"/>
  <c r="W183"/>
  <c r="W322"/>
  <c r="W548"/>
  <c r="W222"/>
  <c r="W262"/>
  <c r="W397"/>
  <c r="W224"/>
  <c r="W575"/>
  <c r="W479"/>
  <c r="W417"/>
  <c r="W339"/>
  <c r="W243"/>
  <c r="W310"/>
  <c r="W384"/>
  <c r="W550"/>
  <c r="W209"/>
  <c r="W536"/>
  <c r="W582"/>
  <c r="W154"/>
  <c r="W102"/>
  <c r="W531"/>
  <c r="W14"/>
  <c r="W134"/>
  <c r="W21"/>
  <c r="W96"/>
  <c r="W29"/>
  <c r="W124"/>
  <c r="W52"/>
  <c r="W34"/>
  <c r="W223"/>
  <c r="W248"/>
  <c r="W362"/>
  <c r="W242"/>
  <c r="W547"/>
  <c r="W133"/>
  <c r="W171"/>
  <c r="W499"/>
  <c r="W568"/>
  <c r="W212"/>
  <c r="W466"/>
  <c r="W123"/>
  <c r="W346"/>
  <c r="W604"/>
  <c r="W241"/>
  <c r="W192"/>
  <c r="W190"/>
  <c r="W335"/>
  <c r="W616"/>
  <c r="W592"/>
  <c r="W577"/>
  <c r="W363"/>
  <c r="W221"/>
  <c r="W460"/>
  <c r="W561"/>
  <c r="W590"/>
  <c r="W532"/>
  <c r="W229"/>
  <c r="W293"/>
  <c r="W605"/>
  <c r="W377"/>
  <c r="W461"/>
  <c r="W277"/>
  <c r="W70"/>
  <c r="W255"/>
  <c r="W404"/>
  <c r="W567"/>
  <c r="W328"/>
  <c r="W453"/>
  <c r="AL407"/>
  <c r="W565"/>
  <c r="W545"/>
  <c r="W603"/>
  <c r="W471"/>
  <c r="W62"/>
  <c r="W372"/>
  <c r="W455"/>
  <c r="W376"/>
  <c r="W608"/>
  <c r="W176"/>
  <c r="W574"/>
  <c r="W333"/>
  <c r="W343"/>
  <c r="W427"/>
  <c r="W356"/>
  <c r="W602"/>
  <c r="W569"/>
  <c r="W401"/>
  <c r="W549"/>
  <c r="W297"/>
  <c r="W336"/>
  <c r="W528"/>
  <c r="W379"/>
  <c r="W578"/>
  <c r="W586"/>
  <c r="W321"/>
  <c r="W566"/>
  <c r="W369"/>
  <c r="W493"/>
  <c r="W467"/>
  <c r="W472"/>
  <c r="W420"/>
  <c r="W323"/>
  <c r="W35"/>
  <c r="W385"/>
  <c r="W414"/>
  <c r="W512"/>
  <c r="AO587"/>
  <c r="AO624"/>
  <c r="AO615"/>
  <c r="AO347"/>
  <c r="AO486"/>
  <c r="AO468"/>
  <c r="AN603"/>
  <c r="AN574"/>
  <c r="AN566"/>
  <c r="AN594"/>
  <c r="AN586"/>
  <c r="AN558"/>
  <c r="AO617"/>
  <c r="AN612"/>
  <c r="AN500"/>
  <c r="AO500" s="1"/>
  <c r="AN602"/>
  <c r="AN582"/>
  <c r="AN569"/>
  <c r="AN565"/>
  <c r="AO319"/>
  <c r="AN553"/>
  <c r="AO553" s="1"/>
  <c r="AN487"/>
  <c r="AO487" s="1"/>
  <c r="AN608"/>
  <c r="AN271"/>
  <c r="AO271" s="1"/>
  <c r="AN484"/>
  <c r="AO484" s="1"/>
  <c r="AN618"/>
  <c r="AO618" s="1"/>
  <c r="AN564"/>
  <c r="AO564" s="1"/>
  <c r="AN301"/>
  <c r="AO301" s="1"/>
  <c r="AN621"/>
  <c r="AO621" s="1"/>
  <c r="AN606"/>
  <c r="AO606" s="1"/>
  <c r="AN320"/>
  <c r="AO320" s="1"/>
  <c r="AN556"/>
  <c r="AO556" s="1"/>
  <c r="AN589"/>
  <c r="AO589" s="1"/>
  <c r="AN572"/>
  <c r="AO572" s="1"/>
  <c r="AN590"/>
  <c r="AN616"/>
  <c r="AN407"/>
  <c r="AO407" s="1"/>
  <c r="AN620"/>
  <c r="AO620" s="1"/>
  <c r="AN366"/>
  <c r="AO366" s="1"/>
  <c r="AN430"/>
  <c r="AO430" s="1"/>
  <c r="AN504"/>
  <c r="AO504" s="1"/>
  <c r="AN581"/>
  <c r="AO581" s="1"/>
  <c r="AN520"/>
  <c r="AO520" s="1"/>
  <c r="AN508"/>
  <c r="AO508" s="1"/>
  <c r="AN559"/>
  <c r="AN555"/>
  <c r="AO555" s="1"/>
  <c r="AN313"/>
  <c r="AO313" s="1"/>
  <c r="AN626"/>
  <c r="AO626" s="1"/>
  <c r="AN609"/>
  <c r="AO609" s="1"/>
  <c r="AN598"/>
  <c r="AO598" s="1"/>
  <c r="AN354"/>
  <c r="AO354" s="1"/>
  <c r="AN622"/>
  <c r="AN623"/>
  <c r="AO623" s="1"/>
  <c r="AN614"/>
  <c r="AO614" s="1"/>
  <c r="AN324"/>
  <c r="AO324" s="1"/>
  <c r="AK186"/>
  <c r="AJ182"/>
  <c r="AK175"/>
  <c r="AJ175"/>
  <c r="AK174"/>
  <c r="AJ174"/>
  <c r="AK164"/>
  <c r="AK161"/>
  <c r="AJ161"/>
  <c r="AJ159"/>
  <c r="AJ156"/>
  <c r="AK153"/>
  <c r="AJ153"/>
  <c r="AK151"/>
  <c r="AJ151"/>
  <c r="AJ148"/>
  <c r="AK145"/>
  <c r="AJ145"/>
  <c r="AK143"/>
  <c r="AJ142"/>
  <c r="AJ137"/>
  <c r="AK135"/>
  <c r="AJ135"/>
  <c r="AK132"/>
  <c r="AK129"/>
  <c r="AJ129"/>
  <c r="AK122"/>
  <c r="AK121"/>
  <c r="AJ121"/>
  <c r="AK120"/>
  <c r="AJ120"/>
  <c r="AK116"/>
  <c r="AJ116"/>
  <c r="AK115"/>
  <c r="AJ115"/>
  <c r="AK113"/>
  <c r="AK103"/>
  <c r="AJ103"/>
  <c r="AJ101"/>
  <c r="AK99"/>
  <c r="AK98"/>
  <c r="AK90"/>
  <c r="AJ87"/>
  <c r="AK84"/>
  <c r="AK83"/>
  <c r="AJ83"/>
  <c r="AK82"/>
  <c r="AJ82"/>
  <c r="AK77"/>
  <c r="AK69"/>
  <c r="AK58"/>
  <c r="AJ36"/>
  <c r="S10" i="8"/>
  <c r="S52" s="1"/>
  <c r="C627" i="7"/>
  <c r="B627"/>
  <c r="A627"/>
  <c r="C626"/>
  <c r="B626"/>
  <c r="A626"/>
  <c r="C625"/>
  <c r="B625"/>
  <c r="A625"/>
  <c r="C624"/>
  <c r="B624"/>
  <c r="A624"/>
  <c r="C623"/>
  <c r="B623"/>
  <c r="A623"/>
  <c r="C622"/>
  <c r="B622"/>
  <c r="A622"/>
  <c r="C621"/>
  <c r="B621"/>
  <c r="A621"/>
  <c r="C620"/>
  <c r="B620"/>
  <c r="A620"/>
  <c r="C619"/>
  <c r="B619"/>
  <c r="A619"/>
  <c r="C618"/>
  <c r="B618"/>
  <c r="A618"/>
  <c r="C617"/>
  <c r="B617"/>
  <c r="A617"/>
  <c r="C616"/>
  <c r="B616"/>
  <c r="A616"/>
  <c r="C615"/>
  <c r="B615"/>
  <c r="A615"/>
  <c r="C614"/>
  <c r="B614"/>
  <c r="A614"/>
  <c r="C613"/>
  <c r="B613"/>
  <c r="A613"/>
  <c r="C612"/>
  <c r="B612"/>
  <c r="A612"/>
  <c r="C611"/>
  <c r="B611"/>
  <c r="A611"/>
  <c r="C610"/>
  <c r="B610"/>
  <c r="A610"/>
  <c r="C609"/>
  <c r="B609"/>
  <c r="A609"/>
  <c r="C608"/>
  <c r="B608"/>
  <c r="A608"/>
  <c r="C607"/>
  <c r="B607"/>
  <c r="A607"/>
  <c r="C606"/>
  <c r="B606"/>
  <c r="A606"/>
  <c r="C605"/>
  <c r="B605"/>
  <c r="A605"/>
  <c r="C604"/>
  <c r="B604"/>
  <c r="A604"/>
  <c r="C603"/>
  <c r="B603"/>
  <c r="A603"/>
  <c r="C602"/>
  <c r="B602"/>
  <c r="A602"/>
  <c r="C601"/>
  <c r="B601"/>
  <c r="A601"/>
  <c r="C600"/>
  <c r="B600"/>
  <c r="A600"/>
  <c r="C599"/>
  <c r="B599"/>
  <c r="A599"/>
  <c r="C598"/>
  <c r="B598"/>
  <c r="A598"/>
  <c r="C597"/>
  <c r="B597"/>
  <c r="A597"/>
  <c r="C596"/>
  <c r="B596"/>
  <c r="A596"/>
  <c r="C595"/>
  <c r="B595"/>
  <c r="A595"/>
  <c r="C594"/>
  <c r="B594"/>
  <c r="A594"/>
  <c r="C593"/>
  <c r="B593"/>
  <c r="A593"/>
  <c r="C592"/>
  <c r="B592"/>
  <c r="A592"/>
  <c r="C591"/>
  <c r="B591"/>
  <c r="A591"/>
  <c r="C590"/>
  <c r="B590"/>
  <c r="A590"/>
  <c r="C589"/>
  <c r="B589"/>
  <c r="A589"/>
  <c r="C588"/>
  <c r="B588"/>
  <c r="A588"/>
  <c r="C587"/>
  <c r="B587"/>
  <c r="A587"/>
  <c r="C586"/>
  <c r="B586"/>
  <c r="A586"/>
  <c r="C585"/>
  <c r="B585"/>
  <c r="A585"/>
  <c r="C584"/>
  <c r="B584"/>
  <c r="A584"/>
  <c r="C583"/>
  <c r="B583"/>
  <c r="A583"/>
  <c r="C582"/>
  <c r="B582"/>
  <c r="A582"/>
  <c r="C581"/>
  <c r="B581"/>
  <c r="A581"/>
  <c r="C580"/>
  <c r="B580"/>
  <c r="A580"/>
  <c r="C579"/>
  <c r="B579"/>
  <c r="A579"/>
  <c r="C578"/>
  <c r="B578"/>
  <c r="A578"/>
  <c r="C577"/>
  <c r="B577"/>
  <c r="A577"/>
  <c r="C576"/>
  <c r="B576"/>
  <c r="A576"/>
  <c r="C575"/>
  <c r="B575"/>
  <c r="A575"/>
  <c r="C574"/>
  <c r="B574"/>
  <c r="A574"/>
  <c r="C573"/>
  <c r="B573"/>
  <c r="A573"/>
  <c r="C572"/>
  <c r="B572"/>
  <c r="A572"/>
  <c r="C571"/>
  <c r="B571"/>
  <c r="A571"/>
  <c r="C570"/>
  <c r="B570"/>
  <c r="A570"/>
  <c r="C569"/>
  <c r="B569"/>
  <c r="A569"/>
  <c r="C568"/>
  <c r="B568"/>
  <c r="A568"/>
  <c r="C567"/>
  <c r="B567"/>
  <c r="A567"/>
  <c r="C566"/>
  <c r="B566"/>
  <c r="A566"/>
  <c r="C565"/>
  <c r="B565"/>
  <c r="A565"/>
  <c r="C564"/>
  <c r="B564"/>
  <c r="A564"/>
  <c r="C563"/>
  <c r="B563"/>
  <c r="A563"/>
  <c r="C562"/>
  <c r="B562"/>
  <c r="A562"/>
  <c r="C561"/>
  <c r="B561"/>
  <c r="A561"/>
  <c r="C560"/>
  <c r="B560"/>
  <c r="A560"/>
  <c r="C559"/>
  <c r="B559"/>
  <c r="A559"/>
  <c r="C558"/>
  <c r="B558"/>
  <c r="A558"/>
  <c r="C557"/>
  <c r="B557"/>
  <c r="A557"/>
  <c r="C556"/>
  <c r="B556"/>
  <c r="A556"/>
  <c r="C555"/>
  <c r="B555"/>
  <c r="A555"/>
  <c r="C554"/>
  <c r="B554"/>
  <c r="A554"/>
  <c r="C553"/>
  <c r="B553"/>
  <c r="A553"/>
  <c r="C552"/>
  <c r="B552"/>
  <c r="A552"/>
  <c r="C551"/>
  <c r="B551"/>
  <c r="A551"/>
  <c r="C550"/>
  <c r="B550"/>
  <c r="A550"/>
  <c r="C549"/>
  <c r="B549"/>
  <c r="A549"/>
  <c r="C548"/>
  <c r="B548"/>
  <c r="A548"/>
  <c r="C547"/>
  <c r="B547"/>
  <c r="A547"/>
  <c r="C546"/>
  <c r="B546"/>
  <c r="A546"/>
  <c r="C545"/>
  <c r="B545"/>
  <c r="A545"/>
  <c r="C544"/>
  <c r="B544"/>
  <c r="A544"/>
  <c r="C543"/>
  <c r="B543"/>
  <c r="A543"/>
  <c r="C542"/>
  <c r="B542"/>
  <c r="A542"/>
  <c r="C541"/>
  <c r="B541"/>
  <c r="A541"/>
  <c r="C540"/>
  <c r="B540"/>
  <c r="A540"/>
  <c r="C539"/>
  <c r="B539"/>
  <c r="A539"/>
  <c r="C538"/>
  <c r="B538"/>
  <c r="A538"/>
  <c r="C537"/>
  <c r="B537"/>
  <c r="A537"/>
  <c r="C536"/>
  <c r="B536"/>
  <c r="A536"/>
  <c r="C535"/>
  <c r="B535"/>
  <c r="A535"/>
  <c r="C534"/>
  <c r="B534"/>
  <c r="A534"/>
  <c r="C533"/>
  <c r="B533"/>
  <c r="A533"/>
  <c r="C532"/>
  <c r="B532"/>
  <c r="A532"/>
  <c r="C531"/>
  <c r="B531"/>
  <c r="A531"/>
  <c r="C530"/>
  <c r="B530"/>
  <c r="A530"/>
  <c r="C529"/>
  <c r="B529"/>
  <c r="A529"/>
  <c r="C528"/>
  <c r="B528"/>
  <c r="A528"/>
  <c r="C527"/>
  <c r="B527"/>
  <c r="A527"/>
  <c r="C526"/>
  <c r="B526"/>
  <c r="A526"/>
  <c r="C525"/>
  <c r="B525"/>
  <c r="A525"/>
  <c r="C524"/>
  <c r="B524"/>
  <c r="A524"/>
  <c r="C523"/>
  <c r="B523"/>
  <c r="A523"/>
  <c r="C522"/>
  <c r="B522"/>
  <c r="A522"/>
  <c r="C521"/>
  <c r="B521"/>
  <c r="A521"/>
  <c r="C520"/>
  <c r="B520"/>
  <c r="A520"/>
  <c r="C519"/>
  <c r="B519"/>
  <c r="A519"/>
  <c r="C518"/>
  <c r="B518"/>
  <c r="A518"/>
  <c r="C517"/>
  <c r="B517"/>
  <c r="A517"/>
  <c r="C516"/>
  <c r="B516"/>
  <c r="A516"/>
  <c r="C515"/>
  <c r="B515"/>
  <c r="A515"/>
  <c r="C514"/>
  <c r="B514"/>
  <c r="A514"/>
  <c r="C513"/>
  <c r="B513"/>
  <c r="A513"/>
  <c r="C512"/>
  <c r="B512"/>
  <c r="A512"/>
  <c r="C511"/>
  <c r="B511"/>
  <c r="A511"/>
  <c r="C510"/>
  <c r="B510"/>
  <c r="A510"/>
  <c r="C509"/>
  <c r="B509"/>
  <c r="A509"/>
  <c r="C508"/>
  <c r="B508"/>
  <c r="A508"/>
  <c r="C507"/>
  <c r="B507"/>
  <c r="A507"/>
  <c r="C506"/>
  <c r="B506"/>
  <c r="A506"/>
  <c r="C505"/>
  <c r="B505"/>
  <c r="A505"/>
  <c r="C504"/>
  <c r="B504"/>
  <c r="A504"/>
  <c r="C503"/>
  <c r="B503"/>
  <c r="A503"/>
  <c r="C502"/>
  <c r="B502"/>
  <c r="A502"/>
  <c r="C501"/>
  <c r="B501"/>
  <c r="A501"/>
  <c r="C500"/>
  <c r="B500"/>
  <c r="A500"/>
  <c r="C499"/>
  <c r="B499"/>
  <c r="A499"/>
  <c r="C498"/>
  <c r="B498"/>
  <c r="A498"/>
  <c r="C497"/>
  <c r="B497"/>
  <c r="A497"/>
  <c r="C496"/>
  <c r="B496"/>
  <c r="A496"/>
  <c r="C495"/>
  <c r="B495"/>
  <c r="A495"/>
  <c r="C494"/>
  <c r="B494"/>
  <c r="A494"/>
  <c r="C493"/>
  <c r="B493"/>
  <c r="A493"/>
  <c r="C492"/>
  <c r="B492"/>
  <c r="A492"/>
  <c r="C491"/>
  <c r="B491"/>
  <c r="A491"/>
  <c r="C490"/>
  <c r="B490"/>
  <c r="A490"/>
  <c r="C489"/>
  <c r="B489"/>
  <c r="A489"/>
  <c r="C488"/>
  <c r="B488"/>
  <c r="A488"/>
  <c r="C487"/>
  <c r="B487"/>
  <c r="A487"/>
  <c r="C486"/>
  <c r="B486"/>
  <c r="A486"/>
  <c r="C485"/>
  <c r="B485"/>
  <c r="A485"/>
  <c r="C484"/>
  <c r="B484"/>
  <c r="A484"/>
  <c r="C483"/>
  <c r="B483"/>
  <c r="A483"/>
  <c r="C482"/>
  <c r="B482"/>
  <c r="A482"/>
  <c r="C481"/>
  <c r="B481"/>
  <c r="A481"/>
  <c r="C480"/>
  <c r="B480"/>
  <c r="A480"/>
  <c r="C479"/>
  <c r="B479"/>
  <c r="A479"/>
  <c r="C478"/>
  <c r="B478"/>
  <c r="A478"/>
  <c r="C477"/>
  <c r="B477"/>
  <c r="A477"/>
  <c r="C476"/>
  <c r="B476"/>
  <c r="A476"/>
  <c r="C475"/>
  <c r="B475"/>
  <c r="A475"/>
  <c r="C474"/>
  <c r="B474"/>
  <c r="A474"/>
  <c r="C473"/>
  <c r="B473"/>
  <c r="A473"/>
  <c r="C472"/>
  <c r="B472"/>
  <c r="A472"/>
  <c r="C471"/>
  <c r="B471"/>
  <c r="A471"/>
  <c r="C470"/>
  <c r="B470"/>
  <c r="A470"/>
  <c r="C469"/>
  <c r="B469"/>
  <c r="A469"/>
  <c r="C468"/>
  <c r="B468"/>
  <c r="A468"/>
  <c r="C467"/>
  <c r="B467"/>
  <c r="A467"/>
  <c r="C466"/>
  <c r="B466"/>
  <c r="A466"/>
  <c r="C465"/>
  <c r="B465"/>
  <c r="A465"/>
  <c r="C464"/>
  <c r="B464"/>
  <c r="A464"/>
  <c r="C463"/>
  <c r="B463"/>
  <c r="A463"/>
  <c r="C462"/>
  <c r="B462"/>
  <c r="A462"/>
  <c r="C461"/>
  <c r="B461"/>
  <c r="A461"/>
  <c r="C460"/>
  <c r="B460"/>
  <c r="A460"/>
  <c r="C459"/>
  <c r="B459"/>
  <c r="A459"/>
  <c r="C458"/>
  <c r="B458"/>
  <c r="A458"/>
  <c r="C457"/>
  <c r="B457"/>
  <c r="A457"/>
  <c r="C456"/>
  <c r="B456"/>
  <c r="A456"/>
  <c r="C455"/>
  <c r="B455"/>
  <c r="A455"/>
  <c r="C454"/>
  <c r="B454"/>
  <c r="A454"/>
  <c r="C453"/>
  <c r="B453"/>
  <c r="A453"/>
  <c r="C452"/>
  <c r="B452"/>
  <c r="A452"/>
  <c r="C451"/>
  <c r="B451"/>
  <c r="A451"/>
  <c r="C450"/>
  <c r="B450"/>
  <c r="A450"/>
  <c r="C449"/>
  <c r="B449"/>
  <c r="A449"/>
  <c r="C448"/>
  <c r="B448"/>
  <c r="A448"/>
  <c r="C447"/>
  <c r="B447"/>
  <c r="A447"/>
  <c r="C446"/>
  <c r="B446"/>
  <c r="A446"/>
  <c r="C445"/>
  <c r="B445"/>
  <c r="A445"/>
  <c r="C444"/>
  <c r="B444"/>
  <c r="A444"/>
  <c r="C443"/>
  <c r="B443"/>
  <c r="A443"/>
  <c r="C442"/>
  <c r="B442"/>
  <c r="A442"/>
  <c r="C441"/>
  <c r="B441"/>
  <c r="A441"/>
  <c r="C440"/>
  <c r="B440"/>
  <c r="A440"/>
  <c r="C439"/>
  <c r="B439"/>
  <c r="A439"/>
  <c r="C438"/>
  <c r="B438"/>
  <c r="A438"/>
  <c r="C437"/>
  <c r="B437"/>
  <c r="A437"/>
  <c r="C436"/>
  <c r="B436"/>
  <c r="A436"/>
  <c r="C435"/>
  <c r="B435"/>
  <c r="A435"/>
  <c r="C434"/>
  <c r="B434"/>
  <c r="A434"/>
  <c r="C433"/>
  <c r="B433"/>
  <c r="A433"/>
  <c r="C432"/>
  <c r="B432"/>
  <c r="A432"/>
  <c r="C431"/>
  <c r="B431"/>
  <c r="A431"/>
  <c r="C430"/>
  <c r="B430"/>
  <c r="A430"/>
  <c r="C429"/>
  <c r="B429"/>
  <c r="A429"/>
  <c r="C428"/>
  <c r="B428"/>
  <c r="A428"/>
  <c r="C427"/>
  <c r="B427"/>
  <c r="A427"/>
  <c r="C426"/>
  <c r="B426"/>
  <c r="A426"/>
  <c r="C425"/>
  <c r="B425"/>
  <c r="A425"/>
  <c r="C424"/>
  <c r="B424"/>
  <c r="A424"/>
  <c r="C423"/>
  <c r="B423"/>
  <c r="A423"/>
  <c r="C422"/>
  <c r="B422"/>
  <c r="A422"/>
  <c r="C421"/>
  <c r="B421"/>
  <c r="A421"/>
  <c r="C420"/>
  <c r="B420"/>
  <c r="A420"/>
  <c r="C419"/>
  <c r="B419"/>
  <c r="A419"/>
  <c r="C418"/>
  <c r="B418"/>
  <c r="A418"/>
  <c r="C417"/>
  <c r="B417"/>
  <c r="A417"/>
  <c r="C416"/>
  <c r="B416"/>
  <c r="A416"/>
  <c r="C415"/>
  <c r="B415"/>
  <c r="A415"/>
  <c r="C414"/>
  <c r="B414"/>
  <c r="A414"/>
  <c r="C413"/>
  <c r="B413"/>
  <c r="A413"/>
  <c r="C412"/>
  <c r="B412"/>
  <c r="A412"/>
  <c r="C411"/>
  <c r="B411"/>
  <c r="A411"/>
  <c r="C410"/>
  <c r="B410"/>
  <c r="A410"/>
  <c r="C409"/>
  <c r="B409"/>
  <c r="A409"/>
  <c r="C408"/>
  <c r="B408"/>
  <c r="A408"/>
  <c r="C407"/>
  <c r="B407"/>
  <c r="A407"/>
  <c r="C406"/>
  <c r="B406"/>
  <c r="A406"/>
  <c r="C405"/>
  <c r="B405"/>
  <c r="A405"/>
  <c r="C404"/>
  <c r="B404"/>
  <c r="A404"/>
  <c r="C403"/>
  <c r="B403"/>
  <c r="A403"/>
  <c r="C402"/>
  <c r="B402"/>
  <c r="A402"/>
  <c r="C401"/>
  <c r="B401"/>
  <c r="A401"/>
  <c r="C400"/>
  <c r="B400"/>
  <c r="A400"/>
  <c r="C399"/>
  <c r="B399"/>
  <c r="A399"/>
  <c r="C398"/>
  <c r="B398"/>
  <c r="A398"/>
  <c r="C397"/>
  <c r="B397"/>
  <c r="A397"/>
  <c r="C396"/>
  <c r="B396"/>
  <c r="A396"/>
  <c r="C395"/>
  <c r="B395"/>
  <c r="A395"/>
  <c r="C394"/>
  <c r="B394"/>
  <c r="A394"/>
  <c r="C393"/>
  <c r="B393"/>
  <c r="A393"/>
  <c r="C392"/>
  <c r="B392"/>
  <c r="A392"/>
  <c r="C391"/>
  <c r="B391"/>
  <c r="A391"/>
  <c r="C390"/>
  <c r="B390"/>
  <c r="A390"/>
  <c r="C389"/>
  <c r="B389"/>
  <c r="A389"/>
  <c r="C388"/>
  <c r="B388"/>
  <c r="A388"/>
  <c r="C387"/>
  <c r="B387"/>
  <c r="A387"/>
  <c r="C386"/>
  <c r="B386"/>
  <c r="A386"/>
  <c r="C385"/>
  <c r="B385"/>
  <c r="A385"/>
  <c r="C384"/>
  <c r="B384"/>
  <c r="A384"/>
  <c r="C383"/>
  <c r="B383"/>
  <c r="A383"/>
  <c r="C382"/>
  <c r="B382"/>
  <c r="A382"/>
  <c r="C381"/>
  <c r="B381"/>
  <c r="A381"/>
  <c r="C380"/>
  <c r="B380"/>
  <c r="A380"/>
  <c r="C379"/>
  <c r="B379"/>
  <c r="A379"/>
  <c r="C378"/>
  <c r="B378"/>
  <c r="A378"/>
  <c r="C377"/>
  <c r="B377"/>
  <c r="A377"/>
  <c r="C376"/>
  <c r="B376"/>
  <c r="A376"/>
  <c r="C375"/>
  <c r="B375"/>
  <c r="A375"/>
  <c r="C374"/>
  <c r="B374"/>
  <c r="A374"/>
  <c r="C373"/>
  <c r="B373"/>
  <c r="A373"/>
  <c r="C372"/>
  <c r="B372"/>
  <c r="A372"/>
  <c r="C371"/>
  <c r="B371"/>
  <c r="A371"/>
  <c r="C370"/>
  <c r="B370"/>
  <c r="A370"/>
  <c r="C369"/>
  <c r="B369"/>
  <c r="A369"/>
  <c r="C368"/>
  <c r="B368"/>
  <c r="A368"/>
  <c r="C367"/>
  <c r="B367"/>
  <c r="A367"/>
  <c r="C366"/>
  <c r="B366"/>
  <c r="A366"/>
  <c r="C365"/>
  <c r="B365"/>
  <c r="A365"/>
  <c r="C364"/>
  <c r="B364"/>
  <c r="A364"/>
  <c r="C363"/>
  <c r="B363"/>
  <c r="A363"/>
  <c r="C362"/>
  <c r="B362"/>
  <c r="A362"/>
  <c r="C361"/>
  <c r="B361"/>
  <c r="A361"/>
  <c r="C360"/>
  <c r="B360"/>
  <c r="A360"/>
  <c r="C359"/>
  <c r="B359"/>
  <c r="A359"/>
  <c r="C358"/>
  <c r="B358"/>
  <c r="A358"/>
  <c r="C357"/>
  <c r="B357"/>
  <c r="A357"/>
  <c r="C356"/>
  <c r="B356"/>
  <c r="A356"/>
  <c r="C355"/>
  <c r="B355"/>
  <c r="A355"/>
  <c r="C354"/>
  <c r="B354"/>
  <c r="A354"/>
  <c r="C353"/>
  <c r="B353"/>
  <c r="A353"/>
  <c r="C352"/>
  <c r="B352"/>
  <c r="A352"/>
  <c r="C351"/>
  <c r="B351"/>
  <c r="A351"/>
  <c r="C350"/>
  <c r="B350"/>
  <c r="A350"/>
  <c r="C349"/>
  <c r="B349"/>
  <c r="A349"/>
  <c r="C348"/>
  <c r="B348"/>
  <c r="A348"/>
  <c r="C347"/>
  <c r="B347"/>
  <c r="A347"/>
  <c r="C346"/>
  <c r="B346"/>
  <c r="A346"/>
  <c r="C345"/>
  <c r="B345"/>
  <c r="A345"/>
  <c r="C344"/>
  <c r="B344"/>
  <c r="A344"/>
  <c r="C343"/>
  <c r="B343"/>
  <c r="A343"/>
  <c r="C342"/>
  <c r="B342"/>
  <c r="A342"/>
  <c r="C341"/>
  <c r="B341"/>
  <c r="A341"/>
  <c r="C340"/>
  <c r="B340"/>
  <c r="A340"/>
  <c r="C339"/>
  <c r="B339"/>
  <c r="A339"/>
  <c r="C338"/>
  <c r="B338"/>
  <c r="A338"/>
  <c r="C337"/>
  <c r="B337"/>
  <c r="A337"/>
  <c r="C336"/>
  <c r="B336"/>
  <c r="A336"/>
  <c r="C335"/>
  <c r="B335"/>
  <c r="A335"/>
  <c r="C334"/>
  <c r="B334"/>
  <c r="A334"/>
  <c r="C333"/>
  <c r="B333"/>
  <c r="A333"/>
  <c r="C332"/>
  <c r="B332"/>
  <c r="A332"/>
  <c r="C331"/>
  <c r="B331"/>
  <c r="A331"/>
  <c r="C330"/>
  <c r="B330"/>
  <c r="A330"/>
  <c r="C329"/>
  <c r="B329"/>
  <c r="A329"/>
  <c r="C328"/>
  <c r="B328"/>
  <c r="A328"/>
  <c r="C327"/>
  <c r="B327"/>
  <c r="A327"/>
  <c r="C326"/>
  <c r="B326"/>
  <c r="A326"/>
  <c r="C325"/>
  <c r="B325"/>
  <c r="A325"/>
  <c r="C324"/>
  <c r="B324"/>
  <c r="A324"/>
  <c r="C323"/>
  <c r="B323"/>
  <c r="A323"/>
  <c r="C322"/>
  <c r="B322"/>
  <c r="A322"/>
  <c r="C321"/>
  <c r="B321"/>
  <c r="A321"/>
  <c r="C320"/>
  <c r="B320"/>
  <c r="A320"/>
  <c r="C319"/>
  <c r="B319"/>
  <c r="A319"/>
  <c r="C318"/>
  <c r="B318"/>
  <c r="A318"/>
  <c r="C317"/>
  <c r="B317"/>
  <c r="A317"/>
  <c r="C316"/>
  <c r="B316"/>
  <c r="A316"/>
  <c r="C315"/>
  <c r="B315"/>
  <c r="A315"/>
  <c r="C314"/>
  <c r="B314"/>
  <c r="A314"/>
  <c r="C313"/>
  <c r="B313"/>
  <c r="A313"/>
  <c r="C312"/>
  <c r="B312"/>
  <c r="A312"/>
  <c r="C311"/>
  <c r="B311"/>
  <c r="A311"/>
  <c r="C310"/>
  <c r="B310"/>
  <c r="A310"/>
  <c r="C309"/>
  <c r="B309"/>
  <c r="A309"/>
  <c r="C308"/>
  <c r="B308"/>
  <c r="A308"/>
  <c r="C307"/>
  <c r="B307"/>
  <c r="A307"/>
  <c r="C306"/>
  <c r="B306"/>
  <c r="A306"/>
  <c r="C305"/>
  <c r="B305"/>
  <c r="A305"/>
  <c r="C304"/>
  <c r="B304"/>
  <c r="A304"/>
  <c r="C303"/>
  <c r="B303"/>
  <c r="A303"/>
  <c r="C302"/>
  <c r="B302"/>
  <c r="A302"/>
  <c r="C301"/>
  <c r="B301"/>
  <c r="A301"/>
  <c r="C300"/>
  <c r="B300"/>
  <c r="A300"/>
  <c r="C299"/>
  <c r="B299"/>
  <c r="A299"/>
  <c r="C298"/>
  <c r="B298"/>
  <c r="A298"/>
  <c r="C297"/>
  <c r="B297"/>
  <c r="A297"/>
  <c r="C296"/>
  <c r="B296"/>
  <c r="A296"/>
  <c r="C295"/>
  <c r="B295"/>
  <c r="A295"/>
  <c r="C294"/>
  <c r="B294"/>
  <c r="A294"/>
  <c r="C293"/>
  <c r="B293"/>
  <c r="A293"/>
  <c r="C292"/>
  <c r="B292"/>
  <c r="A292"/>
  <c r="C291"/>
  <c r="B291"/>
  <c r="A291"/>
  <c r="C290"/>
  <c r="B290"/>
  <c r="A290"/>
  <c r="C289"/>
  <c r="B289"/>
  <c r="A289"/>
  <c r="C288"/>
  <c r="B288"/>
  <c r="A288"/>
  <c r="C287"/>
  <c r="B287"/>
  <c r="A287"/>
  <c r="C286"/>
  <c r="B286"/>
  <c r="A286"/>
  <c r="C285"/>
  <c r="B285"/>
  <c r="A285"/>
  <c r="C284"/>
  <c r="B284"/>
  <c r="A284"/>
  <c r="C283"/>
  <c r="B283"/>
  <c r="A283"/>
  <c r="C282"/>
  <c r="B282"/>
  <c r="A282"/>
  <c r="C281"/>
  <c r="B281"/>
  <c r="A281"/>
  <c r="C280"/>
  <c r="B280"/>
  <c r="A280"/>
  <c r="C279"/>
  <c r="B279"/>
  <c r="A279"/>
  <c r="C278"/>
  <c r="B278"/>
  <c r="A278"/>
  <c r="C277"/>
  <c r="B277"/>
  <c r="A277"/>
  <c r="C276"/>
  <c r="B276"/>
  <c r="A276"/>
  <c r="C275"/>
  <c r="B275"/>
  <c r="A275"/>
  <c r="C274"/>
  <c r="B274"/>
  <c r="A274"/>
  <c r="C273"/>
  <c r="B273"/>
  <c r="A273"/>
  <c r="C272"/>
  <c r="B272"/>
  <c r="A272"/>
  <c r="C271"/>
  <c r="B271"/>
  <c r="A271"/>
  <c r="C270"/>
  <c r="B270"/>
  <c r="A270"/>
  <c r="C269"/>
  <c r="B269"/>
  <c r="A269"/>
  <c r="C268"/>
  <c r="B268"/>
  <c r="A268"/>
  <c r="C267"/>
  <c r="B267"/>
  <c r="A267"/>
  <c r="C266"/>
  <c r="B266"/>
  <c r="A266"/>
  <c r="C265"/>
  <c r="B265"/>
  <c r="A265"/>
  <c r="C264"/>
  <c r="B264"/>
  <c r="A264"/>
  <c r="C263"/>
  <c r="B263"/>
  <c r="A263"/>
  <c r="C262"/>
  <c r="B262"/>
  <c r="A262"/>
  <c r="C261"/>
  <c r="B261"/>
  <c r="A261"/>
  <c r="C260"/>
  <c r="B260"/>
  <c r="A260"/>
  <c r="C259"/>
  <c r="B259"/>
  <c r="A259"/>
  <c r="C258"/>
  <c r="B258"/>
  <c r="A258"/>
  <c r="C257"/>
  <c r="B257"/>
  <c r="A257"/>
  <c r="C256"/>
  <c r="B256"/>
  <c r="A256"/>
  <c r="C255"/>
  <c r="B255"/>
  <c r="A255"/>
  <c r="C254"/>
  <c r="B254"/>
  <c r="A254"/>
  <c r="C253"/>
  <c r="B253"/>
  <c r="A253"/>
  <c r="C252"/>
  <c r="B252"/>
  <c r="A252"/>
  <c r="C251"/>
  <c r="B251"/>
  <c r="A251"/>
  <c r="C250"/>
  <c r="B250"/>
  <c r="A250"/>
  <c r="C249"/>
  <c r="B249"/>
  <c r="A249"/>
  <c r="C248"/>
  <c r="B248"/>
  <c r="A248"/>
  <c r="C247"/>
  <c r="B247"/>
  <c r="A247"/>
  <c r="C246"/>
  <c r="B246"/>
  <c r="A246"/>
  <c r="C245"/>
  <c r="B245"/>
  <c r="A245"/>
  <c r="C244"/>
  <c r="B244"/>
  <c r="A244"/>
  <c r="C243"/>
  <c r="B243"/>
  <c r="C242"/>
  <c r="B242"/>
  <c r="C241"/>
  <c r="B241"/>
  <c r="C240"/>
  <c r="B240"/>
  <c r="C239"/>
  <c r="B239"/>
  <c r="C238"/>
  <c r="B238"/>
  <c r="C237"/>
  <c r="B237"/>
  <c r="C236"/>
  <c r="B236"/>
  <c r="C235"/>
  <c r="B235"/>
  <c r="C234"/>
  <c r="B234"/>
  <c r="C233"/>
  <c r="B233"/>
  <c r="C232"/>
  <c r="B232"/>
  <c r="C231"/>
  <c r="B231"/>
  <c r="C230"/>
  <c r="B230"/>
  <c r="C229"/>
  <c r="B229"/>
  <c r="C228"/>
  <c r="B228"/>
  <c r="C227"/>
  <c r="B227"/>
  <c r="C226"/>
  <c r="B226"/>
  <c r="C225"/>
  <c r="B225"/>
  <c r="C224"/>
  <c r="B224"/>
  <c r="C223"/>
  <c r="B223"/>
  <c r="C222"/>
  <c r="B222"/>
  <c r="C221"/>
  <c r="B221"/>
  <c r="C220"/>
  <c r="B220"/>
  <c r="C219"/>
  <c r="B219"/>
  <c r="C218"/>
  <c r="B218"/>
  <c r="C217"/>
  <c r="B217"/>
  <c r="C216"/>
  <c r="B216"/>
  <c r="C215"/>
  <c r="B215"/>
  <c r="C214"/>
  <c r="B214"/>
  <c r="C213"/>
  <c r="B213"/>
  <c r="C212"/>
  <c r="B212"/>
  <c r="C211"/>
  <c r="B211"/>
  <c r="C210"/>
  <c r="B210"/>
  <c r="C209"/>
  <c r="B209"/>
  <c r="C208"/>
  <c r="B208"/>
  <c r="C207"/>
  <c r="B207"/>
  <c r="C206"/>
  <c r="B206"/>
  <c r="C205"/>
  <c r="B205"/>
  <c r="C204"/>
  <c r="B204"/>
  <c r="C203"/>
  <c r="B203"/>
  <c r="C202"/>
  <c r="B202"/>
  <c r="C201"/>
  <c r="B201"/>
  <c r="C200"/>
  <c r="B200"/>
  <c r="C199"/>
  <c r="B199"/>
  <c r="C198"/>
  <c r="B198"/>
  <c r="C197"/>
  <c r="B197"/>
  <c r="C196"/>
  <c r="B196"/>
  <c r="C195"/>
  <c r="B195"/>
  <c r="C194"/>
  <c r="B194"/>
  <c r="C193"/>
  <c r="B193"/>
  <c r="C192"/>
  <c r="B192"/>
  <c r="C191"/>
  <c r="B191"/>
  <c r="C190"/>
  <c r="B190"/>
  <c r="C189"/>
  <c r="B189"/>
  <c r="C188"/>
  <c r="B188"/>
  <c r="C187"/>
  <c r="B187"/>
  <c r="C186"/>
  <c r="B186"/>
  <c r="C185"/>
  <c r="B185"/>
  <c r="C184"/>
  <c r="B184"/>
  <c r="C183"/>
  <c r="B183"/>
  <c r="C182"/>
  <c r="B182"/>
  <c r="C181"/>
  <c r="B181"/>
  <c r="C180"/>
  <c r="B180"/>
  <c r="C179"/>
  <c r="B179"/>
  <c r="C178"/>
  <c r="B178"/>
  <c r="C177"/>
  <c r="B177"/>
  <c r="C176"/>
  <c r="B176"/>
  <c r="C175"/>
  <c r="B175"/>
  <c r="C174"/>
  <c r="B174"/>
  <c r="C173"/>
  <c r="B173"/>
  <c r="C172"/>
  <c r="B172"/>
  <c r="C171"/>
  <c r="B171"/>
  <c r="C169"/>
  <c r="B169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B160"/>
  <c r="C159"/>
  <c r="B159"/>
  <c r="C158"/>
  <c r="B158"/>
  <c r="C157"/>
  <c r="B157"/>
  <c r="C156"/>
  <c r="B156"/>
  <c r="C155"/>
  <c r="B155"/>
  <c r="C154"/>
  <c r="B154"/>
  <c r="C153"/>
  <c r="B153"/>
  <c r="C152"/>
  <c r="B152"/>
  <c r="C151"/>
  <c r="B151"/>
  <c r="C150"/>
  <c r="B150"/>
  <c r="C149"/>
  <c r="B149"/>
  <c r="C148"/>
  <c r="B148"/>
  <c r="C147"/>
  <c r="B147"/>
  <c r="C146"/>
  <c r="B146"/>
  <c r="C145"/>
  <c r="B145"/>
  <c r="C144"/>
  <c r="B144"/>
  <c r="C143"/>
  <c r="B143"/>
  <c r="C142"/>
  <c r="B142"/>
  <c r="C141"/>
  <c r="B141"/>
  <c r="C140"/>
  <c r="B140"/>
  <c r="C139"/>
  <c r="B139"/>
  <c r="C138"/>
  <c r="B138"/>
  <c r="C137"/>
  <c r="B137"/>
  <c r="C136"/>
  <c r="B136"/>
  <c r="C135"/>
  <c r="B135"/>
  <c r="C134"/>
  <c r="B134"/>
  <c r="C133"/>
  <c r="B133"/>
  <c r="C132"/>
  <c r="B132"/>
  <c r="C131"/>
  <c r="B131"/>
  <c r="C130"/>
  <c r="B130"/>
  <c r="C129"/>
  <c r="B129"/>
  <c r="C128"/>
  <c r="B128"/>
  <c r="C127"/>
  <c r="B127"/>
  <c r="C126"/>
  <c r="B126"/>
  <c r="B125"/>
  <c r="C124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0"/>
  <c r="B79"/>
  <c r="B78"/>
  <c r="B77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4"/>
  <c r="B43"/>
  <c r="B42"/>
  <c r="B41"/>
  <c r="B40"/>
  <c r="B39"/>
  <c r="B38"/>
  <c r="B37"/>
  <c r="B36"/>
  <c r="B35"/>
  <c r="B34"/>
  <c r="B33"/>
  <c r="B31"/>
  <c r="B29"/>
  <c r="B28"/>
  <c r="B27"/>
  <c r="B26"/>
  <c r="B25"/>
  <c r="B24"/>
  <c r="B23"/>
  <c r="B22"/>
  <c r="B21"/>
  <c r="B20"/>
  <c r="B19"/>
  <c r="B18"/>
  <c r="B17"/>
  <c r="B16"/>
  <c r="B15"/>
  <c r="B14"/>
  <c r="D627"/>
  <c r="D626"/>
  <c r="D625"/>
  <c r="D624"/>
  <c r="D623"/>
  <c r="D622"/>
  <c r="D621"/>
  <c r="D620"/>
  <c r="D619"/>
  <c r="D618"/>
  <c r="D617"/>
  <c r="D616"/>
  <c r="D615"/>
  <c r="D614"/>
  <c r="D613"/>
  <c r="D612"/>
  <c r="D611"/>
  <c r="D610"/>
  <c r="D609"/>
  <c r="D608"/>
  <c r="D607"/>
  <c r="D606"/>
  <c r="D605"/>
  <c r="D604"/>
  <c r="D603"/>
  <c r="D602"/>
  <c r="D601"/>
  <c r="D600"/>
  <c r="D599"/>
  <c r="D598"/>
  <c r="D597"/>
  <c r="D596"/>
  <c r="D595"/>
  <c r="D594"/>
  <c r="D593"/>
  <c r="D592"/>
  <c r="D591"/>
  <c r="D590"/>
  <c r="D589"/>
  <c r="D588"/>
  <c r="D587"/>
  <c r="D586"/>
  <c r="D585"/>
  <c r="D584"/>
  <c r="D583"/>
  <c r="D582"/>
  <c r="D581"/>
  <c r="D580"/>
  <c r="D579"/>
  <c r="D578"/>
  <c r="D577"/>
  <c r="D576"/>
  <c r="D575"/>
  <c r="D574"/>
  <c r="D573"/>
  <c r="D572"/>
  <c r="D571"/>
  <c r="D570"/>
  <c r="D569"/>
  <c r="D568"/>
  <c r="D567"/>
  <c r="D566"/>
  <c r="D565"/>
  <c r="D564"/>
  <c r="D563"/>
  <c r="D562"/>
  <c r="D561"/>
  <c r="D560"/>
  <c r="D559"/>
  <c r="D558"/>
  <c r="D557"/>
  <c r="D556"/>
  <c r="D555"/>
  <c r="D554"/>
  <c r="D553"/>
  <c r="D552"/>
  <c r="D551"/>
  <c r="D550"/>
  <c r="D549"/>
  <c r="D548"/>
  <c r="D547"/>
  <c r="D546"/>
  <c r="D545"/>
  <c r="D544"/>
  <c r="D543"/>
  <c r="D542"/>
  <c r="D541"/>
  <c r="D540"/>
  <c r="D539"/>
  <c r="D538"/>
  <c r="D537"/>
  <c r="D536"/>
  <c r="D535"/>
  <c r="D534"/>
  <c r="D533"/>
  <c r="D532"/>
  <c r="D531"/>
  <c r="D530"/>
  <c r="D529"/>
  <c r="D528"/>
  <c r="D527"/>
  <c r="D526"/>
  <c r="D525"/>
  <c r="D524"/>
  <c r="D523"/>
  <c r="D522"/>
  <c r="D521"/>
  <c r="D520"/>
  <c r="D519"/>
  <c r="D518"/>
  <c r="D517"/>
  <c r="D516"/>
  <c r="D515"/>
  <c r="D514"/>
  <c r="D513"/>
  <c r="D512"/>
  <c r="D511"/>
  <c r="D510"/>
  <c r="D509"/>
  <c r="D508"/>
  <c r="D507"/>
  <c r="D506"/>
  <c r="D505"/>
  <c r="D504"/>
  <c r="D503"/>
  <c r="D502"/>
  <c r="D501"/>
  <c r="D500"/>
  <c r="D499"/>
  <c r="D498"/>
  <c r="D497"/>
  <c r="D496"/>
  <c r="D495"/>
  <c r="D494"/>
  <c r="D493"/>
  <c r="D492"/>
  <c r="D491"/>
  <c r="D490"/>
  <c r="D489"/>
  <c r="D488"/>
  <c r="D487"/>
  <c r="D486"/>
  <c r="D485"/>
  <c r="D484"/>
  <c r="D483"/>
  <c r="D482"/>
  <c r="D481"/>
  <c r="D480"/>
  <c r="D479"/>
  <c r="D478"/>
  <c r="D477"/>
  <c r="D476"/>
  <c r="D475"/>
  <c r="D474"/>
  <c r="D473"/>
  <c r="D472"/>
  <c r="D471"/>
  <c r="D470"/>
  <c r="D469"/>
  <c r="D468"/>
  <c r="D467"/>
  <c r="D466"/>
  <c r="D465"/>
  <c r="D464"/>
  <c r="D463"/>
  <c r="D462"/>
  <c r="D461"/>
  <c r="D460"/>
  <c r="D459"/>
  <c r="D458"/>
  <c r="D457"/>
  <c r="D456"/>
  <c r="D455"/>
  <c r="D454"/>
  <c r="D453"/>
  <c r="D452"/>
  <c r="D451"/>
  <c r="D450"/>
  <c r="D449"/>
  <c r="D448"/>
  <c r="D447"/>
  <c r="D446"/>
  <c r="D445"/>
  <c r="D444"/>
  <c r="D443"/>
  <c r="D442"/>
  <c r="D441"/>
  <c r="D440"/>
  <c r="D439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D417"/>
  <c r="D416"/>
  <c r="D415"/>
  <c r="D414"/>
  <c r="D413"/>
  <c r="D412"/>
  <c r="D411"/>
  <c r="D410"/>
  <c r="D409"/>
  <c r="D408"/>
  <c r="D407"/>
  <c r="D406"/>
  <c r="D405"/>
  <c r="D404"/>
  <c r="D403"/>
  <c r="D402"/>
  <c r="D401"/>
  <c r="D400"/>
  <c r="D399"/>
  <c r="D398"/>
  <c r="D397"/>
  <c r="D396"/>
  <c r="D395"/>
  <c r="D394"/>
  <c r="D393"/>
  <c r="D392"/>
  <c r="D39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0"/>
  <c r="D79"/>
  <c r="D78"/>
  <c r="D77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4"/>
  <c r="D43"/>
  <c r="D42"/>
  <c r="D41"/>
  <c r="D40"/>
  <c r="D39"/>
  <c r="D38"/>
  <c r="D37"/>
  <c r="D36"/>
  <c r="D35"/>
  <c r="D34"/>
  <c r="D33"/>
  <c r="D31"/>
  <c r="D29"/>
  <c r="D28"/>
  <c r="D27"/>
  <c r="D26"/>
  <c r="D25"/>
  <c r="D24"/>
  <c r="D23"/>
  <c r="D22"/>
  <c r="D21"/>
  <c r="D20"/>
  <c r="D19"/>
  <c r="D18"/>
  <c r="D17"/>
  <c r="D16"/>
  <c r="D15"/>
  <c r="D14"/>
  <c r="E627"/>
  <c r="E626"/>
  <c r="E625"/>
  <c r="E624"/>
  <c r="E623"/>
  <c r="E622"/>
  <c r="E621"/>
  <c r="E620"/>
  <c r="E619"/>
  <c r="E618"/>
  <c r="E617"/>
  <c r="E616"/>
  <c r="E615"/>
  <c r="E614"/>
  <c r="E613"/>
  <c r="E612"/>
  <c r="E611"/>
  <c r="E610"/>
  <c r="E609"/>
  <c r="E608"/>
  <c r="E607"/>
  <c r="E606"/>
  <c r="E605"/>
  <c r="E604"/>
  <c r="E603"/>
  <c r="E602"/>
  <c r="E601"/>
  <c r="E600"/>
  <c r="E599"/>
  <c r="E598"/>
  <c r="E597"/>
  <c r="E596"/>
  <c r="E595"/>
  <c r="E594"/>
  <c r="E593"/>
  <c r="E592"/>
  <c r="E591"/>
  <c r="E590"/>
  <c r="E589"/>
  <c r="E588"/>
  <c r="E587"/>
  <c r="E586"/>
  <c r="E585"/>
  <c r="E584"/>
  <c r="E583"/>
  <c r="E582"/>
  <c r="E581"/>
  <c r="E580"/>
  <c r="E579"/>
  <c r="E578"/>
  <c r="E577"/>
  <c r="E576"/>
  <c r="E575"/>
  <c r="E574"/>
  <c r="E573"/>
  <c r="E572"/>
  <c r="E571"/>
  <c r="E570"/>
  <c r="E569"/>
  <c r="E568"/>
  <c r="E567"/>
  <c r="E566"/>
  <c r="E565"/>
  <c r="E564"/>
  <c r="E563"/>
  <c r="E562"/>
  <c r="E561"/>
  <c r="E560"/>
  <c r="E559"/>
  <c r="E558"/>
  <c r="E557"/>
  <c r="E556"/>
  <c r="E555"/>
  <c r="E554"/>
  <c r="E553"/>
  <c r="E552"/>
  <c r="E551"/>
  <c r="E550"/>
  <c r="E549"/>
  <c r="E548"/>
  <c r="E547"/>
  <c r="E546"/>
  <c r="E545"/>
  <c r="E544"/>
  <c r="E543"/>
  <c r="E542"/>
  <c r="E541"/>
  <c r="E540"/>
  <c r="E539"/>
  <c r="E538"/>
  <c r="E537"/>
  <c r="E536"/>
  <c r="E535"/>
  <c r="E534"/>
  <c r="E533"/>
  <c r="E532"/>
  <c r="E531"/>
  <c r="E530"/>
  <c r="E529"/>
  <c r="E528"/>
  <c r="E527"/>
  <c r="E526"/>
  <c r="E525"/>
  <c r="E524"/>
  <c r="E523"/>
  <c r="E522"/>
  <c r="E521"/>
  <c r="E520"/>
  <c r="E519"/>
  <c r="E518"/>
  <c r="E517"/>
  <c r="E516"/>
  <c r="E515"/>
  <c r="E514"/>
  <c r="E513"/>
  <c r="E512"/>
  <c r="E511"/>
  <c r="E510"/>
  <c r="E509"/>
  <c r="E508"/>
  <c r="E507"/>
  <c r="E506"/>
  <c r="E505"/>
  <c r="E504"/>
  <c r="E503"/>
  <c r="E502"/>
  <c r="E501"/>
  <c r="E500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F187"/>
  <c r="E187"/>
  <c r="E186"/>
  <c r="E185"/>
  <c r="E184"/>
  <c r="F183"/>
  <c r="E183"/>
  <c r="E182"/>
  <c r="E181"/>
  <c r="E180"/>
  <c r="E179"/>
  <c r="E178"/>
  <c r="E177"/>
  <c r="E176"/>
  <c r="E175"/>
  <c r="E174"/>
  <c r="E173"/>
  <c r="E172"/>
  <c r="E171"/>
  <c r="E169"/>
  <c r="E168"/>
  <c r="E167"/>
  <c r="E166"/>
  <c r="E165"/>
  <c r="E164"/>
  <c r="E163"/>
  <c r="E162"/>
  <c r="E161"/>
  <c r="E160"/>
  <c r="E159"/>
  <c r="E158"/>
  <c r="E157"/>
  <c r="E156"/>
  <c r="E155"/>
  <c r="F154"/>
  <c r="E154"/>
  <c r="E153"/>
  <c r="E152"/>
  <c r="E151"/>
  <c r="F150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F122"/>
  <c r="E122"/>
  <c r="E121"/>
  <c r="E120"/>
  <c r="E119"/>
  <c r="F118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F90"/>
  <c r="E90"/>
  <c r="E89"/>
  <c r="E88"/>
  <c r="E87"/>
  <c r="F86"/>
  <c r="E86"/>
  <c r="E85"/>
  <c r="E84"/>
  <c r="E83"/>
  <c r="E82"/>
  <c r="E80"/>
  <c r="E79"/>
  <c r="E78"/>
  <c r="E77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F56"/>
  <c r="E56"/>
  <c r="E55"/>
  <c r="E54"/>
  <c r="F53"/>
  <c r="E53"/>
  <c r="E52"/>
  <c r="E51"/>
  <c r="E50"/>
  <c r="E49"/>
  <c r="E48"/>
  <c r="E47"/>
  <c r="E46"/>
  <c r="E44"/>
  <c r="E43"/>
  <c r="E42"/>
  <c r="E41"/>
  <c r="E40"/>
  <c r="E39"/>
  <c r="E38"/>
  <c r="E37"/>
  <c r="E36"/>
  <c r="E35"/>
  <c r="E34"/>
  <c r="E33"/>
  <c r="E31"/>
  <c r="E29"/>
  <c r="E28"/>
  <c r="E27"/>
  <c r="E26"/>
  <c r="E25"/>
  <c r="E24"/>
  <c r="E23"/>
  <c r="F22"/>
  <c r="E22"/>
  <c r="E21"/>
  <c r="E20"/>
  <c r="E19"/>
  <c r="F18"/>
  <c r="E18"/>
  <c r="E17"/>
  <c r="E16"/>
  <c r="E15"/>
  <c r="E14"/>
  <c r="E13"/>
  <c r="F8" i="6"/>
  <c r="F9"/>
  <c r="F10"/>
  <c r="F11"/>
  <c r="F12"/>
  <c r="F179" i="7" s="1"/>
  <c r="F13" i="6"/>
  <c r="F14"/>
  <c r="F15"/>
  <c r="F16"/>
  <c r="F17"/>
  <c r="F18"/>
  <c r="F7"/>
  <c r="AN238" i="7" l="1"/>
  <c r="J161" i="9"/>
  <c r="AJ166" i="7" s="1"/>
  <c r="J175" i="9"/>
  <c r="AJ180" i="7" s="1"/>
  <c r="L34" i="9"/>
  <c r="M34" s="1"/>
  <c r="J121"/>
  <c r="AJ126" i="7" s="1"/>
  <c r="K19" i="9"/>
  <c r="AK24" i="7" s="1"/>
  <c r="K194" i="9"/>
  <c r="AK199" i="7" s="1"/>
  <c r="L68" i="9"/>
  <c r="AL22" i="7"/>
  <c r="K264" i="9"/>
  <c r="AK269" i="7" s="1"/>
  <c r="M131" i="9"/>
  <c r="AM136" i="7" s="1"/>
  <c r="L252" i="9"/>
  <c r="AL257" i="7" s="1"/>
  <c r="K48" i="9"/>
  <c r="J113"/>
  <c r="AJ118" i="7" s="1"/>
  <c r="J67" i="9"/>
  <c r="AJ72" i="7" s="1"/>
  <c r="K63" i="9"/>
  <c r="AK68" i="7" s="1"/>
  <c r="M259" i="9"/>
  <c r="AM264" i="7" s="1"/>
  <c r="AN264" s="1"/>
  <c r="AO264" s="1"/>
  <c r="J76" i="9"/>
  <c r="AJ81" i="7" s="1"/>
  <c r="L135" i="9"/>
  <c r="AL140" i="7" s="1"/>
  <c r="K136" i="9"/>
  <c r="AK141" i="7" s="1"/>
  <c r="K121" i="9"/>
  <c r="AK126" i="7" s="1"/>
  <c r="K158" i="9"/>
  <c r="AK163" i="7" s="1"/>
  <c r="K44" i="9"/>
  <c r="AK49" i="7" s="1"/>
  <c r="L95" i="9"/>
  <c r="AL100" i="7" s="1"/>
  <c r="K175" i="9"/>
  <c r="AK180" i="7" s="1"/>
  <c r="L107" i="9"/>
  <c r="AL112" i="7" s="1"/>
  <c r="J106" i="9"/>
  <c r="AJ111" i="7" s="1"/>
  <c r="J19" i="9"/>
  <c r="AJ24" i="7" s="1"/>
  <c r="K75" i="9"/>
  <c r="AK80" i="7" s="1"/>
  <c r="J102" i="9"/>
  <c r="AJ107" i="7" s="1"/>
  <c r="L44" i="9"/>
  <c r="M44" s="1"/>
  <c r="J194"/>
  <c r="AJ199" i="7" s="1"/>
  <c r="K161" i="9"/>
  <c r="AK166" i="7" s="1"/>
  <c r="M295" i="9"/>
  <c r="AM300" i="7" s="1"/>
  <c r="K68" i="9"/>
  <c r="AK73" i="7" s="1"/>
  <c r="AN73" s="1"/>
  <c r="AO73" s="1"/>
  <c r="K36" i="9"/>
  <c r="AK41" i="7" s="1"/>
  <c r="J225" i="9"/>
  <c r="AJ230" i="7" s="1"/>
  <c r="J28" i="9"/>
  <c r="J34"/>
  <c r="AJ39" i="7" s="1"/>
  <c r="J63" i="9"/>
  <c r="AJ68" i="7" s="1"/>
  <c r="K283" i="9"/>
  <c r="AK288" i="7" s="1"/>
  <c r="L75" i="9"/>
  <c r="AL80" i="7" s="1"/>
  <c r="L264" i="9"/>
  <c r="AL269" i="7" s="1"/>
  <c r="K131" i="9"/>
  <c r="AK136" i="7" s="1"/>
  <c r="K107" i="9"/>
  <c r="AK112" i="7" s="1"/>
  <c r="M271" i="9"/>
  <c r="AM276" i="7" s="1"/>
  <c r="AN276" s="1"/>
  <c r="AO276" s="1"/>
  <c r="K106" i="9"/>
  <c r="AK111" i="7" s="1"/>
  <c r="M159" i="9"/>
  <c r="AM164" i="7" s="1"/>
  <c r="J48" i="9"/>
  <c r="L102"/>
  <c r="K259"/>
  <c r="AK264" i="7" s="1"/>
  <c r="J36" i="9"/>
  <c r="AJ41" i="7" s="1"/>
  <c r="M231" i="9"/>
  <c r="AM236" i="7" s="1"/>
  <c r="AN236" s="1"/>
  <c r="AO236" s="1"/>
  <c r="L225" i="9"/>
  <c r="AL230" i="7" s="1"/>
  <c r="J135" i="9"/>
  <c r="AJ140" i="7" s="1"/>
  <c r="AL15"/>
  <c r="M181" i="9"/>
  <c r="AM186" i="7" s="1"/>
  <c r="M197" i="9"/>
  <c r="AM202" i="7" s="1"/>
  <c r="M193" i="9"/>
  <c r="AM198" i="7" s="1"/>
  <c r="AN198" s="1"/>
  <c r="AO198" s="1"/>
  <c r="L488" i="9"/>
  <c r="J488"/>
  <c r="AJ493" i="7" s="1"/>
  <c r="K488" i="9"/>
  <c r="AK493" i="7" s="1"/>
  <c r="K57" i="9"/>
  <c r="AK62" i="7" s="1"/>
  <c r="J57" i="9"/>
  <c r="AJ62" i="7" s="1"/>
  <c r="M57" i="9"/>
  <c r="L57"/>
  <c r="K24"/>
  <c r="AK29" i="7" s="1"/>
  <c r="L24" i="9"/>
  <c r="M24" s="1"/>
  <c r="J24"/>
  <c r="AJ29" i="7" s="1"/>
  <c r="L317" i="9"/>
  <c r="AL322" i="7" s="1"/>
  <c r="K317" i="9"/>
  <c r="AK322" i="7" s="1"/>
  <c r="J317" i="9"/>
  <c r="AJ322" i="7" s="1"/>
  <c r="L520" i="9"/>
  <c r="K520"/>
  <c r="AK525" i="7" s="1"/>
  <c r="J520" i="9"/>
  <c r="AJ525" i="7" s="1"/>
  <c r="M164" i="9"/>
  <c r="AM169" i="7" s="1"/>
  <c r="AN169" s="1"/>
  <c r="AO169" s="1"/>
  <c r="AL169"/>
  <c r="L525" i="9"/>
  <c r="AL530" i="7" s="1"/>
  <c r="K525" i="9"/>
  <c r="AK530" i="7" s="1"/>
  <c r="J525" i="9"/>
  <c r="AJ530" i="7" s="1"/>
  <c r="L534" i="9"/>
  <c r="K534"/>
  <c r="AK539" i="7" s="1"/>
  <c r="J534" i="9"/>
  <c r="AJ539" i="7" s="1"/>
  <c r="L517" i="9"/>
  <c r="J517"/>
  <c r="AJ522" i="7" s="1"/>
  <c r="K517" i="9"/>
  <c r="AK522" i="7" s="1"/>
  <c r="L33" i="9"/>
  <c r="M33" s="1"/>
  <c r="J33"/>
  <c r="K33"/>
  <c r="AK38" i="7" s="1"/>
  <c r="L347" i="9"/>
  <c r="AL352" i="7" s="1"/>
  <c r="K347" i="9"/>
  <c r="AK352" i="7" s="1"/>
  <c r="J347" i="9"/>
  <c r="AJ352" i="7" s="1"/>
  <c r="K195" i="9"/>
  <c r="AK200" i="7" s="1"/>
  <c r="J195" i="9"/>
  <c r="AJ200" i="7" s="1"/>
  <c r="L195" i="9"/>
  <c r="AL200" i="7" s="1"/>
  <c r="M92" i="9"/>
  <c r="AM97" i="7" s="1"/>
  <c r="AN97" s="1"/>
  <c r="AO97" s="1"/>
  <c r="AL97"/>
  <c r="J410" i="9"/>
  <c r="AJ415" i="7" s="1"/>
  <c r="K410" i="9"/>
  <c r="AK415" i="7" s="1"/>
  <c r="L410" i="9"/>
  <c r="M290"/>
  <c r="AM295" i="7" s="1"/>
  <c r="AL295"/>
  <c r="M202" i="9"/>
  <c r="AM207" i="7" s="1"/>
  <c r="AN207" s="1"/>
  <c r="AO207" s="1"/>
  <c r="AL207"/>
  <c r="L294" i="9"/>
  <c r="K294"/>
  <c r="AK299" i="7" s="1"/>
  <c r="J294" i="9"/>
  <c r="AJ299" i="7" s="1"/>
  <c r="J256" i="9"/>
  <c r="AJ261" i="7" s="1"/>
  <c r="L256" i="9"/>
  <c r="K256"/>
  <c r="AK261" i="7" s="1"/>
  <c r="K265" i="9"/>
  <c r="AK270" i="7" s="1"/>
  <c r="J265" i="9"/>
  <c r="AJ270" i="7" s="1"/>
  <c r="L265" i="9"/>
  <c r="AL270" i="7" s="1"/>
  <c r="M321" i="9"/>
  <c r="AM326" i="7" s="1"/>
  <c r="J321" i="9"/>
  <c r="AJ326" i="7" s="1"/>
  <c r="L321" i="9"/>
  <c r="AL326" i="7" s="1"/>
  <c r="K321" i="9"/>
  <c r="AK326" i="7" s="1"/>
  <c r="L141" i="9"/>
  <c r="AL146" i="7" s="1"/>
  <c r="K141" i="9"/>
  <c r="AK146" i="7" s="1"/>
  <c r="J141" i="9"/>
  <c r="AJ146" i="7" s="1"/>
  <c r="M446" i="9"/>
  <c r="AM451" i="7" s="1"/>
  <c r="AN451" s="1"/>
  <c r="AO451" s="1"/>
  <c r="AL451"/>
  <c r="J80" i="9"/>
  <c r="AJ85" i="7" s="1"/>
  <c r="K80" i="9"/>
  <c r="AK85" i="7" s="1"/>
  <c r="L80" i="9"/>
  <c r="L43"/>
  <c r="M43" s="1"/>
  <c r="AM48" i="7" s="1"/>
  <c r="K43" i="9"/>
  <c r="AK48" i="7" s="1"/>
  <c r="J43" i="9"/>
  <c r="M344"/>
  <c r="AM349" i="7" s="1"/>
  <c r="AN349" s="1"/>
  <c r="AL349"/>
  <c r="M428" i="9"/>
  <c r="AM433" i="7" s="1"/>
  <c r="AL433"/>
  <c r="K439" i="9"/>
  <c r="AK444" i="7" s="1"/>
  <c r="J439" i="9"/>
  <c r="AJ444" i="7" s="1"/>
  <c r="L439" i="9"/>
  <c r="K147"/>
  <c r="AK152" i="7" s="1"/>
  <c r="J147" i="9"/>
  <c r="AJ152" i="7" s="1"/>
  <c r="L147" i="9"/>
  <c r="AL152" i="7" s="1"/>
  <c r="J462" i="9"/>
  <c r="AJ467" i="7" s="1"/>
  <c r="K462" i="9"/>
  <c r="AK467" i="7" s="1"/>
  <c r="L462" i="9"/>
  <c r="K523"/>
  <c r="AK528" i="7" s="1"/>
  <c r="J523" i="9"/>
  <c r="AJ528" i="7" s="1"/>
  <c r="L523" i="9"/>
  <c r="AL528" i="7" s="1"/>
  <c r="L422" i="9"/>
  <c r="J422"/>
  <c r="AJ427" i="7" s="1"/>
  <c r="K422" i="9"/>
  <c r="AK427" i="7" s="1"/>
  <c r="L367" i="9"/>
  <c r="AL372" i="7" s="1"/>
  <c r="J367" i="9"/>
  <c r="AJ372" i="7" s="1"/>
  <c r="K367" i="9"/>
  <c r="AK372" i="7" s="1"/>
  <c r="K323" i="9"/>
  <c r="AK328" i="7" s="1"/>
  <c r="J323" i="9"/>
  <c r="AJ328" i="7" s="1"/>
  <c r="M323" i="9"/>
  <c r="AM328" i="7" s="1"/>
  <c r="L323" i="9"/>
  <c r="AL328" i="7" s="1"/>
  <c r="L358" i="9"/>
  <c r="K358"/>
  <c r="AK363" i="7" s="1"/>
  <c r="J358" i="9"/>
  <c r="AJ363" i="7" s="1"/>
  <c r="J128" i="9"/>
  <c r="AJ133" i="7" s="1"/>
  <c r="K128" i="9"/>
  <c r="AK133" i="7" s="1"/>
  <c r="L128" i="9"/>
  <c r="J119"/>
  <c r="AJ124" i="7" s="1"/>
  <c r="K119" i="9"/>
  <c r="AK124" i="7" s="1"/>
  <c r="L119" i="9"/>
  <c r="AL124" i="7" s="1"/>
  <c r="L149" i="9"/>
  <c r="AL154" i="7" s="1"/>
  <c r="K149" i="9"/>
  <c r="AK154" i="7" s="1"/>
  <c r="J149" i="9"/>
  <c r="AJ154" i="7" s="1"/>
  <c r="L334" i="9"/>
  <c r="K334"/>
  <c r="AK339" i="7" s="1"/>
  <c r="J334" i="9"/>
  <c r="AJ339" i="7" s="1"/>
  <c r="M543" i="9"/>
  <c r="AM548" i="7" s="1"/>
  <c r="AN548" s="1"/>
  <c r="AO548" s="1"/>
  <c r="L543" i="9"/>
  <c r="AL548" i="7" s="1"/>
  <c r="K543" i="9"/>
  <c r="AK548" i="7" s="1"/>
  <c r="J543" i="9"/>
  <c r="AJ548" i="7" s="1"/>
  <c r="M464" i="9"/>
  <c r="AM469" i="7" s="1"/>
  <c r="AN469" s="1"/>
  <c r="AO469" s="1"/>
  <c r="AL469"/>
  <c r="K211" i="9"/>
  <c r="AK216" i="7" s="1"/>
  <c r="L211" i="9"/>
  <c r="AL216" i="7" s="1"/>
  <c r="J211" i="9"/>
  <c r="AJ216" i="7" s="1"/>
  <c r="L453" i="9"/>
  <c r="J453"/>
  <c r="AJ458" i="7" s="1"/>
  <c r="K453" i="9"/>
  <c r="AK458" i="7" s="1"/>
  <c r="K275" i="9"/>
  <c r="AK280" i="7" s="1"/>
  <c r="L275" i="9"/>
  <c r="AL280" i="7" s="1"/>
  <c r="J275" i="9"/>
  <c r="AJ280" i="7" s="1"/>
  <c r="M275" i="9"/>
  <c r="AM280" i="7" s="1"/>
  <c r="L22" i="9"/>
  <c r="M22" s="1"/>
  <c r="AM27" i="7" s="1"/>
  <c r="K22" i="9"/>
  <c r="J22"/>
  <c r="L21"/>
  <c r="M21" s="1"/>
  <c r="AM26" i="7" s="1"/>
  <c r="K21" i="9"/>
  <c r="AK26" i="7" s="1"/>
  <c r="J21" i="9"/>
  <c r="AJ26" i="7" s="1"/>
  <c r="M273" i="9"/>
  <c r="AM278" i="7" s="1"/>
  <c r="AN278" s="1"/>
  <c r="AO278" s="1"/>
  <c r="J273" i="9"/>
  <c r="AJ278" i="7" s="1"/>
  <c r="L273" i="9"/>
  <c r="AL278" i="7" s="1"/>
  <c r="K273" i="9"/>
  <c r="AK278" i="7" s="1"/>
  <c r="M158" i="9"/>
  <c r="AM163" i="7" s="1"/>
  <c r="AL163"/>
  <c r="M383" i="9"/>
  <c r="AM388" i="7" s="1"/>
  <c r="L383" i="9"/>
  <c r="AL388" i="7" s="1"/>
  <c r="K383" i="9"/>
  <c r="AK388" i="7" s="1"/>
  <c r="J383" i="9"/>
  <c r="AJ388" i="7" s="1"/>
  <c r="L382" i="9"/>
  <c r="K382"/>
  <c r="AK387" i="7" s="1"/>
  <c r="J382" i="9"/>
  <c r="AJ387" i="7" s="1"/>
  <c r="L15" i="9"/>
  <c r="AL20" i="7" s="1"/>
  <c r="K15" i="9"/>
  <c r="AK20" i="7" s="1"/>
  <c r="J15" i="9"/>
  <c r="AJ20" i="7" s="1"/>
  <c r="J87" i="9"/>
  <c r="AJ92" i="7" s="1"/>
  <c r="K87" i="9"/>
  <c r="AK92" i="7" s="1"/>
  <c r="L87" i="9"/>
  <c r="AL92" i="7" s="1"/>
  <c r="L480" i="9"/>
  <c r="J480"/>
  <c r="AJ485" i="7" s="1"/>
  <c r="K480" i="9"/>
  <c r="AK485" i="7" s="1"/>
  <c r="L230" i="9"/>
  <c r="K230"/>
  <c r="AK235" i="7" s="1"/>
  <c r="J230" i="9"/>
  <c r="AJ235" i="7" s="1"/>
  <c r="L431" i="9"/>
  <c r="AL436" i="7" s="1"/>
  <c r="K431" i="9"/>
  <c r="AK436" i="7" s="1"/>
  <c r="J431" i="9"/>
  <c r="AJ436" i="7" s="1"/>
  <c r="L203" i="9"/>
  <c r="AL208" i="7" s="1"/>
  <c r="K203" i="9"/>
  <c r="AK208" i="7" s="1"/>
  <c r="J203" i="9"/>
  <c r="AJ208" i="7" s="1"/>
  <c r="M203" i="9"/>
  <c r="AM208" i="7" s="1"/>
  <c r="K313" i="9"/>
  <c r="AK318" i="7" s="1"/>
  <c r="J313" i="9"/>
  <c r="AJ318" i="7" s="1"/>
  <c r="M313" i="9"/>
  <c r="AM318" i="7" s="1"/>
  <c r="AN318" s="1"/>
  <c r="AO318" s="1"/>
  <c r="L313" i="9"/>
  <c r="AL318" i="7" s="1"/>
  <c r="L37" i="9"/>
  <c r="J37"/>
  <c r="AJ42" i="7" s="1"/>
  <c r="K37" i="9"/>
  <c r="AK42" i="7" s="1"/>
  <c r="M37" i="9"/>
  <c r="AM42" i="7" s="1"/>
  <c r="J547" i="9"/>
  <c r="AJ552" i="7" s="1"/>
  <c r="L547" i="9"/>
  <c r="AL552" i="7" s="1"/>
  <c r="K547" i="9"/>
  <c r="AK552" i="7" s="1"/>
  <c r="L223" i="9"/>
  <c r="AL228" i="7" s="1"/>
  <c r="K223" i="9"/>
  <c r="AK228" i="7" s="1"/>
  <c r="J223" i="9"/>
  <c r="AJ228" i="7" s="1"/>
  <c r="L133" i="9"/>
  <c r="AL138" i="7" s="1"/>
  <c r="M133" i="9"/>
  <c r="AM138" i="7" s="1"/>
  <c r="K133" i="9"/>
  <c r="AK138" i="7" s="1"/>
  <c r="J133" i="9"/>
  <c r="AJ138" i="7" s="1"/>
  <c r="J263" i="9"/>
  <c r="AJ268" i="7" s="1"/>
  <c r="L263" i="9"/>
  <c r="AL268" i="7" s="1"/>
  <c r="K263" i="9"/>
  <c r="AK268" i="7" s="1"/>
  <c r="K322" i="9"/>
  <c r="AK327" i="7" s="1"/>
  <c r="J322" i="9"/>
  <c r="AJ327" i="7" s="1"/>
  <c r="L322" i="9"/>
  <c r="M426"/>
  <c r="AM431" i="7" s="1"/>
  <c r="AN431" s="1"/>
  <c r="AL431"/>
  <c r="M306" i="9"/>
  <c r="AM311" i="7" s="1"/>
  <c r="AN311" s="1"/>
  <c r="AO311" s="1"/>
  <c r="AL311"/>
  <c r="J304" i="9"/>
  <c r="AJ309" i="7" s="1"/>
  <c r="L304" i="9"/>
  <c r="K304"/>
  <c r="AK309" i="7" s="1"/>
  <c r="L262" i="9"/>
  <c r="K262"/>
  <c r="AK267" i="7" s="1"/>
  <c r="J262" i="9"/>
  <c r="AJ267" i="7" s="1"/>
  <c r="L528" i="9"/>
  <c r="K528"/>
  <c r="AK533" i="7" s="1"/>
  <c r="J528" i="9"/>
  <c r="AJ533" i="7" s="1"/>
  <c r="L42" i="9"/>
  <c r="J42"/>
  <c r="AJ47" i="7" s="1"/>
  <c r="K42" i="9"/>
  <c r="AK47" i="7" s="1"/>
  <c r="M468" i="9"/>
  <c r="AM473" i="7" s="1"/>
  <c r="AN473" s="1"/>
  <c r="AO473" s="1"/>
  <c r="AL473"/>
  <c r="L104" i="9"/>
  <c r="J104"/>
  <c r="AJ109" i="7" s="1"/>
  <c r="K104" i="9"/>
  <c r="AK109" i="7" s="1"/>
  <c r="M400" i="9"/>
  <c r="AM405" i="7" s="1"/>
  <c r="AN405" s="1"/>
  <c r="AO405" s="1"/>
  <c r="AL405"/>
  <c r="J391" i="9"/>
  <c r="AJ396" i="7" s="1"/>
  <c r="M391" i="9"/>
  <c r="AM396" i="7" s="1"/>
  <c r="AN396" s="1"/>
  <c r="AO396" s="1"/>
  <c r="L391" i="9"/>
  <c r="AL396" i="7" s="1"/>
  <c r="K391" i="9"/>
  <c r="AK396" i="7" s="1"/>
  <c r="L168" i="9"/>
  <c r="K168"/>
  <c r="AK173" i="7" s="1"/>
  <c r="J168" i="9"/>
  <c r="AJ173" i="7" s="1"/>
  <c r="M302" i="9"/>
  <c r="AM307" i="7" s="1"/>
  <c r="AL307"/>
  <c r="J467" i="9"/>
  <c r="AJ472" i="7" s="1"/>
  <c r="K467" i="9"/>
  <c r="AK472" i="7" s="1"/>
  <c r="L467" i="9"/>
  <c r="L374"/>
  <c r="K374"/>
  <c r="AK379" i="7" s="1"/>
  <c r="J374" i="9"/>
  <c r="AJ379" i="7" s="1"/>
  <c r="L351" i="9"/>
  <c r="AL356" i="7" s="1"/>
  <c r="J351" i="9"/>
  <c r="AJ356" i="7" s="1"/>
  <c r="K351" i="9"/>
  <c r="AK356" i="7" s="1"/>
  <c r="K450" i="9"/>
  <c r="AK455" i="7" s="1"/>
  <c r="L450" i="9"/>
  <c r="J450"/>
  <c r="AJ455" i="7" s="1"/>
  <c r="L448" i="9"/>
  <c r="K448"/>
  <c r="AK453" i="7" s="1"/>
  <c r="J448" i="9"/>
  <c r="AJ453" i="7" s="1"/>
  <c r="L372" i="9"/>
  <c r="K372"/>
  <c r="AK377" i="7" s="1"/>
  <c r="J372" i="9"/>
  <c r="AJ377" i="7" s="1"/>
  <c r="L216" i="9"/>
  <c r="J216"/>
  <c r="AJ221" i="7" s="1"/>
  <c r="K216" i="9"/>
  <c r="AK221" i="7" s="1"/>
  <c r="K236" i="9"/>
  <c r="AK241" i="7" s="1"/>
  <c r="J236" i="9"/>
  <c r="AJ241" i="7" s="1"/>
  <c r="L236" i="9"/>
  <c r="L166"/>
  <c r="K166"/>
  <c r="AK171" i="7" s="1"/>
  <c r="J166" i="9"/>
  <c r="AJ171" i="7" s="1"/>
  <c r="L47" i="9"/>
  <c r="M47" s="1"/>
  <c r="AM52" i="7" s="1"/>
  <c r="K47" i="9"/>
  <c r="AK52" i="7" s="1"/>
  <c r="J47" i="9"/>
  <c r="AJ52" i="7" s="1"/>
  <c r="M97" i="9"/>
  <c r="AM102" i="7" s="1"/>
  <c r="AN102" s="1"/>
  <c r="AO102" s="1"/>
  <c r="L97" i="9"/>
  <c r="AL102" i="7" s="1"/>
  <c r="J97" i="9"/>
  <c r="AJ102" i="7" s="1"/>
  <c r="K97" i="9"/>
  <c r="AK102" i="7" s="1"/>
  <c r="L238" i="9"/>
  <c r="K238"/>
  <c r="AK243" i="7" s="1"/>
  <c r="J238" i="9"/>
  <c r="AJ243" i="7" s="1"/>
  <c r="K217" i="9"/>
  <c r="AK222" i="7" s="1"/>
  <c r="J217" i="9"/>
  <c r="AJ222" i="7" s="1"/>
  <c r="L217" i="9"/>
  <c r="AL222" i="7" s="1"/>
  <c r="L54" i="9"/>
  <c r="M54" s="1"/>
  <c r="J54"/>
  <c r="AJ59" i="7" s="1"/>
  <c r="K54" i="9"/>
  <c r="AK59" i="7" s="1"/>
  <c r="M140" i="9"/>
  <c r="AM145" i="7" s="1"/>
  <c r="AN145" s="1"/>
  <c r="AO145" s="1"/>
  <c r="AL145"/>
  <c r="M264" i="9"/>
  <c r="AM269" i="7" s="1"/>
  <c r="AN269" s="1"/>
  <c r="AO269" s="1"/>
  <c r="L81" i="9"/>
  <c r="AL86" i="7" s="1"/>
  <c r="J81" i="9"/>
  <c r="AJ86" i="7" s="1"/>
  <c r="K81" i="9"/>
  <c r="AK86" i="7" s="1"/>
  <c r="K88" i="9"/>
  <c r="AK93" i="7" s="1"/>
  <c r="L88" i="9"/>
  <c r="J88"/>
  <c r="AJ93" i="7" s="1"/>
  <c r="K66" i="9"/>
  <c r="AK71" i="7" s="1"/>
  <c r="J66" i="9"/>
  <c r="AJ71" i="7" s="1"/>
  <c r="L66" i="9"/>
  <c r="M157"/>
  <c r="AM162" i="7" s="1"/>
  <c r="L157" i="9"/>
  <c r="AL162" i="7" s="1"/>
  <c r="K157" i="9"/>
  <c r="AK162" i="7" s="1"/>
  <c r="J157" i="9"/>
  <c r="AJ162" i="7" s="1"/>
  <c r="AN162" s="1"/>
  <c r="AO162" s="1"/>
  <c r="J209" i="9"/>
  <c r="AJ214" i="7" s="1"/>
  <c r="K209" i="9"/>
  <c r="AK214" i="7" s="1"/>
  <c r="L209" i="9"/>
  <c r="AL214" i="7" s="1"/>
  <c r="L40" i="9"/>
  <c r="K40"/>
  <c r="J40"/>
  <c r="M413"/>
  <c r="AM418" i="7" s="1"/>
  <c r="AN418" s="1"/>
  <c r="AO418" s="1"/>
  <c r="AL418"/>
  <c r="K417" i="9"/>
  <c r="AK422" i="7" s="1"/>
  <c r="J417" i="9"/>
  <c r="AJ422" i="7" s="1"/>
  <c r="L417" i="9"/>
  <c r="L390"/>
  <c r="K390"/>
  <c r="AK395" i="7" s="1"/>
  <c r="J390" i="9"/>
  <c r="AJ395" i="7" s="1"/>
  <c r="J485" i="9"/>
  <c r="AJ490" i="7" s="1"/>
  <c r="L485" i="9"/>
  <c r="K485"/>
  <c r="AK490" i="7" s="1"/>
  <c r="L437" i="9"/>
  <c r="K437"/>
  <c r="AK442" i="7" s="1"/>
  <c r="J437" i="9"/>
  <c r="AJ442" i="7" s="1"/>
  <c r="L26" i="9"/>
  <c r="M26" s="1"/>
  <c r="J26"/>
  <c r="K26"/>
  <c r="AK31" i="7" s="1"/>
  <c r="J486" i="9"/>
  <c r="AJ491" i="7" s="1"/>
  <c r="K486" i="9"/>
  <c r="AK491" i="7" s="1"/>
  <c r="L486" i="9"/>
  <c r="L152"/>
  <c r="J152"/>
  <c r="AJ157" i="7" s="1"/>
  <c r="K152" i="9"/>
  <c r="AK157" i="7" s="1"/>
  <c r="M536" i="9"/>
  <c r="AM541" i="7" s="1"/>
  <c r="AN541" s="1"/>
  <c r="AO541" s="1"/>
  <c r="AL541"/>
  <c r="M490" i="9"/>
  <c r="AM495" i="7" s="1"/>
  <c r="AN495" s="1"/>
  <c r="AO495" s="1"/>
  <c r="AL495"/>
  <c r="M220" i="9"/>
  <c r="AM225" i="7" s="1"/>
  <c r="AN225" s="1"/>
  <c r="AO225" s="1"/>
  <c r="AL225"/>
  <c r="M444" i="9"/>
  <c r="AM449" i="7" s="1"/>
  <c r="AN449" s="1"/>
  <c r="AL449"/>
  <c r="L335" i="9"/>
  <c r="AL340" i="7" s="1"/>
  <c r="K335" i="9"/>
  <c r="AK340" i="7" s="1"/>
  <c r="J335" i="9"/>
  <c r="AJ340" i="7" s="1"/>
  <c r="K249" i="9"/>
  <c r="AK254" i="7" s="1"/>
  <c r="J249" i="9"/>
  <c r="AJ254" i="7" s="1"/>
  <c r="M249" i="9"/>
  <c r="AM254" i="7" s="1"/>
  <c r="AN254" s="1"/>
  <c r="AO254" s="1"/>
  <c r="L249" i="9"/>
  <c r="AL254" i="7" s="1"/>
  <c r="J176" i="9"/>
  <c r="AJ181" i="7" s="1"/>
  <c r="L176" i="9"/>
  <c r="K176"/>
  <c r="AK181" i="7" s="1"/>
  <c r="J192" i="9"/>
  <c r="AJ197" i="7" s="1"/>
  <c r="L192" i="9"/>
  <c r="K192"/>
  <c r="AK197" i="7" s="1"/>
  <c r="K393" i="9"/>
  <c r="AK398" i="7" s="1"/>
  <c r="J393" i="9"/>
  <c r="AJ398" i="7" s="1"/>
  <c r="L393" i="9"/>
  <c r="AL398" i="7" s="1"/>
  <c r="L120" i="9"/>
  <c r="K120"/>
  <c r="AK125" i="7" s="1"/>
  <c r="J120" i="9"/>
  <c r="AJ125" i="7" s="1"/>
  <c r="M221" i="9"/>
  <c r="AM226" i="7" s="1"/>
  <c r="AN226" s="1"/>
  <c r="AO226" s="1"/>
  <c r="L221" i="9"/>
  <c r="AL226" i="7" s="1"/>
  <c r="K221" i="9"/>
  <c r="AK226" i="7" s="1"/>
  <c r="J221" i="9"/>
  <c r="AJ226" i="7" s="1"/>
  <c r="M454" i="9"/>
  <c r="AM459" i="7" s="1"/>
  <c r="AN459" s="1"/>
  <c r="AO459" s="1"/>
  <c r="AL459"/>
  <c r="M368" i="9"/>
  <c r="AM373" i="7" s="1"/>
  <c r="AN373" s="1"/>
  <c r="AO373" s="1"/>
  <c r="AL373"/>
  <c r="J491" i="9"/>
  <c r="AJ496" i="7" s="1"/>
  <c r="K491" i="9"/>
  <c r="AK496" i="7" s="1"/>
  <c r="L491" i="9"/>
  <c r="K339"/>
  <c r="AK344" i="7" s="1"/>
  <c r="L339" i="9"/>
  <c r="AL344" i="7" s="1"/>
  <c r="J339" i="9"/>
  <c r="AJ344" i="7" s="1"/>
  <c r="L52" i="9"/>
  <c r="M52" s="1"/>
  <c r="AM57" i="7" s="1"/>
  <c r="K52" i="9"/>
  <c r="AK57" i="7" s="1"/>
  <c r="J52" i="9"/>
  <c r="AJ57" i="7" s="1"/>
  <c r="L433" i="9"/>
  <c r="K433"/>
  <c r="AK438" i="7" s="1"/>
  <c r="J433" i="9"/>
  <c r="AJ438" i="7" s="1"/>
  <c r="J279" i="9"/>
  <c r="AJ284" i="7" s="1"/>
  <c r="L279" i="9"/>
  <c r="AL284" i="7" s="1"/>
  <c r="K279" i="9"/>
  <c r="AK284" i="7" s="1"/>
  <c r="L123" i="9"/>
  <c r="AL128" i="7" s="1"/>
  <c r="K123" i="9"/>
  <c r="AK128" i="7" s="1"/>
  <c r="J123" i="9"/>
  <c r="AJ128" i="7" s="1"/>
  <c r="M123" i="9"/>
  <c r="AM128" i="7" s="1"/>
  <c r="M421" i="9"/>
  <c r="AM426" i="7" s="1"/>
  <c r="AN426" s="1"/>
  <c r="AO426" s="1"/>
  <c r="AL426"/>
  <c r="M501" i="9"/>
  <c r="AM506" i="7" s="1"/>
  <c r="AN506" s="1"/>
  <c r="AO506" s="1"/>
  <c r="AL506"/>
  <c r="L350" i="9"/>
  <c r="K350"/>
  <c r="AK355" i="7" s="1"/>
  <c r="J350" i="9"/>
  <c r="AJ355" i="7" s="1"/>
  <c r="L126" i="9"/>
  <c r="K126"/>
  <c r="AK131" i="7" s="1"/>
  <c r="J126" i="9"/>
  <c r="AJ131" i="7" s="1"/>
  <c r="M434" i="9"/>
  <c r="AM439" i="7" s="1"/>
  <c r="AN439" s="1"/>
  <c r="AO439" s="1"/>
  <c r="AL439"/>
  <c r="K291" i="9"/>
  <c r="AK296" i="7" s="1"/>
  <c r="J291" i="9"/>
  <c r="AJ296" i="7" s="1"/>
  <c r="L291" i="9"/>
  <c r="AL296" i="7" s="1"/>
  <c r="J394" i="9"/>
  <c r="AJ399" i="7" s="1"/>
  <c r="L394" i="9"/>
  <c r="K394"/>
  <c r="AK399" i="7" s="1"/>
  <c r="M136" i="9"/>
  <c r="AM141" i="7" s="1"/>
  <c r="AL141"/>
  <c r="AN408"/>
  <c r="AO408" s="1"/>
  <c r="M307" i="9"/>
  <c r="AM312" i="7" s="1"/>
  <c r="M115" i="9"/>
  <c r="AM120" i="7" s="1"/>
  <c r="AN120" s="1"/>
  <c r="AO120" s="1"/>
  <c r="M69" i="9"/>
  <c r="AM74" i="7" s="1"/>
  <c r="AN74" s="1"/>
  <c r="AO74" s="1"/>
  <c r="M373" i="9"/>
  <c r="AM378" i="7" s="1"/>
  <c r="M353" i="9"/>
  <c r="AM358" i="7" s="1"/>
  <c r="M145" i="9"/>
  <c r="AM150" i="7" s="1"/>
  <c r="AN150" s="1"/>
  <c r="AO150" s="1"/>
  <c r="M303" i="9"/>
  <c r="AM308" i="7" s="1"/>
  <c r="AN308" s="1"/>
  <c r="AO308" s="1"/>
  <c r="M67" i="9"/>
  <c r="AM72" i="7" s="1"/>
  <c r="AN72" s="1"/>
  <c r="AO72" s="1"/>
  <c r="M95" i="9"/>
  <c r="AM100" i="7" s="1"/>
  <c r="AN100" s="1"/>
  <c r="AO100" s="1"/>
  <c r="M155" i="9"/>
  <c r="AM160" i="7" s="1"/>
  <c r="AN160" s="1"/>
  <c r="AO160" s="1"/>
  <c r="M225" i="9"/>
  <c r="AM230" i="7" s="1"/>
  <c r="M125" i="9"/>
  <c r="AM130" i="7" s="1"/>
  <c r="L507" i="9"/>
  <c r="K507"/>
  <c r="AK512" i="7" s="1"/>
  <c r="J507" i="9"/>
  <c r="AJ512" i="7" s="1"/>
  <c r="K338" i="9"/>
  <c r="AK343" i="7" s="1"/>
  <c r="J338" i="9"/>
  <c r="AJ343" i="7" s="1"/>
  <c r="L338" i="9"/>
  <c r="J288"/>
  <c r="AJ293" i="7" s="1"/>
  <c r="K288" i="9"/>
  <c r="AK293" i="7" s="1"/>
  <c r="L288" i="9"/>
  <c r="M108"/>
  <c r="AM113" i="7" s="1"/>
  <c r="AN113" s="1"/>
  <c r="AO113" s="1"/>
  <c r="AL113"/>
  <c r="L502" i="9"/>
  <c r="K502"/>
  <c r="AK507" i="7" s="1"/>
  <c r="J502" i="9"/>
  <c r="AJ507" i="7" s="1"/>
  <c r="L395" i="9"/>
  <c r="AL400" i="7" s="1"/>
  <c r="K395" i="9"/>
  <c r="AK400" i="7" s="1"/>
  <c r="J395" i="9"/>
  <c r="AJ400" i="7" s="1"/>
  <c r="K460" i="9"/>
  <c r="AK465" i="7" s="1"/>
  <c r="J460" i="9"/>
  <c r="AJ465" i="7" s="1"/>
  <c r="L460" i="9"/>
  <c r="M415"/>
  <c r="AM420" i="7" s="1"/>
  <c r="AN420" s="1"/>
  <c r="AO420" s="1"/>
  <c r="J415" i="9"/>
  <c r="AJ420" i="7" s="1"/>
  <c r="L415" i="9"/>
  <c r="AL420" i="7" s="1"/>
  <c r="K415" i="9"/>
  <c r="AK420" i="7" s="1"/>
  <c r="L456" i="9"/>
  <c r="K456"/>
  <c r="AK461" i="7" s="1"/>
  <c r="J456" i="9"/>
  <c r="AJ461" i="7" s="1"/>
  <c r="L494" i="9"/>
  <c r="J494"/>
  <c r="AJ499" i="7" s="1"/>
  <c r="K494" i="9"/>
  <c r="AK499" i="7" s="1"/>
  <c r="J305" i="9"/>
  <c r="AJ310" i="7" s="1"/>
  <c r="K305" i="9"/>
  <c r="AK310" i="7" s="1"/>
  <c r="L305" i="9"/>
  <c r="AL310" i="7" s="1"/>
  <c r="J504" i="9"/>
  <c r="AJ509" i="7" s="1"/>
  <c r="L504" i="9"/>
  <c r="K504"/>
  <c r="AK509" i="7" s="1"/>
  <c r="L427" i="9"/>
  <c r="J427"/>
  <c r="AJ432" i="7" s="1"/>
  <c r="K427" i="9"/>
  <c r="AK432" i="7" s="1"/>
  <c r="L535" i="9"/>
  <c r="AL540" i="7" s="1"/>
  <c r="K535" i="9"/>
  <c r="AK540" i="7" s="1"/>
  <c r="J535" i="9"/>
  <c r="AJ540" i="7" s="1"/>
  <c r="J496" i="9"/>
  <c r="AJ501" i="7" s="1"/>
  <c r="K496" i="9"/>
  <c r="AK501" i="7" s="1"/>
  <c r="L496" i="9"/>
  <c r="K332"/>
  <c r="AK337" i="7" s="1"/>
  <c r="J332" i="9"/>
  <c r="AJ337" i="7" s="1"/>
  <c r="L332" i="9"/>
  <c r="M430"/>
  <c r="AM435" i="7" s="1"/>
  <c r="AL435"/>
  <c r="L442" i="9"/>
  <c r="J442"/>
  <c r="AJ447" i="7" s="1"/>
  <c r="K442" i="9"/>
  <c r="AK447" i="7" s="1"/>
  <c r="J86" i="9"/>
  <c r="AJ91" i="7" s="1"/>
  <c r="L86" i="9"/>
  <c r="K86"/>
  <c r="AK91" i="7" s="1"/>
  <c r="K519" i="9"/>
  <c r="AK524" i="7" s="1"/>
  <c r="J519" i="9"/>
  <c r="AJ524" i="7" s="1"/>
  <c r="L519" i="9"/>
  <c r="L254"/>
  <c r="K254"/>
  <c r="AK259" i="7" s="1"/>
  <c r="J254" i="9"/>
  <c r="AJ259" i="7" s="1"/>
  <c r="M429" i="9"/>
  <c r="AM434" i="7" s="1"/>
  <c r="AN434" s="1"/>
  <c r="AO434" s="1"/>
  <c r="AL434"/>
  <c r="L251" i="9"/>
  <c r="AL256" i="7" s="1"/>
  <c r="K251" i="9"/>
  <c r="AK256" i="7" s="1"/>
  <c r="J251" i="9"/>
  <c r="AJ256" i="7" s="1"/>
  <c r="M251" i="9"/>
  <c r="AM256" i="7" s="1"/>
  <c r="M470" i="9"/>
  <c r="AM475" i="7" s="1"/>
  <c r="AN475" s="1"/>
  <c r="AO475" s="1"/>
  <c r="AL475"/>
  <c r="L318" i="9"/>
  <c r="K318"/>
  <c r="AK323" i="7" s="1"/>
  <c r="J318" i="9"/>
  <c r="AJ323" i="7" s="1"/>
  <c r="J218" i="9"/>
  <c r="AJ223" i="7" s="1"/>
  <c r="L218" i="9"/>
  <c r="K218"/>
  <c r="AK223" i="7" s="1"/>
  <c r="L392" i="9"/>
  <c r="K392"/>
  <c r="AK397" i="7" s="1"/>
  <c r="J392" i="9"/>
  <c r="AJ397" i="7" s="1"/>
  <c r="L356" i="9"/>
  <c r="K356"/>
  <c r="AK361" i="7" s="1"/>
  <c r="J356" i="9"/>
  <c r="AJ361" i="7" s="1"/>
  <c r="K281" i="9"/>
  <c r="AK286" i="7" s="1"/>
  <c r="J281" i="9"/>
  <c r="AJ286" i="7" s="1"/>
  <c r="L281" i="9"/>
  <c r="AL286" i="7" s="1"/>
  <c r="M116" i="9"/>
  <c r="AM121" i="7" s="1"/>
  <c r="AN121" s="1"/>
  <c r="AO121" s="1"/>
  <c r="AL121"/>
  <c r="M406" i="9"/>
  <c r="AM411" i="7" s="1"/>
  <c r="AL411"/>
  <c r="K242" i="9"/>
  <c r="AK247" i="7" s="1"/>
  <c r="J242" i="9"/>
  <c r="AJ247" i="7" s="1"/>
  <c r="L242" i="9"/>
  <c r="J186"/>
  <c r="AJ191" i="7" s="1"/>
  <c r="K186" i="9"/>
  <c r="AK191" i="7" s="1"/>
  <c r="L186" i="9"/>
  <c r="L165"/>
  <c r="AL170" i="7" s="1"/>
  <c r="K165" i="9"/>
  <c r="AK170" i="7" s="1"/>
  <c r="J165" i="9"/>
  <c r="AJ170" i="7" s="1"/>
  <c r="M106" i="9"/>
  <c r="AM111" i="7" s="1"/>
  <c r="AN111" s="1"/>
  <c r="AO111" s="1"/>
  <c r="AL111"/>
  <c r="L408" i="9"/>
  <c r="J408"/>
  <c r="AJ413" i="7" s="1"/>
  <c r="K408" i="9"/>
  <c r="AK413" i="7" s="1"/>
  <c r="L229" i="9"/>
  <c r="AL234" i="7" s="1"/>
  <c r="J229" i="9"/>
  <c r="AJ234" i="7" s="1"/>
  <c r="K229" i="9"/>
  <c r="AK234" i="7" s="1"/>
  <c r="M102" i="9"/>
  <c r="AM107" i="7" s="1"/>
  <c r="AN107" s="1"/>
  <c r="AO107" s="1"/>
  <c r="AL107"/>
  <c r="J160" i="9"/>
  <c r="AJ165" i="7" s="1"/>
  <c r="L160" i="9"/>
  <c r="K160"/>
  <c r="AK165" i="7" s="1"/>
  <c r="J70" i="9"/>
  <c r="AJ75" i="7" s="1"/>
  <c r="L70" i="9"/>
  <c r="K70"/>
  <c r="AK75" i="7" s="1"/>
  <c r="M476" i="9"/>
  <c r="AM481" i="7" s="1"/>
  <c r="AN481" s="1"/>
  <c r="AO481" s="1"/>
  <c r="AL481"/>
  <c r="J240" i="9"/>
  <c r="AJ245" i="7" s="1"/>
  <c r="L240" i="9"/>
  <c r="K240"/>
  <c r="AK245" i="7" s="1"/>
  <c r="M483" i="9"/>
  <c r="AM488" i="7" s="1"/>
  <c r="AN488" s="1"/>
  <c r="AO488" s="1"/>
  <c r="AL488"/>
  <c r="L46" i="9"/>
  <c r="M46" s="1"/>
  <c r="AM51" i="7" s="1"/>
  <c r="K46" i="9"/>
  <c r="AK51" i="7" s="1"/>
  <c r="J46" i="9"/>
  <c r="AJ51" i="7" s="1"/>
  <c r="L30" i="9"/>
  <c r="M30" s="1"/>
  <c r="K30"/>
  <c r="J30"/>
  <c r="K316"/>
  <c r="AK321" i="7" s="1"/>
  <c r="L316" i="9"/>
  <c r="J316"/>
  <c r="AJ321" i="7" s="1"/>
  <c r="K396" i="9"/>
  <c r="AK401" i="7" s="1"/>
  <c r="L396" i="9"/>
  <c r="J396"/>
  <c r="AJ401" i="7" s="1"/>
  <c r="L171" i="9"/>
  <c r="AL176" i="7" s="1"/>
  <c r="K171" i="9"/>
  <c r="AK176" i="7" s="1"/>
  <c r="J171" i="9"/>
  <c r="AJ176" i="7" s="1"/>
  <c r="J540" i="9"/>
  <c r="AJ545" i="7" s="1"/>
  <c r="K540" i="9"/>
  <c r="AK545" i="7" s="1"/>
  <c r="L540" i="9"/>
  <c r="L65"/>
  <c r="M65" s="1"/>
  <c r="AM70" i="7" s="1"/>
  <c r="J65" i="9"/>
  <c r="AJ70" i="7" s="1"/>
  <c r="K65" i="9"/>
  <c r="AK70" i="7" s="1"/>
  <c r="J330" i="9"/>
  <c r="AJ335" i="7" s="1"/>
  <c r="L330" i="9"/>
  <c r="K330"/>
  <c r="AK335" i="7" s="1"/>
  <c r="M207" i="9"/>
  <c r="AM212" i="7" s="1"/>
  <c r="AN212" s="1"/>
  <c r="AO212" s="1"/>
  <c r="L207" i="9"/>
  <c r="AL212" i="7" s="1"/>
  <c r="K207" i="9"/>
  <c r="AK212" i="7" s="1"/>
  <c r="J207" i="9"/>
  <c r="AJ212" i="7" s="1"/>
  <c r="K243" i="9"/>
  <c r="AK248" i="7" s="1"/>
  <c r="J243" i="9"/>
  <c r="AJ248" i="7" s="1"/>
  <c r="L243" i="9"/>
  <c r="AL248" i="7" s="1"/>
  <c r="M129" i="9"/>
  <c r="AM134" i="7" s="1"/>
  <c r="AN134" s="1"/>
  <c r="AO134" s="1"/>
  <c r="J129" i="9"/>
  <c r="AJ134" i="7" s="1"/>
  <c r="L129" i="9"/>
  <c r="AL134" i="7" s="1"/>
  <c r="K129" i="9"/>
  <c r="AK134" i="7" s="1"/>
  <c r="M545" i="9"/>
  <c r="AM550" i="7" s="1"/>
  <c r="AN550" s="1"/>
  <c r="AO550" s="1"/>
  <c r="L545" i="9"/>
  <c r="AL550" i="7" s="1"/>
  <c r="J545" i="9"/>
  <c r="AJ550" i="7" s="1"/>
  <c r="K545" i="9"/>
  <c r="AK550" i="7" s="1"/>
  <c r="L219" i="9"/>
  <c r="AL224" i="7" s="1"/>
  <c r="K219" i="9"/>
  <c r="AK224" i="7" s="1"/>
  <c r="J219" i="9"/>
  <c r="AJ224" i="7" s="1"/>
  <c r="M49" i="9"/>
  <c r="L49"/>
  <c r="AL54" i="7" s="1"/>
  <c r="J49" i="9"/>
  <c r="K49"/>
  <c r="AK54" i="7" s="1"/>
  <c r="M378" i="9"/>
  <c r="AM383" i="7" s="1"/>
  <c r="AN383" s="1"/>
  <c r="AO383" s="1"/>
  <c r="AL383"/>
  <c r="M72" i="9"/>
  <c r="AM77" i="7" s="1"/>
  <c r="AN77" s="1"/>
  <c r="AO77" s="1"/>
  <c r="AL77"/>
  <c r="M500" i="9"/>
  <c r="AM505" i="7" s="1"/>
  <c r="AN505" s="1"/>
  <c r="AO505" s="1"/>
  <c r="AL505"/>
  <c r="L541" i="9"/>
  <c r="AL546" i="7" s="1"/>
  <c r="K541" i="9"/>
  <c r="AK546" i="7" s="1"/>
  <c r="J541" i="9"/>
  <c r="AJ546" i="7" s="1"/>
  <c r="M541" i="9"/>
  <c r="AM546" i="7" s="1"/>
  <c r="J352" i="9"/>
  <c r="AJ357" i="7" s="1"/>
  <c r="L352" i="9"/>
  <c r="K352"/>
  <c r="AK357" i="7" s="1"/>
  <c r="L469" i="9"/>
  <c r="K469"/>
  <c r="AK474" i="7" s="1"/>
  <c r="J469" i="9"/>
  <c r="AJ474" i="7" s="1"/>
  <c r="L522" i="9"/>
  <c r="J522"/>
  <c r="AJ527" i="7" s="1"/>
  <c r="K522" i="9"/>
  <c r="AK527" i="7" s="1"/>
  <c r="K25" i="9"/>
  <c r="AK30" i="7" s="1"/>
  <c r="J25" i="9"/>
  <c r="AJ30" i="7" s="1"/>
  <c r="L25" i="9"/>
  <c r="AL30" i="7" s="1"/>
  <c r="L222" i="9"/>
  <c r="K222"/>
  <c r="AK227" i="7" s="1"/>
  <c r="J222" i="9"/>
  <c r="AJ227" i="7" s="1"/>
  <c r="M280" i="9"/>
  <c r="AM285" i="7" s="1"/>
  <c r="AN285" s="1"/>
  <c r="AO285" s="1"/>
  <c r="AL285"/>
  <c r="M114" i="9"/>
  <c r="AM119" i="7" s="1"/>
  <c r="AN119" s="1"/>
  <c r="AO119" s="1"/>
  <c r="AL119"/>
  <c r="K300" i="9"/>
  <c r="AK305" i="7" s="1"/>
  <c r="J300" i="9"/>
  <c r="AJ305" i="7" s="1"/>
  <c r="L300" i="9"/>
  <c r="K172"/>
  <c r="AK177" i="7" s="1"/>
  <c r="J172" i="9"/>
  <c r="AJ177" i="7" s="1"/>
  <c r="L172" i="9"/>
  <c r="J419"/>
  <c r="AJ424" i="7" s="1"/>
  <c r="L419" i="9"/>
  <c r="K419"/>
  <c r="AK424" i="7" s="1"/>
  <c r="K153" i="9"/>
  <c r="AK158" i="7" s="1"/>
  <c r="J153" i="9"/>
  <c r="AJ158" i="7" s="1"/>
  <c r="M153" i="9"/>
  <c r="AM158" i="7" s="1"/>
  <c r="L153" i="9"/>
  <c r="AL158" i="7" s="1"/>
  <c r="L61" i="9"/>
  <c r="M61" s="1"/>
  <c r="AM66" i="7" s="1"/>
  <c r="AN66" s="1"/>
  <c r="AO66" s="1"/>
  <c r="K61" i="9"/>
  <c r="AK66" i="7" s="1"/>
  <c r="J61" i="9"/>
  <c r="AJ66" i="7" s="1"/>
  <c r="L184" i="9"/>
  <c r="K184"/>
  <c r="AK189" i="7" s="1"/>
  <c r="J184" i="9"/>
  <c r="AJ189" i="7" s="1"/>
  <c r="L13" i="9"/>
  <c r="M13" s="1"/>
  <c r="AM18" i="7" s="1"/>
  <c r="AN18" s="1"/>
  <c r="AO18" s="1"/>
  <c r="K13" i="9"/>
  <c r="AK18" i="7" s="1"/>
  <c r="J13" i="9"/>
  <c r="AJ18" i="7" s="1"/>
  <c r="M232" i="9"/>
  <c r="AM237" i="7" s="1"/>
  <c r="AL237"/>
  <c r="M443" i="9"/>
  <c r="AM448" i="7" s="1"/>
  <c r="AN448" s="1"/>
  <c r="AO448" s="1"/>
  <c r="AL448"/>
  <c r="J320" i="9"/>
  <c r="AJ325" i="7" s="1"/>
  <c r="L320" i="9"/>
  <c r="K320"/>
  <c r="AK325" i="7" s="1"/>
  <c r="J199" i="9"/>
  <c r="AJ204" i="7" s="1"/>
  <c r="L199" i="9"/>
  <c r="AL204" i="7" s="1"/>
  <c r="K199" i="9"/>
  <c r="AK204" i="7" s="1"/>
  <c r="K539" i="9"/>
  <c r="AK544" i="7" s="1"/>
  <c r="J539" i="9"/>
  <c r="AJ544" i="7" s="1"/>
  <c r="L539" i="9"/>
  <c r="AL544" i="7" s="1"/>
  <c r="M539" i="9"/>
  <c r="AM544" i="7" s="1"/>
  <c r="AN544" s="1"/>
  <c r="AO544" s="1"/>
  <c r="K506" i="9"/>
  <c r="AK511" i="7" s="1"/>
  <c r="L506" i="9"/>
  <c r="J506"/>
  <c r="AJ511" i="7" s="1"/>
  <c r="J71" i="9"/>
  <c r="AJ76" i="7" s="1"/>
  <c r="K71" i="9"/>
  <c r="AK76" i="7" s="1"/>
  <c r="L71" i="9"/>
  <c r="AL76" i="7" s="1"/>
  <c r="L253" i="9"/>
  <c r="AL258" i="7" s="1"/>
  <c r="K253" i="9"/>
  <c r="AK258" i="7" s="1"/>
  <c r="J253" i="9"/>
  <c r="AJ258" i="7" s="1"/>
  <c r="J39" i="9"/>
  <c r="AJ44" i="7" s="1"/>
  <c r="K39" i="9"/>
  <c r="L39"/>
  <c r="M39" s="1"/>
  <c r="L492"/>
  <c r="K492"/>
  <c r="AK497" i="7" s="1"/>
  <c r="J492" i="9"/>
  <c r="AJ497" i="7" s="1"/>
  <c r="L150" i="9"/>
  <c r="K150"/>
  <c r="AK155" i="7" s="1"/>
  <c r="J150" i="9"/>
  <c r="AJ155" i="7" s="1"/>
  <c r="L538" i="9"/>
  <c r="J538"/>
  <c r="AJ543" i="7" s="1"/>
  <c r="K538" i="9"/>
  <c r="AK543" i="7" s="1"/>
  <c r="J514" i="9"/>
  <c r="AJ519" i="7" s="1"/>
  <c r="K514" i="9"/>
  <c r="AK519" i="7" s="1"/>
  <c r="L514" i="9"/>
  <c r="M194"/>
  <c r="AM199" i="7" s="1"/>
  <c r="AN199" s="1"/>
  <c r="AO199" s="1"/>
  <c r="AL199"/>
  <c r="M336" i="9"/>
  <c r="AM341" i="7" s="1"/>
  <c r="AN341" s="1"/>
  <c r="AL341"/>
  <c r="L200" i="9"/>
  <c r="J200"/>
  <c r="AJ205" i="7" s="1"/>
  <c r="K200" i="9"/>
  <c r="AK205" i="7" s="1"/>
  <c r="M78" i="9"/>
  <c r="AM83" i="7" s="1"/>
  <c r="AN83" s="1"/>
  <c r="AO83" s="1"/>
  <c r="AL83"/>
  <c r="M388" i="9"/>
  <c r="AM393" i="7" s="1"/>
  <c r="AL393"/>
  <c r="L475" i="9"/>
  <c r="J475"/>
  <c r="AJ480" i="7" s="1"/>
  <c r="K475" i="9"/>
  <c r="AK480" i="7" s="1"/>
  <c r="L235" i="9"/>
  <c r="AL240" i="7" s="1"/>
  <c r="K235" i="9"/>
  <c r="AK240" i="7" s="1"/>
  <c r="J235" i="9"/>
  <c r="AJ240" i="7" s="1"/>
  <c r="AN538"/>
  <c r="AO538" s="1"/>
  <c r="M309" i="9"/>
  <c r="AM314" i="7" s="1"/>
  <c r="M169" i="9"/>
  <c r="AM174" i="7" s="1"/>
  <c r="AN174" s="1"/>
  <c r="AO174" s="1"/>
  <c r="AL32"/>
  <c r="AN382"/>
  <c r="AO382" s="1"/>
  <c r="M51" i="9"/>
  <c r="AM56" i="7" s="1"/>
  <c r="AN56" s="1"/>
  <c r="AO56" s="1"/>
  <c r="M473" i="9"/>
  <c r="AM478" i="7" s="1"/>
  <c r="L331" i="9"/>
  <c r="AL336" i="7" s="1"/>
  <c r="K331" i="9"/>
  <c r="AK336" i="7" s="1"/>
  <c r="J331" i="9"/>
  <c r="AJ336" i="7" s="1"/>
  <c r="M331" i="9"/>
  <c r="AM336" i="7" s="1"/>
  <c r="K542" i="9"/>
  <c r="AK547" i="7" s="1"/>
  <c r="J542" i="9"/>
  <c r="AJ547" i="7" s="1"/>
  <c r="L542" i="9"/>
  <c r="K412"/>
  <c r="AK417" i="7" s="1"/>
  <c r="J412" i="9"/>
  <c r="AJ417" i="7" s="1"/>
  <c r="L412" i="9"/>
  <c r="L205"/>
  <c r="AL210" i="7" s="1"/>
  <c r="K205" i="9"/>
  <c r="AK210" i="7" s="1"/>
  <c r="J205" i="9"/>
  <c r="AJ210" i="7" s="1"/>
  <c r="L189" i="9"/>
  <c r="AL194" i="7" s="1"/>
  <c r="K189" i="9"/>
  <c r="AK194" i="7" s="1"/>
  <c r="J189" i="9"/>
  <c r="AJ194" i="7" s="1"/>
  <c r="K459" i="9"/>
  <c r="AK464" i="7" s="1"/>
  <c r="J459" i="9"/>
  <c r="AJ464" i="7" s="1"/>
  <c r="L459" i="9"/>
  <c r="J401"/>
  <c r="AJ406" i="7" s="1"/>
  <c r="L401" i="9"/>
  <c r="AL406" i="7" s="1"/>
  <c r="K401" i="9"/>
  <c r="AK406" i="7" s="1"/>
  <c r="L498" i="9"/>
  <c r="K498"/>
  <c r="AK503" i="7" s="1"/>
  <c r="J498" i="9"/>
  <c r="AJ503" i="7" s="1"/>
  <c r="K371" i="9"/>
  <c r="AK376" i="7" s="1"/>
  <c r="J371" i="9"/>
  <c r="AJ376" i="7" s="1"/>
  <c r="L371" i="9"/>
  <c r="AL376" i="7" s="1"/>
  <c r="K455" i="9"/>
  <c r="AK460" i="7" s="1"/>
  <c r="L455" i="9"/>
  <c r="J455"/>
  <c r="AJ460" i="7" s="1"/>
  <c r="L29" i="9"/>
  <c r="AL34" i="7" s="1"/>
  <c r="K29" i="9"/>
  <c r="AK34" i="7" s="1"/>
  <c r="J29" i="9"/>
  <c r="M257"/>
  <c r="AM262" i="7" s="1"/>
  <c r="AN262" s="1"/>
  <c r="AO262" s="1"/>
  <c r="J257" i="9"/>
  <c r="AJ262" i="7" s="1"/>
  <c r="K257" i="9"/>
  <c r="AK262" i="7" s="1"/>
  <c r="L257" i="9"/>
  <c r="AL262" i="7" s="1"/>
  <c r="L255" i="9"/>
  <c r="AL260" i="7" s="1"/>
  <c r="J255" i="9"/>
  <c r="AJ260" i="7" s="1"/>
  <c r="K255" i="9"/>
  <c r="AK260" i="7" s="1"/>
  <c r="L173" i="9"/>
  <c r="AL178" i="7" s="1"/>
  <c r="K173" i="9"/>
  <c r="AK178" i="7" s="1"/>
  <c r="J173" i="9"/>
  <c r="AJ178" i="7" s="1"/>
  <c r="K41" i="9"/>
  <c r="AK46" i="7" s="1"/>
  <c r="J41" i="9"/>
  <c r="AJ46" i="7" s="1"/>
  <c r="L41" i="9"/>
  <c r="AL46" i="7" s="1"/>
  <c r="L182" i="9"/>
  <c r="K182"/>
  <c r="AK187" i="7" s="1"/>
  <c r="J182" i="9"/>
  <c r="AJ187" i="7" s="1"/>
  <c r="M484" i="9"/>
  <c r="AM489" i="7" s="1"/>
  <c r="AN489" s="1"/>
  <c r="AO489" s="1"/>
  <c r="AL489"/>
  <c r="K355" i="9"/>
  <c r="AK360" i="7" s="1"/>
  <c r="J355" i="9"/>
  <c r="AJ360" i="7" s="1"/>
  <c r="L355" i="9"/>
  <c r="AL360" i="7" s="1"/>
  <c r="J289" i="9"/>
  <c r="AJ294" i="7" s="1"/>
  <c r="K289" i="9"/>
  <c r="AK294" i="7" s="1"/>
  <c r="L289" i="9"/>
  <c r="AL294" i="7" s="1"/>
  <c r="L516" i="9"/>
  <c r="K516"/>
  <c r="AK521" i="7" s="1"/>
  <c r="J516" i="9"/>
  <c r="AJ521" i="7" s="1"/>
  <c r="L418" i="9"/>
  <c r="K418"/>
  <c r="AK423" i="7" s="1"/>
  <c r="J418" i="9"/>
  <c r="AJ423" i="7" s="1"/>
  <c r="L269" i="9"/>
  <c r="AL274" i="7" s="1"/>
  <c r="K269" i="9"/>
  <c r="AK274" i="7" s="1"/>
  <c r="J269" i="9"/>
  <c r="AJ274" i="7" s="1"/>
  <c r="M260" i="9"/>
  <c r="AM265" i="7" s="1"/>
  <c r="AL265"/>
  <c r="M420" i="9"/>
  <c r="AM425" i="7" s="1"/>
  <c r="AN425" s="1"/>
  <c r="AO425" s="1"/>
  <c r="AL425"/>
  <c r="M398" i="9"/>
  <c r="AM403" i="7" s="1"/>
  <c r="AL403"/>
  <c r="L363" i="9"/>
  <c r="AL368" i="7" s="1"/>
  <c r="K363" i="9"/>
  <c r="AK368" i="7" s="1"/>
  <c r="J363" i="9"/>
  <c r="AJ368" i="7" s="1"/>
  <c r="L379" i="9"/>
  <c r="AL384" i="7" s="1"/>
  <c r="K379" i="9"/>
  <c r="AK384" i="7" s="1"/>
  <c r="J379" i="9"/>
  <c r="AJ384" i="7" s="1"/>
  <c r="L299" i="9"/>
  <c r="AL304" i="7" s="1"/>
  <c r="K299" i="9"/>
  <c r="AK304" i="7" s="1"/>
  <c r="J299" i="9"/>
  <c r="AJ304" i="7" s="1"/>
  <c r="J384" i="9"/>
  <c r="AJ389" i="7" s="1"/>
  <c r="K384" i="9"/>
  <c r="AK389" i="7" s="1"/>
  <c r="L384" i="9"/>
  <c r="L436"/>
  <c r="K436"/>
  <c r="AK441" i="7" s="1"/>
  <c r="J436" i="9"/>
  <c r="AJ441" i="7" s="1"/>
  <c r="K201" i="9"/>
  <c r="AK206" i="7" s="1"/>
  <c r="J201" i="9"/>
  <c r="AJ206" i="7" s="1"/>
  <c r="M201" i="9"/>
  <c r="AM206" i="7" s="1"/>
  <c r="L201" i="9"/>
  <c r="AL206" i="7" s="1"/>
  <c r="J247" i="9"/>
  <c r="AJ252" i="7" s="1"/>
  <c r="K247" i="9"/>
  <c r="AK252" i="7" s="1"/>
  <c r="L247" i="9"/>
  <c r="AL252" i="7" s="1"/>
  <c r="J346" i="9"/>
  <c r="AJ351" i="7" s="1"/>
  <c r="L346" i="9"/>
  <c r="K346"/>
  <c r="AK351" i="7" s="1"/>
  <c r="J103" i="9"/>
  <c r="AJ108" i="7" s="1"/>
  <c r="L103" i="9"/>
  <c r="AL108" i="7" s="1"/>
  <c r="K103" i="9"/>
  <c r="AK108" i="7" s="1"/>
  <c r="M432" i="9"/>
  <c r="AM437" i="7" s="1"/>
  <c r="AN437" s="1"/>
  <c r="AO437" s="1"/>
  <c r="AL437"/>
  <c r="L84" i="9"/>
  <c r="K84"/>
  <c r="AK89" i="7" s="1"/>
  <c r="J84" i="9"/>
  <c r="AJ89" i="7" s="1"/>
  <c r="K73" i="9"/>
  <c r="AK78" i="7" s="1"/>
  <c r="J73" i="9"/>
  <c r="AJ78" i="7" s="1"/>
  <c r="L73" i="9"/>
  <c r="AL78" i="7" s="1"/>
  <c r="M174" i="9"/>
  <c r="AM179" i="7" s="1"/>
  <c r="AL179"/>
  <c r="K380" i="9"/>
  <c r="AK385" i="7" s="1"/>
  <c r="L380" i="9"/>
  <c r="J380"/>
  <c r="AJ385" i="7" s="1"/>
  <c r="L544" i="9"/>
  <c r="J544"/>
  <c r="AJ549" i="7" s="1"/>
  <c r="K544" i="9"/>
  <c r="AK549" i="7" s="1"/>
  <c r="J250" i="9"/>
  <c r="AJ255" i="7" s="1"/>
  <c r="L250" i="9"/>
  <c r="K250"/>
  <c r="AK255" i="7" s="1"/>
  <c r="M527" i="9"/>
  <c r="AM532" i="7" s="1"/>
  <c r="AN532" s="1"/>
  <c r="AO532" s="1"/>
  <c r="L527" i="9"/>
  <c r="AL532" i="7" s="1"/>
  <c r="K527" i="9"/>
  <c r="AK532" i="7" s="1"/>
  <c r="J527" i="9"/>
  <c r="AJ532" i="7" s="1"/>
  <c r="L461" i="9"/>
  <c r="K461"/>
  <c r="AK466" i="7" s="1"/>
  <c r="J461" i="9"/>
  <c r="AJ466" i="7" s="1"/>
  <c r="L357" i="9"/>
  <c r="AL362" i="7" s="1"/>
  <c r="J357" i="9"/>
  <c r="AJ362" i="7" s="1"/>
  <c r="K357" i="9"/>
  <c r="AK362" i="7" s="1"/>
  <c r="J16" i="9"/>
  <c r="AJ21" i="7" s="1"/>
  <c r="L16" i="9"/>
  <c r="M16" s="1"/>
  <c r="K16"/>
  <c r="AK21" i="7" s="1"/>
  <c r="K204" i="9"/>
  <c r="AK209" i="7" s="1"/>
  <c r="J204" i="9"/>
  <c r="AJ209" i="7" s="1"/>
  <c r="L204" i="9"/>
  <c r="K50"/>
  <c r="AK55" i="7" s="1"/>
  <c r="J50" i="9"/>
  <c r="AJ55" i="7" s="1"/>
  <c r="L50" i="9"/>
  <c r="M96"/>
  <c r="AM101" i="7" s="1"/>
  <c r="AL101"/>
  <c r="M208" i="9"/>
  <c r="AM213" i="7" s="1"/>
  <c r="AL213"/>
  <c r="M509" i="9"/>
  <c r="AM514" i="7" s="1"/>
  <c r="AL514"/>
  <c r="M493" i="9"/>
  <c r="AM498" i="7" s="1"/>
  <c r="AN498" s="1"/>
  <c r="AO498" s="1"/>
  <c r="AL498"/>
  <c r="L276" i="9"/>
  <c r="K276"/>
  <c r="AK281" i="7" s="1"/>
  <c r="J276" i="9"/>
  <c r="AJ281" i="7" s="1"/>
  <c r="L278" i="9"/>
  <c r="K278"/>
  <c r="AK283" i="7" s="1"/>
  <c r="J278" i="9"/>
  <c r="AJ283" i="7" s="1"/>
  <c r="L180" i="9"/>
  <c r="K180"/>
  <c r="AK185" i="7" s="1"/>
  <c r="J180" i="9"/>
  <c r="AJ185" i="7" s="1"/>
  <c r="K518" i="9"/>
  <c r="AK523" i="7" s="1"/>
  <c r="J518" i="9"/>
  <c r="AJ523" i="7" s="1"/>
  <c r="L518" i="9"/>
  <c r="L14"/>
  <c r="J14"/>
  <c r="K14"/>
  <c r="AK19" i="7" s="1"/>
  <c r="L277" i="9"/>
  <c r="AL282" i="7" s="1"/>
  <c r="K277" i="9"/>
  <c r="AK282" i="7" s="1"/>
  <c r="J277" i="9"/>
  <c r="AJ282" i="7" s="1"/>
  <c r="L134" i="9"/>
  <c r="K134"/>
  <c r="AK139" i="7" s="1"/>
  <c r="J134" i="9"/>
  <c r="AJ139" i="7" s="1"/>
  <c r="M423" i="9"/>
  <c r="AM428" i="7" s="1"/>
  <c r="AL428"/>
  <c r="L312" i="9"/>
  <c r="K312"/>
  <c r="AK317" i="7" s="1"/>
  <c r="J312" i="9"/>
  <c r="AJ317" i="7" s="1"/>
  <c r="L248" i="9"/>
  <c r="K248"/>
  <c r="AK253" i="7" s="1"/>
  <c r="J248" i="9"/>
  <c r="AJ253" i="7" s="1"/>
  <c r="M287" i="9"/>
  <c r="AM292" i="7" s="1"/>
  <c r="AN292" s="1"/>
  <c r="AO292" s="1"/>
  <c r="L287" i="9"/>
  <c r="AL292" i="7" s="1"/>
  <c r="K287" i="9"/>
  <c r="AK292" i="7" s="1"/>
  <c r="J287" i="9"/>
  <c r="AJ292" i="7" s="1"/>
  <c r="L365" i="9"/>
  <c r="AL370" i="7" s="1"/>
  <c r="K365" i="9"/>
  <c r="AK370" i="7" s="1"/>
  <c r="J365" i="9"/>
  <c r="AJ370" i="7" s="1"/>
  <c r="K258" i="9"/>
  <c r="AK263" i="7" s="1"/>
  <c r="J258" i="9"/>
  <c r="AJ263" i="7" s="1"/>
  <c r="L258" i="9"/>
  <c r="K297"/>
  <c r="AK302" i="7" s="1"/>
  <c r="J297" i="9"/>
  <c r="AJ302" i="7" s="1"/>
  <c r="M297" i="9"/>
  <c r="AM302" i="7" s="1"/>
  <c r="AN302" s="1"/>
  <c r="AO302" s="1"/>
  <c r="L297" i="9"/>
  <c r="AL302" i="7" s="1"/>
  <c r="M445" i="9"/>
  <c r="AM450" i="7" s="1"/>
  <c r="AN450" s="1"/>
  <c r="AO450" s="1"/>
  <c r="AL450"/>
  <c r="M234" i="9"/>
  <c r="AM239" i="7" s="1"/>
  <c r="AL239"/>
  <c r="J298" i="9"/>
  <c r="AJ303" i="7" s="1"/>
  <c r="L298" i="9"/>
  <c r="K298"/>
  <c r="AK303" i="7" s="1"/>
  <c r="K179" i="9"/>
  <c r="AK184" i="7" s="1"/>
  <c r="L179" i="9"/>
  <c r="AL184" i="7" s="1"/>
  <c r="J179" i="9"/>
  <c r="AJ184" i="7" s="1"/>
  <c r="J524" i="9"/>
  <c r="AJ529" i="7" s="1"/>
  <c r="L524" i="9"/>
  <c r="K524"/>
  <c r="AK529" i="7" s="1"/>
  <c r="M99" i="9"/>
  <c r="AM104" i="7" s="1"/>
  <c r="K99" i="9"/>
  <c r="AK104" i="7" s="1"/>
  <c r="L99" i="9"/>
  <c r="AL104" i="7" s="1"/>
  <c r="J99" i="9"/>
  <c r="AJ104" i="7" s="1"/>
  <c r="K472" i="9"/>
  <c r="AK477" i="7" s="1"/>
  <c r="J472" i="9"/>
  <c r="AJ477" i="7" s="1"/>
  <c r="L472" i="9"/>
  <c r="L239"/>
  <c r="AL244" i="7" s="1"/>
  <c r="J239" i="9"/>
  <c r="AJ244" i="7" s="1"/>
  <c r="K239" i="9"/>
  <c r="AK244" i="7" s="1"/>
  <c r="M487" i="9"/>
  <c r="AM492" i="7" s="1"/>
  <c r="AN492" s="1"/>
  <c r="AO492" s="1"/>
  <c r="AL492"/>
  <c r="M138" i="9"/>
  <c r="AM143" i="7" s="1"/>
  <c r="AN143" s="1"/>
  <c r="AO143" s="1"/>
  <c r="AL143"/>
  <c r="M162" i="9"/>
  <c r="AM167" i="7" s="1"/>
  <c r="AL167"/>
  <c r="K348" i="9"/>
  <c r="AK353" i="7" s="1"/>
  <c r="J348" i="9"/>
  <c r="AJ353" i="7" s="1"/>
  <c r="L348" i="9"/>
  <c r="L405"/>
  <c r="AL410" i="7" s="1"/>
  <c r="J405" i="9"/>
  <c r="AJ410" i="7" s="1"/>
  <c r="K405" i="9"/>
  <c r="AK410" i="7" s="1"/>
  <c r="M268" i="9"/>
  <c r="AM273" i="7" s="1"/>
  <c r="AN273" s="1"/>
  <c r="AO273" s="1"/>
  <c r="AL273"/>
  <c r="M282" i="9"/>
  <c r="AM287" i="7" s="1"/>
  <c r="AL287"/>
  <c r="J183" i="9"/>
  <c r="AJ188" i="7" s="1"/>
  <c r="M183" i="9"/>
  <c r="AM188" i="7" s="1"/>
  <c r="AN188" s="1"/>
  <c r="AO188" s="1"/>
  <c r="L183" i="9"/>
  <c r="AL188" i="7" s="1"/>
  <c r="K183" i="9"/>
  <c r="AK188" i="7" s="1"/>
  <c r="L212" i="9"/>
  <c r="K212"/>
  <c r="AK217" i="7" s="1"/>
  <c r="J212" i="9"/>
  <c r="AJ217" i="7" s="1"/>
  <c r="L58" i="9"/>
  <c r="M58" s="1"/>
  <c r="J58"/>
  <c r="AJ63" i="7" s="1"/>
  <c r="K58" i="9"/>
  <c r="AK63" i="7" s="1"/>
  <c r="L511" i="9"/>
  <c r="AL516" i="7" s="1"/>
  <c r="M511" i="9"/>
  <c r="AM516" i="7" s="1"/>
  <c r="K511" i="9"/>
  <c r="AK516" i="7" s="1"/>
  <c r="J511" i="9"/>
  <c r="AJ516" i="7" s="1"/>
  <c r="AN516" s="1"/>
  <c r="AO516" s="1"/>
  <c r="M326" i="9"/>
  <c r="AM331" i="7" s="1"/>
  <c r="AN331" s="1"/>
  <c r="AO331" s="1"/>
  <c r="AL331"/>
  <c r="M188" i="9"/>
  <c r="AM193" i="7" s="1"/>
  <c r="AL193"/>
  <c r="M94" i="9"/>
  <c r="AM99" i="7" s="1"/>
  <c r="AL99"/>
  <c r="M274" i="9"/>
  <c r="AM279" i="7" s="1"/>
  <c r="AN279" s="1"/>
  <c r="AO279" s="1"/>
  <c r="AL279"/>
  <c r="L261" i="9"/>
  <c r="AL266" i="7" s="1"/>
  <c r="K261" i="9"/>
  <c r="AK266" i="7" s="1"/>
  <c r="J261" i="9"/>
  <c r="AJ266" i="7" s="1"/>
  <c r="M546" i="9"/>
  <c r="AM551" i="7" s="1"/>
  <c r="AL551"/>
  <c r="M68" i="9"/>
  <c r="AM73" i="7" s="1"/>
  <c r="AL73"/>
  <c r="M206" i="9"/>
  <c r="AM211" i="7" s="1"/>
  <c r="AL211"/>
  <c r="L376" i="9"/>
  <c r="K376"/>
  <c r="AK381" i="7" s="1"/>
  <c r="J376" i="9"/>
  <c r="AJ381" i="7" s="1"/>
  <c r="L360" i="9"/>
  <c r="K360"/>
  <c r="AK365" i="7" s="1"/>
  <c r="J360" i="9"/>
  <c r="AJ365" i="7" s="1"/>
  <c r="M370" i="9"/>
  <c r="AM375" i="7" s="1"/>
  <c r="AL375"/>
  <c r="M196" i="9"/>
  <c r="AM201" i="7" s="1"/>
  <c r="AN201" s="1"/>
  <c r="AO201" s="1"/>
  <c r="AL201"/>
  <c r="M175" i="9"/>
  <c r="AM180" i="7" s="1"/>
  <c r="M213" i="9"/>
  <c r="AM218" i="7" s="1"/>
  <c r="AN218" s="1"/>
  <c r="AO218" s="1"/>
  <c r="L341" i="9"/>
  <c r="AL346" i="7" s="1"/>
  <c r="K341" i="9"/>
  <c r="AK346" i="7" s="1"/>
  <c r="J341" i="9"/>
  <c r="AJ346" i="7" s="1"/>
  <c r="L497" i="9"/>
  <c r="K497"/>
  <c r="AK502" i="7" s="1"/>
  <c r="J497" i="9"/>
  <c r="AJ502" i="7" s="1"/>
  <c r="K449" i="9"/>
  <c r="AK454" i="7" s="1"/>
  <c r="J449" i="9"/>
  <c r="AJ454" i="7" s="1"/>
  <c r="L449" i="9"/>
  <c r="J55"/>
  <c r="AJ60" i="7" s="1"/>
  <c r="K55" i="9"/>
  <c r="AK60" i="7" s="1"/>
  <c r="L55" i="9"/>
  <c r="AL60" i="7" s="1"/>
  <c r="L187" i="9"/>
  <c r="AL192" i="7" s="1"/>
  <c r="K187" i="9"/>
  <c r="AK192" i="7" s="1"/>
  <c r="J187" i="9"/>
  <c r="AJ192" i="7" s="1"/>
  <c r="M187" i="9"/>
  <c r="AM192" i="7" s="1"/>
  <c r="K526" i="9"/>
  <c r="AK531" i="7" s="1"/>
  <c r="L526" i="9"/>
  <c r="J526"/>
  <c r="AJ531" i="7" s="1"/>
  <c r="L505" i="9"/>
  <c r="AL510" i="7" s="1"/>
  <c r="K505" i="9"/>
  <c r="AK510" i="7" s="1"/>
  <c r="J505" i="9"/>
  <c r="AJ510" i="7" s="1"/>
  <c r="M505" i="9"/>
  <c r="AM510" i="7" s="1"/>
  <c r="AN510" s="1"/>
  <c r="AO510" s="1"/>
  <c r="M191" i="9"/>
  <c r="AM196" i="7" s="1"/>
  <c r="L191" i="9"/>
  <c r="AL196" i="7" s="1"/>
  <c r="K191" i="9"/>
  <c r="AK196" i="7" s="1"/>
  <c r="J191" i="9"/>
  <c r="AJ196" i="7" s="1"/>
  <c r="K227" i="9"/>
  <c r="AK232" i="7" s="1"/>
  <c r="J227" i="9"/>
  <c r="AJ232" i="7" s="1"/>
  <c r="L227" i="9"/>
  <c r="AL232" i="7" s="1"/>
  <c r="M110" i="9"/>
  <c r="AM115" i="7" s="1"/>
  <c r="AN115" s="1"/>
  <c r="AO115" s="1"/>
  <c r="AL115"/>
  <c r="K532" i="9"/>
  <c r="AK537" i="7" s="1"/>
  <c r="J532" i="9"/>
  <c r="AJ537" i="7" s="1"/>
  <c r="L532" i="9"/>
  <c r="M286"/>
  <c r="AM291" i="7" s="1"/>
  <c r="AN291" s="1"/>
  <c r="AO291" s="1"/>
  <c r="AL291"/>
  <c r="M478" i="9"/>
  <c r="AM483" i="7" s="1"/>
  <c r="AN483" s="1"/>
  <c r="AO483" s="1"/>
  <c r="AL483"/>
  <c r="M82" i="9"/>
  <c r="AM87" i="7" s="1"/>
  <c r="AL87"/>
  <c r="L246" i="9"/>
  <c r="K246"/>
  <c r="AK251" i="7" s="1"/>
  <c r="J246" i="9"/>
  <c r="AJ251" i="7" s="1"/>
  <c r="K105" i="9"/>
  <c r="AK110" i="7" s="1"/>
  <c r="J105" i="9"/>
  <c r="AJ110" i="7" s="1"/>
  <c r="M105" i="9"/>
  <c r="AM110" i="7" s="1"/>
  <c r="L105" i="9"/>
  <c r="AL110" i="7" s="1"/>
  <c r="K329" i="9"/>
  <c r="AK334" i="7" s="1"/>
  <c r="J329" i="9"/>
  <c r="AJ334" i="7" s="1"/>
  <c r="L329" i="9"/>
  <c r="AL334" i="7" s="1"/>
  <c r="K416" i="9"/>
  <c r="AK421" i="7" s="1"/>
  <c r="J416" i="9"/>
  <c r="AJ421" i="7" s="1"/>
  <c r="L416" i="9"/>
  <c r="M210"/>
  <c r="AM215" i="7" s="1"/>
  <c r="AN215" s="1"/>
  <c r="AO215" s="1"/>
  <c r="AL215"/>
  <c r="J272" i="9"/>
  <c r="AJ277" i="7" s="1"/>
  <c r="L272" i="9"/>
  <c r="K272"/>
  <c r="AK277" i="7" s="1"/>
  <c r="K185" i="9"/>
  <c r="AK190" i="7" s="1"/>
  <c r="J185" i="9"/>
  <c r="AJ190" i="7" s="1"/>
  <c r="AN190" s="1"/>
  <c r="AO190" s="1"/>
  <c r="M185" i="9"/>
  <c r="AM190" i="7" s="1"/>
  <c r="L185" i="9"/>
  <c r="AL190" i="7" s="1"/>
  <c r="K9" i="9"/>
  <c r="AK14" i="7" s="1"/>
  <c r="J9" i="9"/>
  <c r="AJ14" i="7" s="1"/>
  <c r="L9" i="9"/>
  <c r="AL14" i="7" s="1"/>
  <c r="L90" i="9"/>
  <c r="J90"/>
  <c r="AJ95" i="7" s="1"/>
  <c r="K90" i="9"/>
  <c r="AK95" i="7" s="1"/>
  <c r="J327" i="9"/>
  <c r="AJ332" i="7" s="1"/>
  <c r="M327" i="9"/>
  <c r="AM332" i="7" s="1"/>
  <c r="K327" i="9"/>
  <c r="AK332" i="7" s="1"/>
  <c r="L327" i="9"/>
  <c r="AL332" i="7" s="1"/>
  <c r="J311" i="9"/>
  <c r="AJ316" i="7" s="1"/>
  <c r="K311" i="9"/>
  <c r="AK316" i="7" s="1"/>
  <c r="L311" i="9"/>
  <c r="AL316" i="7" s="1"/>
  <c r="J167" i="9"/>
  <c r="AJ172" i="7" s="1"/>
  <c r="M167" i="9"/>
  <c r="AM172" i="7" s="1"/>
  <c r="L167" i="9"/>
  <c r="AL172" i="7" s="1"/>
  <c r="K167" i="9"/>
  <c r="AK172" i="7" s="1"/>
  <c r="M465" i="9"/>
  <c r="AM470" i="7" s="1"/>
  <c r="AL470"/>
  <c r="L244" i="9"/>
  <c r="K244"/>
  <c r="AK249" i="7" s="1"/>
  <c r="J244" i="9"/>
  <c r="AJ249" i="7" s="1"/>
  <c r="L245" i="9"/>
  <c r="AL250" i="7" s="1"/>
  <c r="K245" i="9"/>
  <c r="AK250" i="7" s="1"/>
  <c r="J245" i="9"/>
  <c r="AJ250" i="7" s="1"/>
  <c r="M362" i="9"/>
  <c r="AM367" i="7" s="1"/>
  <c r="AN367" s="1"/>
  <c r="AL367"/>
  <c r="L389" i="9"/>
  <c r="AL394" i="7" s="1"/>
  <c r="K389" i="9"/>
  <c r="AK394" i="7" s="1"/>
  <c r="M389" i="9"/>
  <c r="AM394" i="7" s="1"/>
  <c r="AN394" s="1"/>
  <c r="AO394" s="1"/>
  <c r="J389" i="9"/>
  <c r="AJ394" i="7" s="1"/>
  <c r="M477" i="9"/>
  <c r="AM482" i="7" s="1"/>
  <c r="AN482" s="1"/>
  <c r="AO482" s="1"/>
  <c r="AL482"/>
  <c r="K284" i="9"/>
  <c r="AK289" i="7" s="1"/>
  <c r="L284" i="9"/>
  <c r="J284"/>
  <c r="AJ289" i="7" s="1"/>
  <c r="J343" i="9"/>
  <c r="AJ348" i="7" s="1"/>
  <c r="M343" i="9"/>
  <c r="AM348" i="7" s="1"/>
  <c r="AN348" s="1"/>
  <c r="K343" i="9"/>
  <c r="AK348" i="7" s="1"/>
  <c r="L343" i="9"/>
  <c r="AL348" i="7" s="1"/>
  <c r="K18" i="9"/>
  <c r="AK23" i="7" s="1"/>
  <c r="J18" i="9"/>
  <c r="L18"/>
  <c r="M18" s="1"/>
  <c r="M198"/>
  <c r="AM203" i="7" s="1"/>
  <c r="AN203" s="1"/>
  <c r="AO203" s="1"/>
  <c r="AL203"/>
  <c r="M76" i="9"/>
  <c r="AM81" i="7" s="1"/>
  <c r="AN81" s="1"/>
  <c r="AO81" s="1"/>
  <c r="AL81"/>
  <c r="M458" i="9"/>
  <c r="AM463" i="7" s="1"/>
  <c r="AL463"/>
  <c r="K409" i="9"/>
  <c r="AK414" i="7" s="1"/>
  <c r="J409" i="9"/>
  <c r="AJ414" i="7" s="1"/>
  <c r="L409" i="9"/>
  <c r="AL414" i="7" s="1"/>
  <c r="K364" i="9"/>
  <c r="AK369" i="7" s="1"/>
  <c r="J364" i="9"/>
  <c r="AJ369" i="7" s="1"/>
  <c r="L364" i="9"/>
  <c r="L292"/>
  <c r="K292"/>
  <c r="AK297" i="7" s="1"/>
  <c r="J292" i="9"/>
  <c r="AJ297" i="7" s="1"/>
  <c r="L328" i="9"/>
  <c r="K328"/>
  <c r="AK333" i="7" s="1"/>
  <c r="J328" i="9"/>
  <c r="AJ333" i="7" s="1"/>
  <c r="L466" i="9"/>
  <c r="K466"/>
  <c r="AK471" i="7" s="1"/>
  <c r="J466" i="9"/>
  <c r="AJ471" i="7" s="1"/>
  <c r="L399" i="9"/>
  <c r="AL404" i="7" s="1"/>
  <c r="J399" i="9"/>
  <c r="AJ404" i="7" s="1"/>
  <c r="K399" i="9"/>
  <c r="AK404" i="7" s="1"/>
  <c r="J224" i="9"/>
  <c r="AJ229" i="7" s="1"/>
  <c r="K224" i="9"/>
  <c r="AK229" i="7" s="1"/>
  <c r="L224" i="9"/>
  <c r="L118"/>
  <c r="K118"/>
  <c r="AK123" i="7" s="1"/>
  <c r="J118" i="9"/>
  <c r="AJ123" i="7" s="1"/>
  <c r="L237" i="9"/>
  <c r="AL242" i="7" s="1"/>
  <c r="K237" i="9"/>
  <c r="AK242" i="7" s="1"/>
  <c r="J237" i="9"/>
  <c r="AJ242" i="7" s="1"/>
  <c r="L91" i="9"/>
  <c r="AL96" i="7" s="1"/>
  <c r="K91" i="9"/>
  <c r="AK96" i="7" s="1"/>
  <c r="J91" i="9"/>
  <c r="AJ96" i="7" s="1"/>
  <c r="M531" i="9"/>
  <c r="AM536" i="7" s="1"/>
  <c r="AN536" s="1"/>
  <c r="AO536" s="1"/>
  <c r="J531" i="9"/>
  <c r="AJ536" i="7" s="1"/>
  <c r="K531" i="9"/>
  <c r="AK536" i="7" s="1"/>
  <c r="L531" i="9"/>
  <c r="AL536" i="7" s="1"/>
  <c r="L474" i="9"/>
  <c r="K474"/>
  <c r="AK479" i="7" s="1"/>
  <c r="J474" i="9"/>
  <c r="AJ479" i="7" s="1"/>
  <c r="K178" i="9"/>
  <c r="AK183" i="7" s="1"/>
  <c r="J178" i="9"/>
  <c r="AJ183" i="7" s="1"/>
  <c r="L178" i="9"/>
  <c r="L438"/>
  <c r="K438"/>
  <c r="AK443" i="7" s="1"/>
  <c r="J438" i="9"/>
  <c r="AJ443" i="7" s="1"/>
  <c r="L74" i="9"/>
  <c r="J74"/>
  <c r="AJ79" i="7" s="1"/>
  <c r="K74" i="9"/>
  <c r="AK79" i="7" s="1"/>
  <c r="K35" i="9"/>
  <c r="L35"/>
  <c r="M35" s="1"/>
  <c r="J35"/>
  <c r="AJ40" i="7" s="1"/>
  <c r="K424" i="9"/>
  <c r="AK429" i="7" s="1"/>
  <c r="J424" i="9"/>
  <c r="AJ429" i="7" s="1"/>
  <c r="L424" i="9"/>
  <c r="L101"/>
  <c r="AL106" i="7" s="1"/>
  <c r="K101" i="9"/>
  <c r="AK106" i="7" s="1"/>
  <c r="J101" i="9"/>
  <c r="AJ106" i="7" s="1"/>
  <c r="M154" i="9"/>
  <c r="AM159" i="7" s="1"/>
  <c r="AN159" s="1"/>
  <c r="AO159" s="1"/>
  <c r="AL159"/>
  <c r="L471" i="9"/>
  <c r="J471"/>
  <c r="AJ476" i="7" s="1"/>
  <c r="K471" i="9"/>
  <c r="AK476" i="7" s="1"/>
  <c r="M385" i="9"/>
  <c r="AM390" i="7" s="1"/>
  <c r="J385" i="9"/>
  <c r="AJ390" i="7" s="1"/>
  <c r="K385" i="9"/>
  <c r="AK390" i="7" s="1"/>
  <c r="L385" i="9"/>
  <c r="AL390" i="7" s="1"/>
  <c r="L100" i="9"/>
  <c r="K100"/>
  <c r="AK105" i="7" s="1"/>
  <c r="J100" i="9"/>
  <c r="AJ105" i="7" s="1"/>
  <c r="L512" i="9"/>
  <c r="K512"/>
  <c r="AK517" i="7" s="1"/>
  <c r="J512" i="9"/>
  <c r="AJ517" i="7" s="1"/>
  <c r="J414" i="9"/>
  <c r="AJ419" i="7" s="1"/>
  <c r="K414" i="9"/>
  <c r="AK419" i="7" s="1"/>
  <c r="L414" i="9"/>
  <c r="L285"/>
  <c r="AL290" i="7" s="1"/>
  <c r="K285" i="9"/>
  <c r="AK290" i="7" s="1"/>
  <c r="J285" i="9"/>
  <c r="AJ290" i="7" s="1"/>
  <c r="M148" i="9"/>
  <c r="AM153" i="7" s="1"/>
  <c r="AL153"/>
  <c r="M386" i="9"/>
  <c r="AM391" i="7" s="1"/>
  <c r="AN391" s="1"/>
  <c r="AO391" s="1"/>
  <c r="AL391"/>
  <c r="M122" i="9"/>
  <c r="AM127" i="7" s="1"/>
  <c r="AL127"/>
  <c r="M452" i="9"/>
  <c r="AM457" i="7" s="1"/>
  <c r="AN457" s="1"/>
  <c r="AO457" s="1"/>
  <c r="AL457"/>
  <c r="L324" i="9"/>
  <c r="K324"/>
  <c r="AK329" i="7" s="1"/>
  <c r="J324" i="9"/>
  <c r="AJ329" i="7" s="1"/>
  <c r="L56" i="9"/>
  <c r="K56"/>
  <c r="AK61" i="7" s="1"/>
  <c r="J56" i="9"/>
  <c r="AJ61" i="7" s="1"/>
  <c r="L510" i="9"/>
  <c r="K510"/>
  <c r="AK515" i="7" s="1"/>
  <c r="J510" i="9"/>
  <c r="AJ515" i="7" s="1"/>
  <c r="K163" i="9"/>
  <c r="AK168" i="7" s="1"/>
  <c r="J163" i="9"/>
  <c r="AJ168" i="7" s="1"/>
  <c r="L163" i="9"/>
  <c r="AL168" i="7" s="1"/>
  <c r="K89" i="9"/>
  <c r="AK94" i="7" s="1"/>
  <c r="J89" i="9"/>
  <c r="AJ94" i="7" s="1"/>
  <c r="AN94" s="1"/>
  <c r="AO94" s="1"/>
  <c r="M89" i="9"/>
  <c r="AM94" i="7" s="1"/>
  <c r="L89" i="9"/>
  <c r="AL94" i="7" s="1"/>
  <c r="M310" i="9"/>
  <c r="AM315" i="7" s="1"/>
  <c r="AN315" s="1"/>
  <c r="AO315" s="1"/>
  <c r="AL315"/>
  <c r="M112" i="9"/>
  <c r="AM117" i="7" s="1"/>
  <c r="AL117"/>
  <c r="M132" i="9"/>
  <c r="AM137" i="7" s="1"/>
  <c r="AL137"/>
  <c r="M144" i="9"/>
  <c r="AM149" i="7" s="1"/>
  <c r="AN149" s="1"/>
  <c r="AO149" s="1"/>
  <c r="AL149"/>
  <c r="M190" i="9"/>
  <c r="AM195" i="7" s="1"/>
  <c r="AN195" s="1"/>
  <c r="AO195" s="1"/>
  <c r="AL195"/>
  <c r="L142" i="9"/>
  <c r="J142"/>
  <c r="AJ147" i="7" s="1"/>
  <c r="K142" i="9"/>
  <c r="AK147" i="7" s="1"/>
  <c r="L340" i="9"/>
  <c r="K340"/>
  <c r="AK345" i="7" s="1"/>
  <c r="J340" i="9"/>
  <c r="AJ345" i="7" s="1"/>
  <c r="J508" i="9"/>
  <c r="AJ513" i="7" s="1"/>
  <c r="K508" i="9"/>
  <c r="AK513" i="7" s="1"/>
  <c r="L508" i="9"/>
  <c r="J215"/>
  <c r="AJ220" i="7" s="1"/>
  <c r="L215" i="9"/>
  <c r="AL220" i="7" s="1"/>
  <c r="K215" i="9"/>
  <c r="AK220" i="7" s="1"/>
  <c r="L109" i="9"/>
  <c r="AL114" i="7" s="1"/>
  <c r="K109" i="9"/>
  <c r="AK114" i="7" s="1"/>
  <c r="J109" i="9"/>
  <c r="AJ114" i="7" s="1"/>
  <c r="M404" i="9"/>
  <c r="AM409" i="7" s="1"/>
  <c r="AL409"/>
  <c r="L366" i="9"/>
  <c r="J366"/>
  <c r="AJ371" i="7" s="1"/>
  <c r="K366" i="9"/>
  <c r="AK371" i="7" s="1"/>
  <c r="L38" i="9"/>
  <c r="M38" s="1"/>
  <c r="AM43" i="7" s="1"/>
  <c r="K38" i="9"/>
  <c r="AK43" i="7" s="1"/>
  <c r="J38" i="9"/>
  <c r="AJ43" i="7" s="1"/>
  <c r="M354" i="9"/>
  <c r="AM359" i="7" s="1"/>
  <c r="AL359"/>
  <c r="M270" i="9"/>
  <c r="AM275" i="7" s="1"/>
  <c r="AN275" s="1"/>
  <c r="AO275" s="1"/>
  <c r="AL275"/>
  <c r="J513" i="9"/>
  <c r="AJ518" i="7" s="1"/>
  <c r="L513" i="9"/>
  <c r="K513"/>
  <c r="AK518" i="7" s="1"/>
  <c r="K440" i="9"/>
  <c r="AK445" i="7" s="1"/>
  <c r="J440" i="9"/>
  <c r="AJ445" i="7" s="1"/>
  <c r="L440" i="9"/>
  <c r="K226"/>
  <c r="AK231" i="7" s="1"/>
  <c r="J226" i="9"/>
  <c r="AJ231" i="7" s="1"/>
  <c r="L226" i="9"/>
  <c r="M228"/>
  <c r="AM233" i="7" s="1"/>
  <c r="AN233" s="1"/>
  <c r="AO233" s="1"/>
  <c r="AL233"/>
  <c r="M214" i="9"/>
  <c r="AM219" i="7" s="1"/>
  <c r="AL219"/>
  <c r="AN137"/>
  <c r="AO137" s="1"/>
  <c r="M267" i="9"/>
  <c r="AM272" i="7" s="1"/>
  <c r="AN272" s="1"/>
  <c r="AO272" s="1"/>
  <c r="M117" i="9"/>
  <c r="AM122" i="7" s="1"/>
  <c r="M293" i="9"/>
  <c r="AM298" i="7" s="1"/>
  <c r="AN542"/>
  <c r="AO542" s="1"/>
  <c r="M107" i="9"/>
  <c r="AM112" i="7" s="1"/>
  <c r="AN112" s="1"/>
  <c r="AO112" s="1"/>
  <c r="M345" i="9"/>
  <c r="AM350" i="7" s="1"/>
  <c r="AN350" s="1"/>
  <c r="AO350" s="1"/>
  <c r="M127" i="9"/>
  <c r="AM132" i="7" s="1"/>
  <c r="M139" i="9"/>
  <c r="AM144" i="7" s="1"/>
  <c r="M121" i="9"/>
  <c r="AM126" i="7" s="1"/>
  <c r="AN126" s="1"/>
  <c r="AO126" s="1"/>
  <c r="M75" i="9"/>
  <c r="AM80" i="7" s="1"/>
  <c r="M301" i="9"/>
  <c r="AM306" i="7" s="1"/>
  <c r="AN306" s="1"/>
  <c r="AO306" s="1"/>
  <c r="M161" i="9"/>
  <c r="AM166" i="7" s="1"/>
  <c r="AN166" s="1"/>
  <c r="AO166" s="1"/>
  <c r="M283" i="9"/>
  <c r="AM288" i="7" s="1"/>
  <c r="M79" i="9"/>
  <c r="AM84" i="7" s="1"/>
  <c r="M137" i="9"/>
  <c r="AM142" i="7" s="1"/>
  <c r="AK16"/>
  <c r="AJ23"/>
  <c r="AK28"/>
  <c r="AJ49"/>
  <c r="AJ16"/>
  <c r="AK32"/>
  <c r="AJ33"/>
  <c r="AM35"/>
  <c r="AJ15"/>
  <c r="AJ22"/>
  <c r="AJ25"/>
  <c r="AK35"/>
  <c r="AJ38"/>
  <c r="AJ34"/>
  <c r="AJ45"/>
  <c r="AJ37"/>
  <c r="AJ19"/>
  <c r="AJ28"/>
  <c r="AK27"/>
  <c r="AJ31"/>
  <c r="AJ35"/>
  <c r="AJ48"/>
  <c r="AK53"/>
  <c r="AJ54"/>
  <c r="AJ32"/>
  <c r="AK17"/>
  <c r="AK45"/>
  <c r="AK50"/>
  <c r="AK15"/>
  <c r="AJ17"/>
  <c r="AK33"/>
  <c r="AK44"/>
  <c r="AK25"/>
  <c r="AJ27"/>
  <c r="AK37"/>
  <c r="AK40"/>
  <c r="AJ53"/>
  <c r="F31"/>
  <c r="F64"/>
  <c r="F98"/>
  <c r="F130"/>
  <c r="F162"/>
  <c r="F195"/>
  <c r="F44"/>
  <c r="F77"/>
  <c r="F110"/>
  <c r="F142"/>
  <c r="F175"/>
  <c r="F102"/>
  <c r="F49"/>
  <c r="F82"/>
  <c r="F114"/>
  <c r="F146"/>
  <c r="F30"/>
  <c r="F32"/>
  <c r="F76"/>
  <c r="F81"/>
  <c r="F45"/>
  <c r="F170"/>
  <c r="F624"/>
  <c r="F620"/>
  <c r="F616"/>
  <c r="F612"/>
  <c r="F608"/>
  <c r="F604"/>
  <c r="F600"/>
  <c r="F596"/>
  <c r="F592"/>
  <c r="F588"/>
  <c r="F584"/>
  <c r="F580"/>
  <c r="F576"/>
  <c r="F572"/>
  <c r="F568"/>
  <c r="F564"/>
  <c r="F560"/>
  <c r="F556"/>
  <c r="F552"/>
  <c r="F548"/>
  <c r="F544"/>
  <c r="F540"/>
  <c r="F536"/>
  <c r="F532"/>
  <c r="F528"/>
  <c r="F524"/>
  <c r="F520"/>
  <c r="F516"/>
  <c r="F512"/>
  <c r="F508"/>
  <c r="F504"/>
  <c r="F500"/>
  <c r="F496"/>
  <c r="F492"/>
  <c r="F488"/>
  <c r="F484"/>
  <c r="F480"/>
  <c r="F476"/>
  <c r="F472"/>
  <c r="F468"/>
  <c r="F464"/>
  <c r="F460"/>
  <c r="F456"/>
  <c r="F452"/>
  <c r="F448"/>
  <c r="F444"/>
  <c r="F440"/>
  <c r="F436"/>
  <c r="F432"/>
  <c r="F428"/>
  <c r="F424"/>
  <c r="F420"/>
  <c r="F416"/>
  <c r="F412"/>
  <c r="F408"/>
  <c r="F404"/>
  <c r="F400"/>
  <c r="F396"/>
  <c r="F392"/>
  <c r="F388"/>
  <c r="F384"/>
  <c r="F380"/>
  <c r="F376"/>
  <c r="F372"/>
  <c r="F368"/>
  <c r="F364"/>
  <c r="F360"/>
  <c r="F356"/>
  <c r="F352"/>
  <c r="F348"/>
  <c r="F344"/>
  <c r="F340"/>
  <c r="F336"/>
  <c r="F332"/>
  <c r="F328"/>
  <c r="F324"/>
  <c r="F320"/>
  <c r="F316"/>
  <c r="F312"/>
  <c r="F308"/>
  <c r="F304"/>
  <c r="F300"/>
  <c r="F296"/>
  <c r="F292"/>
  <c r="F288"/>
  <c r="F284"/>
  <c r="F280"/>
  <c r="F276"/>
  <c r="F272"/>
  <c r="F268"/>
  <c r="F264"/>
  <c r="F260"/>
  <c r="F256"/>
  <c r="F252"/>
  <c r="F248"/>
  <c r="F244"/>
  <c r="F240"/>
  <c r="F236"/>
  <c r="F232"/>
  <c r="F228"/>
  <c r="F224"/>
  <c r="F220"/>
  <c r="F216"/>
  <c r="F212"/>
  <c r="F208"/>
  <c r="F204"/>
  <c r="F200"/>
  <c r="F196"/>
  <c r="F192"/>
  <c r="F188"/>
  <c r="F184"/>
  <c r="F180"/>
  <c r="F176"/>
  <c r="F172"/>
  <c r="F167"/>
  <c r="F163"/>
  <c r="F159"/>
  <c r="F155"/>
  <c r="F151"/>
  <c r="F147"/>
  <c r="F143"/>
  <c r="F139"/>
  <c r="F135"/>
  <c r="F131"/>
  <c r="F127"/>
  <c r="F123"/>
  <c r="F119"/>
  <c r="F115"/>
  <c r="F111"/>
  <c r="F107"/>
  <c r="F103"/>
  <c r="F99"/>
  <c r="F95"/>
  <c r="F91"/>
  <c r="F87"/>
  <c r="F83"/>
  <c r="F78"/>
  <c r="F73"/>
  <c r="F69"/>
  <c r="F65"/>
  <c r="F61"/>
  <c r="F57"/>
  <c r="F50"/>
  <c r="F46"/>
  <c r="F41"/>
  <c r="F37"/>
  <c r="F33"/>
  <c r="F27"/>
  <c r="F23"/>
  <c r="F19"/>
  <c r="F15"/>
  <c r="F601"/>
  <c r="F577"/>
  <c r="F569"/>
  <c r="F561"/>
  <c r="F553"/>
  <c r="F545"/>
  <c r="F537"/>
  <c r="F529"/>
  <c r="F521"/>
  <c r="F513"/>
  <c r="F505"/>
  <c r="F497"/>
  <c r="F489"/>
  <c r="F481"/>
  <c r="F473"/>
  <c r="F465"/>
  <c r="F457"/>
  <c r="F449"/>
  <c r="F441"/>
  <c r="F433"/>
  <c r="F425"/>
  <c r="F417"/>
  <c r="F409"/>
  <c r="F401"/>
  <c r="F393"/>
  <c r="F385"/>
  <c r="F377"/>
  <c r="F369"/>
  <c r="F361"/>
  <c r="F353"/>
  <c r="F345"/>
  <c r="F337"/>
  <c r="F329"/>
  <c r="F321"/>
  <c r="F313"/>
  <c r="F305"/>
  <c r="F297"/>
  <c r="F289"/>
  <c r="F281"/>
  <c r="F273"/>
  <c r="F265"/>
  <c r="F257"/>
  <c r="F249"/>
  <c r="F241"/>
  <c r="F233"/>
  <c r="F225"/>
  <c r="F217"/>
  <c r="F209"/>
  <c r="F201"/>
  <c r="F193"/>
  <c r="F185"/>
  <c r="F177"/>
  <c r="F168"/>
  <c r="F160"/>
  <c r="F152"/>
  <c r="F144"/>
  <c r="F136"/>
  <c r="F128"/>
  <c r="F124"/>
  <c r="F116"/>
  <c r="F108"/>
  <c r="F100"/>
  <c r="F92"/>
  <c r="F84"/>
  <c r="F74"/>
  <c r="F66"/>
  <c r="F58"/>
  <c r="F51"/>
  <c r="F42"/>
  <c r="F34"/>
  <c r="F24"/>
  <c r="F16"/>
  <c r="F274"/>
  <c r="F250"/>
  <c r="F238"/>
  <c r="F226"/>
  <c r="F214"/>
  <c r="F202"/>
  <c r="F194"/>
  <c r="F182"/>
  <c r="F169"/>
  <c r="F157"/>
  <c r="F145"/>
  <c r="F133"/>
  <c r="F121"/>
  <c r="F109"/>
  <c r="F97"/>
  <c r="F85"/>
  <c r="F75"/>
  <c r="F63"/>
  <c r="F52"/>
  <c r="F39"/>
  <c r="F25"/>
  <c r="F13"/>
  <c r="AA10" i="8" s="1"/>
  <c r="AA52" s="1"/>
  <c r="F367" i="7"/>
  <c r="F335"/>
  <c r="F319"/>
  <c r="F303"/>
  <c r="F287"/>
  <c r="F275"/>
  <c r="F259"/>
  <c r="F243"/>
  <c r="F227"/>
  <c r="F211"/>
  <c r="F625"/>
  <c r="F621"/>
  <c r="F617"/>
  <c r="F613"/>
  <c r="F609"/>
  <c r="F605"/>
  <c r="F597"/>
  <c r="F593"/>
  <c r="F589"/>
  <c r="F585"/>
  <c r="F581"/>
  <c r="F573"/>
  <c r="F565"/>
  <c r="F557"/>
  <c r="F549"/>
  <c r="F541"/>
  <c r="F533"/>
  <c r="F525"/>
  <c r="F517"/>
  <c r="F509"/>
  <c r="F501"/>
  <c r="F493"/>
  <c r="F485"/>
  <c r="F477"/>
  <c r="F469"/>
  <c r="F461"/>
  <c r="F453"/>
  <c r="F445"/>
  <c r="F437"/>
  <c r="F429"/>
  <c r="F421"/>
  <c r="F413"/>
  <c r="F405"/>
  <c r="F397"/>
  <c r="F389"/>
  <c r="F381"/>
  <c r="F373"/>
  <c r="F365"/>
  <c r="F357"/>
  <c r="F349"/>
  <c r="F341"/>
  <c r="F333"/>
  <c r="F325"/>
  <c r="F317"/>
  <c r="F309"/>
  <c r="F301"/>
  <c r="F293"/>
  <c r="F285"/>
  <c r="F277"/>
  <c r="F269"/>
  <c r="F261"/>
  <c r="F253"/>
  <c r="F245"/>
  <c r="F237"/>
  <c r="F229"/>
  <c r="F221"/>
  <c r="F213"/>
  <c r="F205"/>
  <c r="F197"/>
  <c r="F189"/>
  <c r="F181"/>
  <c r="F173"/>
  <c r="F164"/>
  <c r="F156"/>
  <c r="F148"/>
  <c r="F140"/>
  <c r="F132"/>
  <c r="F120"/>
  <c r="F112"/>
  <c r="F104"/>
  <c r="F96"/>
  <c r="F88"/>
  <c r="F79"/>
  <c r="F70"/>
  <c r="F62"/>
  <c r="F54"/>
  <c r="F47"/>
  <c r="F38"/>
  <c r="F28"/>
  <c r="F20"/>
  <c r="F278"/>
  <c r="F258"/>
  <c r="F246"/>
  <c r="F234"/>
  <c r="F222"/>
  <c r="F210"/>
  <c r="F198"/>
  <c r="F186"/>
  <c r="F174"/>
  <c r="F161"/>
  <c r="F149"/>
  <c r="F141"/>
  <c r="F129"/>
  <c r="F117"/>
  <c r="F105"/>
  <c r="F93"/>
  <c r="F80"/>
  <c r="F67"/>
  <c r="F55"/>
  <c r="F43"/>
  <c r="F29"/>
  <c r="F17"/>
  <c r="F375"/>
  <c r="F343"/>
  <c r="F327"/>
  <c r="F311"/>
  <c r="F299"/>
  <c r="F283"/>
  <c r="F267"/>
  <c r="F251"/>
  <c r="F231"/>
  <c r="F215"/>
  <c r="F199"/>
  <c r="F626"/>
  <c r="F622"/>
  <c r="F618"/>
  <c r="F614"/>
  <c r="F610"/>
  <c r="F606"/>
  <c r="F602"/>
  <c r="F598"/>
  <c r="F594"/>
  <c r="F590"/>
  <c r="F586"/>
  <c r="F582"/>
  <c r="F578"/>
  <c r="F574"/>
  <c r="F570"/>
  <c r="F566"/>
  <c r="F562"/>
  <c r="F558"/>
  <c r="F554"/>
  <c r="F550"/>
  <c r="F546"/>
  <c r="F542"/>
  <c r="F538"/>
  <c r="F534"/>
  <c r="F530"/>
  <c r="F526"/>
  <c r="F522"/>
  <c r="F518"/>
  <c r="F514"/>
  <c r="F510"/>
  <c r="F506"/>
  <c r="F502"/>
  <c r="F498"/>
  <c r="F494"/>
  <c r="F490"/>
  <c r="F486"/>
  <c r="F482"/>
  <c r="F478"/>
  <c r="F474"/>
  <c r="F470"/>
  <c r="F466"/>
  <c r="F462"/>
  <c r="F458"/>
  <c r="F454"/>
  <c r="F450"/>
  <c r="F446"/>
  <c r="F442"/>
  <c r="F438"/>
  <c r="F434"/>
  <c r="F430"/>
  <c r="F426"/>
  <c r="F422"/>
  <c r="F418"/>
  <c r="F414"/>
  <c r="F410"/>
  <c r="F406"/>
  <c r="F402"/>
  <c r="F398"/>
  <c r="F394"/>
  <c r="F390"/>
  <c r="F386"/>
  <c r="F382"/>
  <c r="F378"/>
  <c r="F374"/>
  <c r="F370"/>
  <c r="F366"/>
  <c r="F362"/>
  <c r="F358"/>
  <c r="F354"/>
  <c r="F350"/>
  <c r="F346"/>
  <c r="F342"/>
  <c r="F338"/>
  <c r="F334"/>
  <c r="F330"/>
  <c r="F326"/>
  <c r="F322"/>
  <c r="F318"/>
  <c r="F314"/>
  <c r="F310"/>
  <c r="F306"/>
  <c r="F302"/>
  <c r="F298"/>
  <c r="F294"/>
  <c r="F290"/>
  <c r="F286"/>
  <c r="F282"/>
  <c r="F270"/>
  <c r="F266"/>
  <c r="F262"/>
  <c r="F254"/>
  <c r="F242"/>
  <c r="F230"/>
  <c r="F218"/>
  <c r="F206"/>
  <c r="F190"/>
  <c r="F178"/>
  <c r="F165"/>
  <c r="F153"/>
  <c r="F137"/>
  <c r="F125"/>
  <c r="F113"/>
  <c r="F101"/>
  <c r="F89"/>
  <c r="F71"/>
  <c r="F59"/>
  <c r="F48"/>
  <c r="F35"/>
  <c r="F21"/>
  <c r="F371"/>
  <c r="F339"/>
  <c r="F323"/>
  <c r="F307"/>
  <c r="F295"/>
  <c r="F279"/>
  <c r="F263"/>
  <c r="F247"/>
  <c r="F235"/>
  <c r="F219"/>
  <c r="F207"/>
  <c r="F627"/>
  <c r="F623"/>
  <c r="F619"/>
  <c r="F615"/>
  <c r="F611"/>
  <c r="F607"/>
  <c r="F603"/>
  <c r="F599"/>
  <c r="F595"/>
  <c r="F591"/>
  <c r="F587"/>
  <c r="F583"/>
  <c r="F579"/>
  <c r="F575"/>
  <c r="F571"/>
  <c r="F567"/>
  <c r="F563"/>
  <c r="F559"/>
  <c r="F555"/>
  <c r="F551"/>
  <c r="F547"/>
  <c r="F543"/>
  <c r="F539"/>
  <c r="F535"/>
  <c r="F531"/>
  <c r="F527"/>
  <c r="F523"/>
  <c r="F519"/>
  <c r="F515"/>
  <c r="F511"/>
  <c r="F507"/>
  <c r="F503"/>
  <c r="F499"/>
  <c r="F495"/>
  <c r="F491"/>
  <c r="F487"/>
  <c r="F483"/>
  <c r="F479"/>
  <c r="F475"/>
  <c r="F471"/>
  <c r="F467"/>
  <c r="F463"/>
  <c r="F459"/>
  <c r="F455"/>
  <c r="F451"/>
  <c r="F447"/>
  <c r="F443"/>
  <c r="F439"/>
  <c r="F435"/>
  <c r="F431"/>
  <c r="F427"/>
  <c r="F423"/>
  <c r="F419"/>
  <c r="F415"/>
  <c r="F411"/>
  <c r="F407"/>
  <c r="F403"/>
  <c r="F399"/>
  <c r="F395"/>
  <c r="F391"/>
  <c r="F387"/>
  <c r="F383"/>
  <c r="F379"/>
  <c r="F363"/>
  <c r="F359"/>
  <c r="F355"/>
  <c r="F351"/>
  <c r="F347"/>
  <c r="F331"/>
  <c r="F315"/>
  <c r="F291"/>
  <c r="F271"/>
  <c r="F255"/>
  <c r="F239"/>
  <c r="F223"/>
  <c r="F203"/>
  <c r="F68"/>
  <c r="F134"/>
  <c r="F166"/>
  <c r="F26"/>
  <c r="F60"/>
  <c r="F94"/>
  <c r="F126"/>
  <c r="F158"/>
  <c r="F191"/>
  <c r="F36"/>
  <c r="F14"/>
  <c r="F40"/>
  <c r="F72"/>
  <c r="F106"/>
  <c r="F138"/>
  <c r="F171"/>
  <c r="AN87"/>
  <c r="AO87" s="1"/>
  <c r="AO449"/>
  <c r="AN142"/>
  <c r="AO142" s="1"/>
  <c r="AN158"/>
  <c r="AO158" s="1"/>
  <c r="AN101"/>
  <c r="AO101" s="1"/>
  <c r="AN175"/>
  <c r="AO175" s="1"/>
  <c r="AN82"/>
  <c r="AO82" s="1"/>
  <c r="AN90"/>
  <c r="AO90" s="1"/>
  <c r="AN151"/>
  <c r="AO151" s="1"/>
  <c r="AN167"/>
  <c r="AO167" s="1"/>
  <c r="AN104"/>
  <c r="AO104" s="1"/>
  <c r="AN153"/>
  <c r="AO153" s="1"/>
  <c r="AN182"/>
  <c r="AO182" s="1"/>
  <c r="AN117"/>
  <c r="AO117" s="1"/>
  <c r="AN144"/>
  <c r="AO144" s="1"/>
  <c r="AN164"/>
  <c r="AO164" s="1"/>
  <c r="AN129"/>
  <c r="AO129" s="1"/>
  <c r="AN132"/>
  <c r="AO132" s="1"/>
  <c r="AN103"/>
  <c r="AO103" s="1"/>
  <c r="AN98"/>
  <c r="AO98" s="1"/>
  <c r="AN127"/>
  <c r="AO127" s="1"/>
  <c r="AN135"/>
  <c r="AO135" s="1"/>
  <c r="AN161"/>
  <c r="AO161" s="1"/>
  <c r="AN130"/>
  <c r="AO130" s="1"/>
  <c r="AL25"/>
  <c r="AM59"/>
  <c r="AN59" s="1"/>
  <c r="AO59" s="1"/>
  <c r="AL59"/>
  <c r="AL53"/>
  <c r="AL21"/>
  <c r="AL37"/>
  <c r="AL50"/>
  <c r="AM58"/>
  <c r="AN58" s="1"/>
  <c r="AO58" s="1"/>
  <c r="AL58"/>
  <c r="AM64"/>
  <c r="AN64" s="1"/>
  <c r="AO64" s="1"/>
  <c r="AL64"/>
  <c r="AM69"/>
  <c r="AN69" s="1"/>
  <c r="AO69" s="1"/>
  <c r="AL69"/>
  <c r="AL38"/>
  <c r="AM62"/>
  <c r="AL62"/>
  <c r="AL70"/>
  <c r="AL17"/>
  <c r="AL26"/>
  <c r="AL42"/>
  <c r="AM67"/>
  <c r="AN67" s="1"/>
  <c r="AO67" s="1"/>
  <c r="AL67"/>
  <c r="AL24"/>
  <c r="AL33"/>
  <c r="AM33"/>
  <c r="AL36"/>
  <c r="AM36"/>
  <c r="AL49"/>
  <c r="AM63"/>
  <c r="AL41"/>
  <c r="AM65"/>
  <c r="AN65" s="1"/>
  <c r="AO65" s="1"/>
  <c r="AL65"/>
  <c r="AL31"/>
  <c r="AL16"/>
  <c r="AL28"/>
  <c r="AM28"/>
  <c r="AL44"/>
  <c r="AM68"/>
  <c r="AN68" s="1"/>
  <c r="AO68" s="1"/>
  <c r="AL68"/>
  <c r="AO566"/>
  <c r="AO341"/>
  <c r="AO594"/>
  <c r="AO603"/>
  <c r="AO608"/>
  <c r="AO574"/>
  <c r="AO616"/>
  <c r="AO586"/>
  <c r="AN433"/>
  <c r="AO433" s="1"/>
  <c r="AN295"/>
  <c r="AO295" s="1"/>
  <c r="AN375"/>
  <c r="AO375" s="1"/>
  <c r="AN593"/>
  <c r="AO593" s="1"/>
  <c r="AO565"/>
  <c r="AO534"/>
  <c r="AO622"/>
  <c r="AO612"/>
  <c r="AO602"/>
  <c r="AO559"/>
  <c r="AO582"/>
  <c r="AO367"/>
  <c r="AO569"/>
  <c r="AN393"/>
  <c r="AO393" s="1"/>
  <c r="AO348"/>
  <c r="AO238"/>
  <c r="AN599"/>
  <c r="AO599" s="1"/>
  <c r="AN409"/>
  <c r="AO409" s="1"/>
  <c r="AN332"/>
  <c r="AO332" s="1"/>
  <c r="AN619"/>
  <c r="AO619" s="1"/>
  <c r="AO431"/>
  <c r="AO590"/>
  <c r="AO349"/>
  <c r="AO416"/>
  <c r="AO558"/>
  <c r="AN312"/>
  <c r="AO312" s="1"/>
  <c r="AN577"/>
  <c r="AO577" s="1"/>
  <c r="AN287"/>
  <c r="AO287" s="1"/>
  <c r="AN193"/>
  <c r="AO193" s="1"/>
  <c r="AN563"/>
  <c r="AO563" s="1"/>
  <c r="AN428"/>
  <c r="AO428" s="1"/>
  <c r="AN99"/>
  <c r="AO99" s="1"/>
  <c r="AN435"/>
  <c r="AO435" s="1"/>
  <c r="AN562"/>
  <c r="AO562" s="1"/>
  <c r="AN452"/>
  <c r="AO452" s="1"/>
  <c r="AN585"/>
  <c r="AO585" s="1"/>
  <c r="AN514"/>
  <c r="AO514" s="1"/>
  <c r="AN180"/>
  <c r="AO180" s="1"/>
  <c r="AN179"/>
  <c r="AO179" s="1"/>
  <c r="AN330"/>
  <c r="AO330" s="1"/>
  <c r="AN265"/>
  <c r="AO265" s="1"/>
  <c r="AN300"/>
  <c r="AO300" s="1"/>
  <c r="AN591"/>
  <c r="AO591" s="1"/>
  <c r="AN136"/>
  <c r="AO136" s="1"/>
  <c r="AN36"/>
  <c r="AO36" s="1"/>
  <c r="AN588"/>
  <c r="AO588" s="1"/>
  <c r="AN561"/>
  <c r="AO561" s="1"/>
  <c r="AN412"/>
  <c r="AO412" s="1"/>
  <c r="AN576"/>
  <c r="AO576" s="1"/>
  <c r="AN148"/>
  <c r="AO148" s="1"/>
  <c r="AN403"/>
  <c r="AO403" s="1"/>
  <c r="AN575"/>
  <c r="AO575" s="1"/>
  <c r="AN388"/>
  <c r="AO388" s="1"/>
  <c r="AN579"/>
  <c r="AO579" s="1"/>
  <c r="AN84"/>
  <c r="AO84" s="1"/>
  <c r="AN156"/>
  <c r="AO156" s="1"/>
  <c r="AN605"/>
  <c r="AO605" s="1"/>
  <c r="AN560"/>
  <c r="AO560" s="1"/>
  <c r="AN478"/>
  <c r="AO478" s="1"/>
  <c r="AN570"/>
  <c r="AO570" s="1"/>
  <c r="AN211"/>
  <c r="AO211" s="1"/>
  <c r="AN470"/>
  <c r="AO470" s="1"/>
  <c r="AN610"/>
  <c r="AO610" s="1"/>
  <c r="AN380"/>
  <c r="AO380" s="1"/>
  <c r="AN573"/>
  <c r="AO573" s="1"/>
  <c r="AN359"/>
  <c r="AO359" s="1"/>
  <c r="AN122"/>
  <c r="AO122" s="1"/>
  <c r="AN568"/>
  <c r="AO568" s="1"/>
  <c r="AN604"/>
  <c r="AO604" s="1"/>
  <c r="AN554"/>
  <c r="AO554" s="1"/>
  <c r="AN595"/>
  <c r="AO595" s="1"/>
  <c r="AN288"/>
  <c r="AO288" s="1"/>
  <c r="AN374"/>
  <c r="AO374" s="1"/>
  <c r="AN202"/>
  <c r="AO202" s="1"/>
  <c r="AN213"/>
  <c r="AO213" s="1"/>
  <c r="AN584"/>
  <c r="AO584" s="1"/>
  <c r="AN567"/>
  <c r="AO567" s="1"/>
  <c r="AN411"/>
  <c r="AO411" s="1"/>
  <c r="AN611"/>
  <c r="AO611" s="1"/>
  <c r="AN364"/>
  <c r="AO364" s="1"/>
  <c r="AN526"/>
  <c r="AO526" s="1"/>
  <c r="AN219"/>
  <c r="AO219" s="1"/>
  <c r="AN596"/>
  <c r="AO596" s="1"/>
  <c r="AN583"/>
  <c r="AO583" s="1"/>
  <c r="AN163"/>
  <c r="AO163" s="1"/>
  <c r="AN298"/>
  <c r="AO298" s="1"/>
  <c r="AN551"/>
  <c r="AO551" s="1"/>
  <c r="AN627"/>
  <c r="AO627" s="1"/>
  <c r="AN601"/>
  <c r="AO601" s="1"/>
  <c r="AN557"/>
  <c r="AO557" s="1"/>
  <c r="AN358"/>
  <c r="AO358" s="1"/>
  <c r="AN613"/>
  <c r="AO613" s="1"/>
  <c r="AN571"/>
  <c r="AO571" s="1"/>
  <c r="AN116"/>
  <c r="AO116" s="1"/>
  <c r="AN378"/>
  <c r="AO378" s="1"/>
  <c r="AN600"/>
  <c r="AO600" s="1"/>
  <c r="AN239"/>
  <c r="AO239" s="1"/>
  <c r="AN326"/>
  <c r="AO326" s="1"/>
  <c r="AN607"/>
  <c r="AO607" s="1"/>
  <c r="AN246"/>
  <c r="AO246" s="1"/>
  <c r="AN463"/>
  <c r="AO463" s="1"/>
  <c r="AN597"/>
  <c r="AO597" s="1"/>
  <c r="AN328"/>
  <c r="AO328" s="1"/>
  <c r="AN580"/>
  <c r="AO580" s="1"/>
  <c r="AN578"/>
  <c r="AO578" s="1"/>
  <c r="AN625"/>
  <c r="AO625" s="1"/>
  <c r="AN314"/>
  <c r="AO314" s="1"/>
  <c r="AN342"/>
  <c r="AO342" s="1"/>
  <c r="AN186"/>
  <c r="AO186" s="1"/>
  <c r="AN592"/>
  <c r="AO592" s="1"/>
  <c r="AN307"/>
  <c r="AO307" s="1"/>
  <c r="AN88"/>
  <c r="AO88" s="1"/>
  <c r="AN118"/>
  <c r="AO118" s="1"/>
  <c r="AN237"/>
  <c r="AO237" s="1"/>
  <c r="AL35"/>
  <c r="AL63" l="1"/>
  <c r="AN110"/>
  <c r="AO110" s="1"/>
  <c r="AN128"/>
  <c r="AO128" s="1"/>
  <c r="AN138"/>
  <c r="AO138" s="1"/>
  <c r="AL52"/>
  <c r="AL27"/>
  <c r="M237" i="9"/>
  <c r="AM242" i="7" s="1"/>
  <c r="AN242" s="1"/>
  <c r="AO242" s="1"/>
  <c r="M9" i="9"/>
  <c r="AM14" i="7" s="1"/>
  <c r="M41" i="9"/>
  <c r="AM46" i="7" s="1"/>
  <c r="AN46" s="1"/>
  <c r="AO46" s="1"/>
  <c r="M252" i="9"/>
  <c r="AM257" i="7" s="1"/>
  <c r="AN257" s="1"/>
  <c r="AO257" s="1"/>
  <c r="M15" i="9"/>
  <c r="AM20" i="7" s="1"/>
  <c r="AN20" s="1"/>
  <c r="AO20" s="1"/>
  <c r="AN26"/>
  <c r="AO26" s="1"/>
  <c r="M135" i="9"/>
  <c r="AM140" i="7" s="1"/>
  <c r="AN140" s="1"/>
  <c r="AO140" s="1"/>
  <c r="M247" i="9"/>
  <c r="AM252" i="7" s="1"/>
  <c r="AN252" s="1"/>
  <c r="AO252" s="1"/>
  <c r="AL39"/>
  <c r="AN141"/>
  <c r="AO141" s="1"/>
  <c r="AN57"/>
  <c r="AO57" s="1"/>
  <c r="AL43"/>
  <c r="AN80"/>
  <c r="AO80" s="1"/>
  <c r="M289" i="9"/>
  <c r="AM294" i="7" s="1"/>
  <c r="AN294" s="1"/>
  <c r="AO294" s="1"/>
  <c r="M253" i="9"/>
  <c r="AM258" i="7" s="1"/>
  <c r="AN258" s="1"/>
  <c r="AO258" s="1"/>
  <c r="M171" i="9"/>
  <c r="AM176" i="7" s="1"/>
  <c r="AN176" s="1"/>
  <c r="AO176" s="1"/>
  <c r="M229" i="9"/>
  <c r="AM234" i="7" s="1"/>
  <c r="AN234" s="1"/>
  <c r="AO234" s="1"/>
  <c r="M165" i="9"/>
  <c r="AM170" i="7" s="1"/>
  <c r="AN170" s="1"/>
  <c r="AO170" s="1"/>
  <c r="AN256"/>
  <c r="AO256" s="1"/>
  <c r="M209" i="9"/>
  <c r="AM214" i="7" s="1"/>
  <c r="AN214" s="1"/>
  <c r="AO214" s="1"/>
  <c r="AN208"/>
  <c r="AO208" s="1"/>
  <c r="M227" i="9"/>
  <c r="AM232" i="7" s="1"/>
  <c r="AN232" s="1"/>
  <c r="AO232" s="1"/>
  <c r="AN280"/>
  <c r="AO280" s="1"/>
  <c r="AN172"/>
  <c r="AO172" s="1"/>
  <c r="AN192"/>
  <c r="AO192" s="1"/>
  <c r="AL23"/>
  <c r="AL40"/>
  <c r="AN206"/>
  <c r="AO206" s="1"/>
  <c r="AN70"/>
  <c r="AO70" s="1"/>
  <c r="AN230"/>
  <c r="AO230" s="1"/>
  <c r="AN63"/>
  <c r="AO63" s="1"/>
  <c r="M211" i="9"/>
  <c r="AM216" i="7" s="1"/>
  <c r="AN216" s="1"/>
  <c r="AO216" s="1"/>
  <c r="M291" i="9"/>
  <c r="AM296" i="7" s="1"/>
  <c r="AN296" s="1"/>
  <c r="AO296" s="1"/>
  <c r="AL51"/>
  <c r="AL18"/>
  <c r="M91" i="9"/>
  <c r="AM96" i="7" s="1"/>
  <c r="AN96" s="1"/>
  <c r="AO96" s="1"/>
  <c r="M55" i="9"/>
  <c r="AM60" i="7" s="1"/>
  <c r="AN60" s="1"/>
  <c r="AO60" s="1"/>
  <c r="M255" i="9"/>
  <c r="AM260" i="7" s="1"/>
  <c r="AN260" s="1"/>
  <c r="AO260" s="1"/>
  <c r="M29" i="9"/>
  <c r="M25"/>
  <c r="AM30" i="7" s="1"/>
  <c r="M263" i="9"/>
  <c r="AM268" i="7" s="1"/>
  <c r="AN268" s="1"/>
  <c r="AO268" s="1"/>
  <c r="M141" i="9"/>
  <c r="AM146" i="7" s="1"/>
  <c r="AN146" s="1"/>
  <c r="AO146" s="1"/>
  <c r="M340" i="9"/>
  <c r="AM345" i="7" s="1"/>
  <c r="AN345" s="1"/>
  <c r="AO345" s="1"/>
  <c r="AL345"/>
  <c r="M512" i="9"/>
  <c r="AM517" i="7" s="1"/>
  <c r="AN517" s="1"/>
  <c r="AO517" s="1"/>
  <c r="AL517"/>
  <c r="M212" i="9"/>
  <c r="AM217" i="7" s="1"/>
  <c r="AN217" s="1"/>
  <c r="AO217" s="1"/>
  <c r="AL217"/>
  <c r="M518" i="9"/>
  <c r="AM523" i="7" s="1"/>
  <c r="AN523" s="1"/>
  <c r="AO523" s="1"/>
  <c r="AL523"/>
  <c r="M126" i="9"/>
  <c r="AM131" i="7" s="1"/>
  <c r="AN131" s="1"/>
  <c r="AO131" s="1"/>
  <c r="AL131"/>
  <c r="M88" i="9"/>
  <c r="AM93" i="7" s="1"/>
  <c r="AN93" s="1"/>
  <c r="AO93" s="1"/>
  <c r="AL93"/>
  <c r="M262" i="9"/>
  <c r="AM267" i="7" s="1"/>
  <c r="AN267" s="1"/>
  <c r="AO267" s="1"/>
  <c r="AL267"/>
  <c r="M322" i="9"/>
  <c r="AM327" i="7" s="1"/>
  <c r="AN327" s="1"/>
  <c r="AO327" s="1"/>
  <c r="AL327"/>
  <c r="M480" i="9"/>
  <c r="AM485" i="7" s="1"/>
  <c r="AN485" s="1"/>
  <c r="AO485" s="1"/>
  <c r="AL485"/>
  <c r="M334" i="9"/>
  <c r="AM339" i="7" s="1"/>
  <c r="AN339" s="1"/>
  <c r="AO339" s="1"/>
  <c r="AL339"/>
  <c r="M80" i="9"/>
  <c r="AM85" i="7" s="1"/>
  <c r="AN85" s="1"/>
  <c r="AO85" s="1"/>
  <c r="AL85"/>
  <c r="M488" i="9"/>
  <c r="AM493" i="7" s="1"/>
  <c r="AN493" s="1"/>
  <c r="AO493" s="1"/>
  <c r="AL493"/>
  <c r="M328" i="9"/>
  <c r="AM333" i="7" s="1"/>
  <c r="AN333" s="1"/>
  <c r="AO333" s="1"/>
  <c r="AL333"/>
  <c r="M416" i="9"/>
  <c r="AM421" i="7" s="1"/>
  <c r="AN421" s="1"/>
  <c r="AO421" s="1"/>
  <c r="AL421"/>
  <c r="M449" i="9"/>
  <c r="AM454" i="7" s="1"/>
  <c r="AN454" s="1"/>
  <c r="AO454" s="1"/>
  <c r="AL454"/>
  <c r="M14" i="9"/>
  <c r="AM19" i="7" s="1"/>
  <c r="AN19" s="1"/>
  <c r="AO19" s="1"/>
  <c r="AL19"/>
  <c r="M204" i="9"/>
  <c r="AM209" i="7" s="1"/>
  <c r="AN209" s="1"/>
  <c r="AO209" s="1"/>
  <c r="AL209"/>
  <c r="M380" i="9"/>
  <c r="AM385" i="7" s="1"/>
  <c r="AN385" s="1"/>
  <c r="AO385" s="1"/>
  <c r="AL385"/>
  <c r="M455" i="9"/>
  <c r="AM460" i="7" s="1"/>
  <c r="AN460" s="1"/>
  <c r="AO460" s="1"/>
  <c r="AL460"/>
  <c r="M498" i="9"/>
  <c r="AM503" i="7" s="1"/>
  <c r="AN503" s="1"/>
  <c r="AO503" s="1"/>
  <c r="AL503"/>
  <c r="M419" i="9"/>
  <c r="AM424" i="7" s="1"/>
  <c r="AN424" s="1"/>
  <c r="AO424" s="1"/>
  <c r="AL424"/>
  <c r="M469" i="9"/>
  <c r="AM474" i="7" s="1"/>
  <c r="AN474" s="1"/>
  <c r="AO474" s="1"/>
  <c r="AL474"/>
  <c r="M316" i="9"/>
  <c r="AM321" i="7" s="1"/>
  <c r="AN321" s="1"/>
  <c r="AO321" s="1"/>
  <c r="AL321"/>
  <c r="M70" i="9"/>
  <c r="AM75" i="7" s="1"/>
  <c r="AN75" s="1"/>
  <c r="AO75" s="1"/>
  <c r="AL75"/>
  <c r="M254" i="9"/>
  <c r="AM259" i="7" s="1"/>
  <c r="AN259" s="1"/>
  <c r="AO259" s="1"/>
  <c r="AL259"/>
  <c r="M427" i="9"/>
  <c r="AM432" i="7" s="1"/>
  <c r="AN432" s="1"/>
  <c r="AO432" s="1"/>
  <c r="AL432"/>
  <c r="M120" i="9"/>
  <c r="AM125" i="7" s="1"/>
  <c r="AN125" s="1"/>
  <c r="AO125" s="1"/>
  <c r="AL125"/>
  <c r="M485" i="9"/>
  <c r="AM490" i="7" s="1"/>
  <c r="AN490" s="1"/>
  <c r="AO490" s="1"/>
  <c r="AL490"/>
  <c r="M236" i="9"/>
  <c r="AM241" i="7" s="1"/>
  <c r="AN241" s="1"/>
  <c r="AO241" s="1"/>
  <c r="AL241"/>
  <c r="M372" i="9"/>
  <c r="AM377" i="7" s="1"/>
  <c r="AN377" s="1"/>
  <c r="AO377" s="1"/>
  <c r="AL377"/>
  <c r="M226" i="9"/>
  <c r="AM231" i="7" s="1"/>
  <c r="AN231" s="1"/>
  <c r="AO231" s="1"/>
  <c r="AL231"/>
  <c r="M324" i="9"/>
  <c r="AM329" i="7" s="1"/>
  <c r="AN329" s="1"/>
  <c r="AO329" s="1"/>
  <c r="AL329"/>
  <c r="M178" i="9"/>
  <c r="AM183" i="7" s="1"/>
  <c r="AN183" s="1"/>
  <c r="AO183" s="1"/>
  <c r="AL183"/>
  <c r="M384" i="9"/>
  <c r="AM389" i="7" s="1"/>
  <c r="AN389" s="1"/>
  <c r="AO389" s="1"/>
  <c r="AL389"/>
  <c r="M506" i="9"/>
  <c r="AM511" i="7" s="1"/>
  <c r="AN511" s="1"/>
  <c r="AO511" s="1"/>
  <c r="AL511"/>
  <c r="M330" i="9"/>
  <c r="AM335" i="7" s="1"/>
  <c r="AN335" s="1"/>
  <c r="AO335" s="1"/>
  <c r="AL335"/>
  <c r="M242" i="9"/>
  <c r="AM247" i="7" s="1"/>
  <c r="AN247" s="1"/>
  <c r="AO247" s="1"/>
  <c r="AL247"/>
  <c r="M392" i="9"/>
  <c r="AM397" i="7" s="1"/>
  <c r="AN397" s="1"/>
  <c r="AO397" s="1"/>
  <c r="AL397"/>
  <c r="M496" i="9"/>
  <c r="AM501" i="7" s="1"/>
  <c r="AN501" s="1"/>
  <c r="AO501" s="1"/>
  <c r="AL501"/>
  <c r="M394" i="9"/>
  <c r="AM399" i="7" s="1"/>
  <c r="AN399" s="1"/>
  <c r="AO399" s="1"/>
  <c r="AL399"/>
  <c r="M166" i="9"/>
  <c r="AM171" i="7" s="1"/>
  <c r="AN171" s="1"/>
  <c r="AO171" s="1"/>
  <c r="AL171"/>
  <c r="M358" i="9"/>
  <c r="AM363" i="7" s="1"/>
  <c r="AN363" s="1"/>
  <c r="AO363" s="1"/>
  <c r="AL363"/>
  <c r="M462" i="9"/>
  <c r="AM467" i="7" s="1"/>
  <c r="AN467" s="1"/>
  <c r="AO467" s="1"/>
  <c r="AL467"/>
  <c r="M294" i="9"/>
  <c r="AM299" i="7" s="1"/>
  <c r="AN299" s="1"/>
  <c r="AO299" s="1"/>
  <c r="AL299"/>
  <c r="M517" i="9"/>
  <c r="AM522" i="7" s="1"/>
  <c r="AN522" s="1"/>
  <c r="AO522" s="1"/>
  <c r="AL522"/>
  <c r="AN390"/>
  <c r="AO390" s="1"/>
  <c r="M101" i="9"/>
  <c r="AM106" i="7" s="1"/>
  <c r="AN106" s="1"/>
  <c r="AO106" s="1"/>
  <c r="AN196"/>
  <c r="AO196" s="1"/>
  <c r="M357" i="9"/>
  <c r="AM362" i="7" s="1"/>
  <c r="AN362" s="1"/>
  <c r="AO362" s="1"/>
  <c r="AN336"/>
  <c r="AO336" s="1"/>
  <c r="M339" i="9"/>
  <c r="AM344" i="7" s="1"/>
  <c r="AN344" s="1"/>
  <c r="AO344" s="1"/>
  <c r="M119" i="9"/>
  <c r="AM124" i="7" s="1"/>
  <c r="AN124" s="1"/>
  <c r="AO124" s="1"/>
  <c r="AL66"/>
  <c r="M109" i="9"/>
  <c r="AM114" i="7" s="1"/>
  <c r="AN114" s="1"/>
  <c r="AO114" s="1"/>
  <c r="M409" i="9"/>
  <c r="AM414" i="7" s="1"/>
  <c r="AN414" s="1"/>
  <c r="AO414" s="1"/>
  <c r="M179" i="9"/>
  <c r="AM184" i="7" s="1"/>
  <c r="AN184" s="1"/>
  <c r="AO184" s="1"/>
  <c r="M103" i="9"/>
  <c r="AM108" i="7" s="1"/>
  <c r="AN108" s="1"/>
  <c r="AO108" s="1"/>
  <c r="M269" i="9"/>
  <c r="AM274" i="7" s="1"/>
  <c r="AN274" s="1"/>
  <c r="AO274" s="1"/>
  <c r="M205" i="9"/>
  <c r="AM210" i="7" s="1"/>
  <c r="AN210" s="1"/>
  <c r="AO210" s="1"/>
  <c r="M199" i="9"/>
  <c r="AM204" i="7" s="1"/>
  <c r="AN204" s="1"/>
  <c r="AO204" s="1"/>
  <c r="M243" i="9"/>
  <c r="AM248" i="7" s="1"/>
  <c r="AN248" s="1"/>
  <c r="AO248" s="1"/>
  <c r="M281" i="9"/>
  <c r="AM286" i="7" s="1"/>
  <c r="AN286" s="1"/>
  <c r="AO286" s="1"/>
  <c r="M305" i="9"/>
  <c r="AM310" i="7" s="1"/>
  <c r="AN310" s="1"/>
  <c r="AO310" s="1"/>
  <c r="M279" i="9"/>
  <c r="AM284" i="7" s="1"/>
  <c r="AN284" s="1"/>
  <c r="AO284" s="1"/>
  <c r="M217" i="9"/>
  <c r="AM222" i="7" s="1"/>
  <c r="AN222" s="1"/>
  <c r="AO222" s="1"/>
  <c r="M223" i="9"/>
  <c r="AM228" i="7" s="1"/>
  <c r="AN228" s="1"/>
  <c r="AO228" s="1"/>
  <c r="M367" i="9"/>
  <c r="AM372" i="7" s="1"/>
  <c r="AN372" s="1"/>
  <c r="AO372" s="1"/>
  <c r="M265" i="9"/>
  <c r="AM270" i="7" s="1"/>
  <c r="AN270" s="1"/>
  <c r="AO270" s="1"/>
  <c r="M317" i="9"/>
  <c r="AM322" i="7" s="1"/>
  <c r="AN322" s="1"/>
  <c r="AO322" s="1"/>
  <c r="M134" i="9"/>
  <c r="AM139" i="7" s="1"/>
  <c r="AN139" s="1"/>
  <c r="AO139" s="1"/>
  <c r="AL139"/>
  <c r="M176" i="9"/>
  <c r="AM181" i="7" s="1"/>
  <c r="AN181" s="1"/>
  <c r="AO181" s="1"/>
  <c r="AL181"/>
  <c r="M513" i="9"/>
  <c r="AM518" i="7" s="1"/>
  <c r="AN518" s="1"/>
  <c r="AO518" s="1"/>
  <c r="AL518"/>
  <c r="M438" i="9"/>
  <c r="AM443" i="7" s="1"/>
  <c r="AN443" s="1"/>
  <c r="AO443" s="1"/>
  <c r="AL443"/>
  <c r="M526" i="9"/>
  <c r="AM531" i="7" s="1"/>
  <c r="AN531" s="1"/>
  <c r="AO531" s="1"/>
  <c r="AL531"/>
  <c r="M436" i="9"/>
  <c r="AM441" i="7" s="1"/>
  <c r="AN441" s="1"/>
  <c r="AO441" s="1"/>
  <c r="AL441"/>
  <c r="M150" i="9"/>
  <c r="AM155" i="7" s="1"/>
  <c r="AN155" s="1"/>
  <c r="AO155" s="1"/>
  <c r="AL155"/>
  <c r="M184" i="9"/>
  <c r="AM189" i="7" s="1"/>
  <c r="AN189" s="1"/>
  <c r="AO189" s="1"/>
  <c r="AL189"/>
  <c r="M222" i="9"/>
  <c r="AM227" i="7" s="1"/>
  <c r="AN227" s="1"/>
  <c r="AO227" s="1"/>
  <c r="AL227"/>
  <c r="M507" i="9"/>
  <c r="AM512" i="7" s="1"/>
  <c r="AN512" s="1"/>
  <c r="AO512" s="1"/>
  <c r="AL512"/>
  <c r="M467" i="9"/>
  <c r="AM472" i="7" s="1"/>
  <c r="AN472" s="1"/>
  <c r="AO472" s="1"/>
  <c r="AL472"/>
  <c r="M104" i="9"/>
  <c r="AM109" i="7" s="1"/>
  <c r="AN109" s="1"/>
  <c r="AO109" s="1"/>
  <c r="AL109"/>
  <c r="M528" i="9"/>
  <c r="AM533" i="7" s="1"/>
  <c r="AN533" s="1"/>
  <c r="AO533" s="1"/>
  <c r="AL533"/>
  <c r="M230" i="9"/>
  <c r="AM235" i="7" s="1"/>
  <c r="AN235" s="1"/>
  <c r="AO235" s="1"/>
  <c r="AL235"/>
  <c r="M459" i="9"/>
  <c r="AM464" i="7" s="1"/>
  <c r="AN464" s="1"/>
  <c r="AO464" s="1"/>
  <c r="AL464"/>
  <c r="M542" i="9"/>
  <c r="AM547" i="7" s="1"/>
  <c r="AN547" s="1"/>
  <c r="AO547" s="1"/>
  <c r="AL547"/>
  <c r="M300" i="9"/>
  <c r="AM305" i="7" s="1"/>
  <c r="AN305" s="1"/>
  <c r="AO305" s="1"/>
  <c r="AL305"/>
  <c r="M522" i="9"/>
  <c r="AM527" i="7" s="1"/>
  <c r="AN527" s="1"/>
  <c r="AO527" s="1"/>
  <c r="AL527"/>
  <c r="M540" i="9"/>
  <c r="AM545" i="7" s="1"/>
  <c r="AN545" s="1"/>
  <c r="AO545" s="1"/>
  <c r="AL545"/>
  <c r="M396" i="9"/>
  <c r="AM401" i="7" s="1"/>
  <c r="AN401" s="1"/>
  <c r="AO401" s="1"/>
  <c r="AL401"/>
  <c r="M408" i="9"/>
  <c r="AM413" i="7" s="1"/>
  <c r="AN413" s="1"/>
  <c r="AO413" s="1"/>
  <c r="AL413"/>
  <c r="M318" i="9"/>
  <c r="AM323" i="7" s="1"/>
  <c r="AN323" s="1"/>
  <c r="AO323" s="1"/>
  <c r="AL323"/>
  <c r="M86" i="9"/>
  <c r="AM91" i="7" s="1"/>
  <c r="AN91" s="1"/>
  <c r="AO91" s="1"/>
  <c r="AL91"/>
  <c r="M216" i="9"/>
  <c r="AM221" i="7" s="1"/>
  <c r="AN221" s="1"/>
  <c r="AO221" s="1"/>
  <c r="AL221"/>
  <c r="M168" i="9"/>
  <c r="AM173" i="7" s="1"/>
  <c r="AN173" s="1"/>
  <c r="AO173" s="1"/>
  <c r="AL173"/>
  <c r="M508" i="9"/>
  <c r="AM513" i="7" s="1"/>
  <c r="AN513" s="1"/>
  <c r="AO513" s="1"/>
  <c r="AL513"/>
  <c r="M142" i="9"/>
  <c r="AM147" i="7" s="1"/>
  <c r="AN147" s="1"/>
  <c r="AO147" s="1"/>
  <c r="AL147"/>
  <c r="M56" i="9"/>
  <c r="AM61" i="7" s="1"/>
  <c r="AN61" s="1"/>
  <c r="AO61" s="1"/>
  <c r="AL61"/>
  <c r="M414" i="9"/>
  <c r="AM419" i="7" s="1"/>
  <c r="AN419" s="1"/>
  <c r="AO419" s="1"/>
  <c r="AL419"/>
  <c r="M100" i="9"/>
  <c r="AM105" i="7" s="1"/>
  <c r="AN105" s="1"/>
  <c r="AO105" s="1"/>
  <c r="AL105"/>
  <c r="M474" i="9"/>
  <c r="AM479" i="7" s="1"/>
  <c r="AN479" s="1"/>
  <c r="AO479" s="1"/>
  <c r="AL479"/>
  <c r="M224" i="9"/>
  <c r="AM229" i="7" s="1"/>
  <c r="AN229" s="1"/>
  <c r="AO229" s="1"/>
  <c r="AL229"/>
  <c r="M364" i="9"/>
  <c r="AM369" i="7" s="1"/>
  <c r="AN369" s="1"/>
  <c r="AO369" s="1"/>
  <c r="AL369"/>
  <c r="M272" i="9"/>
  <c r="AM277" i="7" s="1"/>
  <c r="AN277" s="1"/>
  <c r="AO277" s="1"/>
  <c r="AL277"/>
  <c r="M532" i="9"/>
  <c r="AM537" i="7" s="1"/>
  <c r="AN537" s="1"/>
  <c r="AO537" s="1"/>
  <c r="AL537"/>
  <c r="M258" i="9"/>
  <c r="AM263" i="7" s="1"/>
  <c r="AN263" s="1"/>
  <c r="AO263" s="1"/>
  <c r="AL263"/>
  <c r="M312" i="9"/>
  <c r="AM317" i="7" s="1"/>
  <c r="AN317" s="1"/>
  <c r="AO317" s="1"/>
  <c r="AL317"/>
  <c r="M276" i="9"/>
  <c r="AM281" i="7" s="1"/>
  <c r="AN281" s="1"/>
  <c r="AO281" s="1"/>
  <c r="AL281"/>
  <c r="M461" i="9"/>
  <c r="AM466" i="7" s="1"/>
  <c r="AN466" s="1"/>
  <c r="AO466" s="1"/>
  <c r="AL466"/>
  <c r="M186" i="9"/>
  <c r="AM191" i="7" s="1"/>
  <c r="AN191" s="1"/>
  <c r="AO191" s="1"/>
  <c r="AL191"/>
  <c r="M356" i="9"/>
  <c r="AM361" i="7" s="1"/>
  <c r="AN361" s="1"/>
  <c r="AO361" s="1"/>
  <c r="AL361"/>
  <c r="M332" i="9"/>
  <c r="AM337" i="7" s="1"/>
  <c r="AN337" s="1"/>
  <c r="AO337" s="1"/>
  <c r="AL337"/>
  <c r="M350" i="9"/>
  <c r="AM355" i="7" s="1"/>
  <c r="AN355" s="1"/>
  <c r="AO355" s="1"/>
  <c r="AL355"/>
  <c r="M390" i="9"/>
  <c r="AM395" i="7" s="1"/>
  <c r="AN395" s="1"/>
  <c r="AO395" s="1"/>
  <c r="AL395"/>
  <c r="M40" i="9"/>
  <c r="AM45" i="7" s="1"/>
  <c r="AL45"/>
  <c r="M238" i="9"/>
  <c r="AM243" i="7" s="1"/>
  <c r="AN243" s="1"/>
  <c r="AO243" s="1"/>
  <c r="AL243"/>
  <c r="M382" i="9"/>
  <c r="AM387" i="7" s="1"/>
  <c r="AN387" s="1"/>
  <c r="AO387" s="1"/>
  <c r="AL387"/>
  <c r="M453" i="9"/>
  <c r="AM458" i="7" s="1"/>
  <c r="AN458" s="1"/>
  <c r="AO458" s="1"/>
  <c r="AL458"/>
  <c r="M410" i="9"/>
  <c r="AM415" i="7" s="1"/>
  <c r="AN415" s="1"/>
  <c r="AO415" s="1"/>
  <c r="AL415"/>
  <c r="M395" i="9"/>
  <c r="AM400" i="7" s="1"/>
  <c r="AN400" s="1"/>
  <c r="AO400" s="1"/>
  <c r="M81" i="9"/>
  <c r="AM86" i="7" s="1"/>
  <c r="AN86" s="1"/>
  <c r="AO86" s="1"/>
  <c r="M347" i="9"/>
  <c r="AM352" i="7" s="1"/>
  <c r="AN352" s="1"/>
  <c r="AO352" s="1"/>
  <c r="AN14"/>
  <c r="AO14" s="1"/>
  <c r="AL48"/>
  <c r="M261" i="9"/>
  <c r="AM266" i="7" s="1"/>
  <c r="AN266" s="1"/>
  <c r="AO266" s="1"/>
  <c r="M73" i="9"/>
  <c r="AM78" i="7" s="1"/>
  <c r="AN78" s="1"/>
  <c r="AO78" s="1"/>
  <c r="M401" i="9"/>
  <c r="AM406" i="7" s="1"/>
  <c r="AN406" s="1"/>
  <c r="AO406" s="1"/>
  <c r="M235" i="9"/>
  <c r="AM240" i="7" s="1"/>
  <c r="AN240" s="1"/>
  <c r="AO240" s="1"/>
  <c r="M71" i="9"/>
  <c r="AM76" i="7" s="1"/>
  <c r="AN76" s="1"/>
  <c r="AO76" s="1"/>
  <c r="AN546"/>
  <c r="AO546" s="1"/>
  <c r="M535" i="9"/>
  <c r="AM540" i="7" s="1"/>
  <c r="AN540" s="1"/>
  <c r="AO540" s="1"/>
  <c r="M87" i="9"/>
  <c r="AM92" i="7" s="1"/>
  <c r="AN92" s="1"/>
  <c r="AO92" s="1"/>
  <c r="M510" i="9"/>
  <c r="AM515" i="7" s="1"/>
  <c r="AN515" s="1"/>
  <c r="AO515" s="1"/>
  <c r="AL515"/>
  <c r="M284" i="9"/>
  <c r="AM289" i="7" s="1"/>
  <c r="AN289" s="1"/>
  <c r="AO289" s="1"/>
  <c r="AL289"/>
  <c r="M248" i="9"/>
  <c r="AM253" i="7" s="1"/>
  <c r="AN253" s="1"/>
  <c r="AO253" s="1"/>
  <c r="AL253"/>
  <c r="M200" i="9"/>
  <c r="AM205" i="7" s="1"/>
  <c r="AN205" s="1"/>
  <c r="AO205" s="1"/>
  <c r="AL205"/>
  <c r="M218" i="9"/>
  <c r="AM223" i="7" s="1"/>
  <c r="AN223" s="1"/>
  <c r="AO223" s="1"/>
  <c r="AL223"/>
  <c r="M442" i="9"/>
  <c r="AM447" i="7" s="1"/>
  <c r="AN447" s="1"/>
  <c r="AO447" s="1"/>
  <c r="AL447"/>
  <c r="M338" i="9"/>
  <c r="AM343" i="7" s="1"/>
  <c r="AN343" s="1"/>
  <c r="AO343" s="1"/>
  <c r="AL343"/>
  <c r="M544" i="9"/>
  <c r="AM549" i="7" s="1"/>
  <c r="AN549" s="1"/>
  <c r="AO549" s="1"/>
  <c r="AL549"/>
  <c r="M288" i="9"/>
  <c r="AM293" i="7" s="1"/>
  <c r="AN293" s="1"/>
  <c r="AO293" s="1"/>
  <c r="AL293"/>
  <c r="M486" i="9"/>
  <c r="AM491" i="7" s="1"/>
  <c r="AN491" s="1"/>
  <c r="AO491" s="1"/>
  <c r="AL491"/>
  <c r="M439" i="9"/>
  <c r="AM444" i="7" s="1"/>
  <c r="AN444" s="1"/>
  <c r="AO444" s="1"/>
  <c r="AL444"/>
  <c r="M466" i="9"/>
  <c r="AM471" i="7" s="1"/>
  <c r="AN471" s="1"/>
  <c r="AO471" s="1"/>
  <c r="AL471"/>
  <c r="M497" i="9"/>
  <c r="AM502" i="7" s="1"/>
  <c r="AN502" s="1"/>
  <c r="AO502" s="1"/>
  <c r="AL502"/>
  <c r="M376" i="9"/>
  <c r="AM381" i="7" s="1"/>
  <c r="AN381" s="1"/>
  <c r="AO381" s="1"/>
  <c r="AL381"/>
  <c r="M50" i="9"/>
  <c r="AM55" i="7" s="1"/>
  <c r="AN55" s="1"/>
  <c r="AO55" s="1"/>
  <c r="AL55"/>
  <c r="M456" i="9"/>
  <c r="AM461" i="7" s="1"/>
  <c r="AN461" s="1"/>
  <c r="AO461" s="1"/>
  <c r="AL461"/>
  <c r="M152" i="9"/>
  <c r="AM157" i="7" s="1"/>
  <c r="AN157" s="1"/>
  <c r="AO157" s="1"/>
  <c r="AL157"/>
  <c r="M417" i="9"/>
  <c r="AM422" i="7" s="1"/>
  <c r="AN422" s="1"/>
  <c r="AO422" s="1"/>
  <c r="AL422"/>
  <c r="M66" i="9"/>
  <c r="AM71" i="7" s="1"/>
  <c r="AN71" s="1"/>
  <c r="AO71" s="1"/>
  <c r="AL71"/>
  <c r="M450" i="9"/>
  <c r="AM455" i="7" s="1"/>
  <c r="AN455" s="1"/>
  <c r="AO455" s="1"/>
  <c r="AL455"/>
  <c r="M374" i="9"/>
  <c r="AM379" i="7" s="1"/>
  <c r="AN379" s="1"/>
  <c r="AO379" s="1"/>
  <c r="AL379"/>
  <c r="M471" i="9"/>
  <c r="AM476" i="7" s="1"/>
  <c r="AN476" s="1"/>
  <c r="AO476" s="1"/>
  <c r="AL476"/>
  <c r="M74" i="9"/>
  <c r="AM79" i="7" s="1"/>
  <c r="AN79" s="1"/>
  <c r="AO79" s="1"/>
  <c r="AL79"/>
  <c r="M118" i="9"/>
  <c r="AM123" i="7" s="1"/>
  <c r="AN123" s="1"/>
  <c r="AO123" s="1"/>
  <c r="AL123"/>
  <c r="M292" i="9"/>
  <c r="AM297" i="7" s="1"/>
  <c r="AN297" s="1"/>
  <c r="AO297" s="1"/>
  <c r="AL297"/>
  <c r="M472" i="9"/>
  <c r="AM477" i="7" s="1"/>
  <c r="AN477" s="1"/>
  <c r="AO477" s="1"/>
  <c r="AL477"/>
  <c r="M524" i="9"/>
  <c r="AM529" i="7" s="1"/>
  <c r="AN529" s="1"/>
  <c r="AO529" s="1"/>
  <c r="AL529"/>
  <c r="M538" i="9"/>
  <c r="AM543" i="7" s="1"/>
  <c r="AN543" s="1"/>
  <c r="AO543" s="1"/>
  <c r="AL543"/>
  <c r="M240" i="9"/>
  <c r="AM245" i="7" s="1"/>
  <c r="AN245" s="1"/>
  <c r="AO245" s="1"/>
  <c r="AL245"/>
  <c r="M160" i="9"/>
  <c r="AM165" i="7" s="1"/>
  <c r="AN165" s="1"/>
  <c r="AO165" s="1"/>
  <c r="AL165"/>
  <c r="M502" i="9"/>
  <c r="AM507" i="7" s="1"/>
  <c r="AN507" s="1"/>
  <c r="AO507" s="1"/>
  <c r="AL507"/>
  <c r="M433" i="9"/>
  <c r="AM438" i="7" s="1"/>
  <c r="AN438" s="1"/>
  <c r="AO438" s="1"/>
  <c r="AL438"/>
  <c r="M491" i="9"/>
  <c r="AM496" i="7" s="1"/>
  <c r="AN496" s="1"/>
  <c r="AO496" s="1"/>
  <c r="AL496"/>
  <c r="M448" i="9"/>
  <c r="AM453" i="7" s="1"/>
  <c r="AN453" s="1"/>
  <c r="AO453" s="1"/>
  <c r="AL453"/>
  <c r="M42" i="9"/>
  <c r="AM47" i="7" s="1"/>
  <c r="AN47" s="1"/>
  <c r="AO47" s="1"/>
  <c r="AL47"/>
  <c r="M304" i="9"/>
  <c r="AM309" i="7" s="1"/>
  <c r="AN309" s="1"/>
  <c r="AO309" s="1"/>
  <c r="AL309"/>
  <c r="M256" i="9"/>
  <c r="AM261" i="7" s="1"/>
  <c r="AN261" s="1"/>
  <c r="AO261" s="1"/>
  <c r="AL261"/>
  <c r="M520" i="9"/>
  <c r="AM525" i="7" s="1"/>
  <c r="AN525" s="1"/>
  <c r="AO525" s="1"/>
  <c r="AL525"/>
  <c r="M341" i="9"/>
  <c r="AM346" i="7" s="1"/>
  <c r="AN346" s="1"/>
  <c r="AO346" s="1"/>
  <c r="M379" i="9"/>
  <c r="AM384" i="7" s="1"/>
  <c r="AN384" s="1"/>
  <c r="AO384" s="1"/>
  <c r="AN42"/>
  <c r="AO42" s="1"/>
  <c r="AN62"/>
  <c r="AO62" s="1"/>
  <c r="AL29"/>
  <c r="M163" i="9"/>
  <c r="AM168" i="7" s="1"/>
  <c r="AN168" s="1"/>
  <c r="AO168" s="1"/>
  <c r="M285" i="9"/>
  <c r="AM290" i="7" s="1"/>
  <c r="AN290" s="1"/>
  <c r="AO290" s="1"/>
  <c r="M245" i="9"/>
  <c r="AM250" i="7" s="1"/>
  <c r="AN250" s="1"/>
  <c r="AO250" s="1"/>
  <c r="M329" i="9"/>
  <c r="AM334" i="7" s="1"/>
  <c r="AN334" s="1"/>
  <c r="AO334" s="1"/>
  <c r="M405" i="9"/>
  <c r="AM410" i="7" s="1"/>
  <c r="AN410" s="1"/>
  <c r="AO410" s="1"/>
  <c r="M355" i="9"/>
  <c r="AM360" i="7" s="1"/>
  <c r="AN360" s="1"/>
  <c r="AO360" s="1"/>
  <c r="M371" i="9"/>
  <c r="AM376" i="7" s="1"/>
  <c r="AN376" s="1"/>
  <c r="AO376" s="1"/>
  <c r="M189" i="9"/>
  <c r="AM194" i="7" s="1"/>
  <c r="AN194" s="1"/>
  <c r="AO194" s="1"/>
  <c r="M547" i="9"/>
  <c r="AM552" i="7" s="1"/>
  <c r="AN552" s="1"/>
  <c r="AO552" s="1"/>
  <c r="M431" i="9"/>
  <c r="AM436" i="7" s="1"/>
  <c r="AN436" s="1"/>
  <c r="AO436" s="1"/>
  <c r="M523" i="9"/>
  <c r="AM528" i="7" s="1"/>
  <c r="AN528" s="1"/>
  <c r="AO528" s="1"/>
  <c r="M147" i="9"/>
  <c r="AM152" i="7" s="1"/>
  <c r="AN152" s="1"/>
  <c r="AO152" s="1"/>
  <c r="M525" i="9"/>
  <c r="AM530" i="7" s="1"/>
  <c r="AN530" s="1"/>
  <c r="AO530" s="1"/>
  <c r="M366" i="9"/>
  <c r="AM371" i="7" s="1"/>
  <c r="AN371" s="1"/>
  <c r="AO371" s="1"/>
  <c r="AL371"/>
  <c r="M244" i="9"/>
  <c r="AM249" i="7" s="1"/>
  <c r="AN249" s="1"/>
  <c r="AO249" s="1"/>
  <c r="AL249"/>
  <c r="M278" i="9"/>
  <c r="AM283" i="7" s="1"/>
  <c r="AN283" s="1"/>
  <c r="AO283" s="1"/>
  <c r="AL283"/>
  <c r="M492" i="9"/>
  <c r="AM497" i="7" s="1"/>
  <c r="AN497" s="1"/>
  <c r="AO497" s="1"/>
  <c r="AL497"/>
  <c r="M519" i="9"/>
  <c r="AM524" i="7" s="1"/>
  <c r="AN524" s="1"/>
  <c r="AO524" s="1"/>
  <c r="AL524"/>
  <c r="M348" i="9"/>
  <c r="AM353" i="7" s="1"/>
  <c r="AN353" s="1"/>
  <c r="AO353" s="1"/>
  <c r="AL353"/>
  <c r="M180" i="9"/>
  <c r="AM185" i="7" s="1"/>
  <c r="AN185" s="1"/>
  <c r="AO185" s="1"/>
  <c r="AL185"/>
  <c r="M514" i="9"/>
  <c r="AM519" i="7" s="1"/>
  <c r="AN519" s="1"/>
  <c r="AO519" s="1"/>
  <c r="AL519"/>
  <c r="M192" i="9"/>
  <c r="AM197" i="7" s="1"/>
  <c r="AN197" s="1"/>
  <c r="AO197" s="1"/>
  <c r="AL197"/>
  <c r="M437" i="9"/>
  <c r="AM442" i="7" s="1"/>
  <c r="AN442" s="1"/>
  <c r="AO442" s="1"/>
  <c r="AL442"/>
  <c r="M246" i="9"/>
  <c r="AM251" i="7" s="1"/>
  <c r="AN251" s="1"/>
  <c r="AO251" s="1"/>
  <c r="AL251"/>
  <c r="M516" i="9"/>
  <c r="AM521" i="7" s="1"/>
  <c r="AN521" s="1"/>
  <c r="AO521" s="1"/>
  <c r="AL521"/>
  <c r="M440" i="9"/>
  <c r="AM445" i="7" s="1"/>
  <c r="AN445" s="1"/>
  <c r="AO445" s="1"/>
  <c r="AL445"/>
  <c r="M424" i="9"/>
  <c r="AM429" i="7" s="1"/>
  <c r="AN429" s="1"/>
  <c r="AO429" s="1"/>
  <c r="AL429"/>
  <c r="M90" i="9"/>
  <c r="AM95" i="7" s="1"/>
  <c r="AN95" s="1"/>
  <c r="AO95" s="1"/>
  <c r="AL95"/>
  <c r="M360" i="9"/>
  <c r="AM365" i="7" s="1"/>
  <c r="AN365" s="1"/>
  <c r="AO365" s="1"/>
  <c r="AL365"/>
  <c r="M298" i="9"/>
  <c r="AM303" i="7" s="1"/>
  <c r="AN303" s="1"/>
  <c r="AO303" s="1"/>
  <c r="AL303"/>
  <c r="M250" i="9"/>
  <c r="AM255" i="7" s="1"/>
  <c r="AN255" s="1"/>
  <c r="AO255" s="1"/>
  <c r="AL255"/>
  <c r="M84" i="9"/>
  <c r="AM89" i="7" s="1"/>
  <c r="AN89" s="1"/>
  <c r="AO89" s="1"/>
  <c r="AL89"/>
  <c r="M346" i="9"/>
  <c r="AM351" i="7" s="1"/>
  <c r="AN351" s="1"/>
  <c r="AO351" s="1"/>
  <c r="AL351"/>
  <c r="M418" i="9"/>
  <c r="AM423" i="7" s="1"/>
  <c r="AN423" s="1"/>
  <c r="AO423" s="1"/>
  <c r="AL423"/>
  <c r="M182" i="9"/>
  <c r="AM187" i="7" s="1"/>
  <c r="AN187" s="1"/>
  <c r="AO187" s="1"/>
  <c r="AL187"/>
  <c r="M412" i="9"/>
  <c r="AM417" i="7" s="1"/>
  <c r="AN417" s="1"/>
  <c r="AO417" s="1"/>
  <c r="AL417"/>
  <c r="M475" i="9"/>
  <c r="AM480" i="7" s="1"/>
  <c r="AN480" s="1"/>
  <c r="AO480" s="1"/>
  <c r="AL480"/>
  <c r="M320" i="9"/>
  <c r="AM325" i="7" s="1"/>
  <c r="AN325" s="1"/>
  <c r="AO325" s="1"/>
  <c r="AL325"/>
  <c r="M172" i="9"/>
  <c r="AM177" i="7" s="1"/>
  <c r="AN177" s="1"/>
  <c r="AO177" s="1"/>
  <c r="AL177"/>
  <c r="M352" i="9"/>
  <c r="AM357" i="7" s="1"/>
  <c r="AN357" s="1"/>
  <c r="AO357" s="1"/>
  <c r="AL357"/>
  <c r="M504" i="9"/>
  <c r="AM509" i="7" s="1"/>
  <c r="AN509" s="1"/>
  <c r="AO509" s="1"/>
  <c r="AL509"/>
  <c r="M494" i="9"/>
  <c r="AM499" i="7" s="1"/>
  <c r="AN499" s="1"/>
  <c r="AO499" s="1"/>
  <c r="AL499"/>
  <c r="M460" i="9"/>
  <c r="AM465" i="7" s="1"/>
  <c r="AN465" s="1"/>
  <c r="AO465" s="1"/>
  <c r="AL465"/>
  <c r="M128" i="9"/>
  <c r="AM133" i="7" s="1"/>
  <c r="AN133" s="1"/>
  <c r="AO133" s="1"/>
  <c r="AL133"/>
  <c r="M422" i="9"/>
  <c r="AM427" i="7" s="1"/>
  <c r="AN427" s="1"/>
  <c r="AO427" s="1"/>
  <c r="AL427"/>
  <c r="M534" i="9"/>
  <c r="AM539" i="7" s="1"/>
  <c r="AN539" s="1"/>
  <c r="AO539" s="1"/>
  <c r="AL539"/>
  <c r="AL57"/>
  <c r="M215" i="9"/>
  <c r="AM220" i="7" s="1"/>
  <c r="AN220" s="1"/>
  <c r="AO220" s="1"/>
  <c r="M399" i="9"/>
  <c r="AM404" i="7" s="1"/>
  <c r="AN404" s="1"/>
  <c r="AO404" s="1"/>
  <c r="M311" i="9"/>
  <c r="AM316" i="7" s="1"/>
  <c r="AN316" s="1"/>
  <c r="AO316" s="1"/>
  <c r="M239" i="9"/>
  <c r="AM244" i="7" s="1"/>
  <c r="AN244" s="1"/>
  <c r="AO244" s="1"/>
  <c r="M365" i="9"/>
  <c r="AM370" i="7" s="1"/>
  <c r="AN370" s="1"/>
  <c r="AO370" s="1"/>
  <c r="M277" i="9"/>
  <c r="AM282" i="7" s="1"/>
  <c r="AN282" s="1"/>
  <c r="AO282" s="1"/>
  <c r="M299" i="9"/>
  <c r="AM304" i="7" s="1"/>
  <c r="AN304" s="1"/>
  <c r="AO304" s="1"/>
  <c r="M363" i="9"/>
  <c r="AM368" i="7" s="1"/>
  <c r="AN368" s="1"/>
  <c r="AO368" s="1"/>
  <c r="M173" i="9"/>
  <c r="AM178" i="7" s="1"/>
  <c r="AN178" s="1"/>
  <c r="AO178" s="1"/>
  <c r="M219" i="9"/>
  <c r="AM224" i="7" s="1"/>
  <c r="AN224" s="1"/>
  <c r="AO224" s="1"/>
  <c r="M393" i="9"/>
  <c r="AM398" i="7" s="1"/>
  <c r="AN398" s="1"/>
  <c r="AO398" s="1"/>
  <c r="M335" i="9"/>
  <c r="AM340" i="7" s="1"/>
  <c r="AN340" s="1"/>
  <c r="AO340" s="1"/>
  <c r="M351" i="9"/>
  <c r="AM356" i="7" s="1"/>
  <c r="AN356" s="1"/>
  <c r="AO356" s="1"/>
  <c r="M149" i="9"/>
  <c r="AM154" i="7" s="1"/>
  <c r="AN154" s="1"/>
  <c r="AO154" s="1"/>
  <c r="M195" i="9"/>
  <c r="AM200" i="7" s="1"/>
  <c r="AN200" s="1"/>
  <c r="AO200" s="1"/>
  <c r="AN45"/>
  <c r="AO45" s="1"/>
  <c r="AN51"/>
  <c r="AO51" s="1"/>
  <c r="AN48"/>
  <c r="AO48" s="1"/>
  <c r="AN52"/>
  <c r="AO52" s="1"/>
  <c r="AN33"/>
  <c r="AO33" s="1"/>
  <c r="AN43"/>
  <c r="AO43" s="1"/>
  <c r="AN35"/>
  <c r="AO35" s="1"/>
  <c r="AM37"/>
  <c r="AN37" s="1"/>
  <c r="AO37" s="1"/>
  <c r="AN27"/>
  <c r="AO27" s="1"/>
  <c r="AM23"/>
  <c r="AN23" s="1"/>
  <c r="AO23" s="1"/>
  <c r="AN30"/>
  <c r="AO30" s="1"/>
  <c r="AM44"/>
  <c r="AN44" s="1"/>
  <c r="AO44" s="1"/>
  <c r="AM34"/>
  <c r="AN34" s="1"/>
  <c r="AO34" s="1"/>
  <c r="AM17"/>
  <c r="AN17" s="1"/>
  <c r="AO17" s="1"/>
  <c r="AM22"/>
  <c r="AN22" s="1"/>
  <c r="AO22" s="1"/>
  <c r="AM31"/>
  <c r="AN31" s="1"/>
  <c r="AO31" s="1"/>
  <c r="AM38"/>
  <c r="AN38" s="1"/>
  <c r="AO38" s="1"/>
  <c r="AM29"/>
  <c r="AN29" s="1"/>
  <c r="AO29" s="1"/>
  <c r="AM40"/>
  <c r="AN40" s="1"/>
  <c r="AO40" s="1"/>
  <c r="AM53"/>
  <c r="AN53" s="1"/>
  <c r="AO53" s="1"/>
  <c r="AM25"/>
  <c r="AN25" s="1"/>
  <c r="AO25" s="1"/>
  <c r="AM39"/>
  <c r="AN39" s="1"/>
  <c r="AO39" s="1"/>
  <c r="AM50"/>
  <c r="AN50" s="1"/>
  <c r="AO50" s="1"/>
  <c r="AM15"/>
  <c r="AN15" s="1"/>
  <c r="AO15" s="1"/>
  <c r="AM54"/>
  <c r="AN54" s="1"/>
  <c r="AO54" s="1"/>
  <c r="AM32"/>
  <c r="AN32" s="1"/>
  <c r="AO32" s="1"/>
  <c r="AN28"/>
  <c r="AO28" s="1"/>
  <c r="AM41"/>
  <c r="AN41" s="1"/>
  <c r="AO41" s="1"/>
  <c r="AM21"/>
  <c r="AN21" s="1"/>
  <c r="AO21" s="1"/>
  <c r="AM49"/>
  <c r="AN49" s="1"/>
  <c r="AO49" s="1"/>
  <c r="AM16"/>
  <c r="AN16" s="1"/>
  <c r="AO16" s="1"/>
  <c r="AM24"/>
  <c r="AN24" s="1"/>
  <c r="AO24" s="1"/>
  <c r="D13"/>
  <c r="G12" i="9"/>
  <c r="H12" s="1"/>
  <c r="G15"/>
  <c r="H15" s="1"/>
  <c r="G16"/>
  <c r="H16" s="1"/>
  <c r="G17"/>
  <c r="H17" s="1"/>
  <c r="G18"/>
  <c r="H18" s="1"/>
  <c r="G21"/>
  <c r="H21" s="1"/>
  <c r="G22"/>
  <c r="H22" s="1"/>
  <c r="G23"/>
  <c r="H23" s="1"/>
  <c r="G26"/>
  <c r="H26" s="1"/>
  <c r="G28"/>
  <c r="H28" s="1"/>
  <c r="G32"/>
  <c r="H32" s="1"/>
  <c r="G34"/>
  <c r="H34" s="1"/>
  <c r="G39"/>
  <c r="H39" s="1"/>
  <c r="G44"/>
  <c r="H44" s="1"/>
  <c r="G46"/>
  <c r="H46" s="1"/>
  <c r="G48"/>
  <c r="H48" s="1"/>
  <c r="G50"/>
  <c r="H50" s="1"/>
  <c r="G33"/>
  <c r="H33" s="1"/>
  <c r="G25"/>
  <c r="H25" s="1"/>
  <c r="G37"/>
  <c r="H37" s="1"/>
  <c r="G45"/>
  <c r="H45" s="1"/>
  <c r="G19"/>
  <c r="H19" s="1"/>
  <c r="G24"/>
  <c r="H24" s="1"/>
  <c r="G9"/>
  <c r="H9" s="1"/>
  <c r="G43"/>
  <c r="H43" s="1"/>
  <c r="G35"/>
  <c r="H35" s="1"/>
  <c r="G30"/>
  <c r="H30" s="1"/>
  <c r="G11"/>
  <c r="H11" s="1"/>
  <c r="G29"/>
  <c r="H29" s="1"/>
  <c r="G38"/>
  <c r="H38" s="1"/>
  <c r="G40"/>
  <c r="H40" s="1"/>
  <c r="G49"/>
  <c r="H49" s="1"/>
  <c r="G14"/>
  <c r="H14" s="1"/>
  <c r="G10"/>
  <c r="H10" s="1"/>
  <c r="G36"/>
  <c r="H36" s="1"/>
  <c r="G20"/>
  <c r="H20" s="1"/>
  <c r="G47"/>
  <c r="H47" s="1"/>
  <c r="G41"/>
  <c r="H41" s="1"/>
  <c r="G27"/>
  <c r="H27" s="1"/>
  <c r="G42"/>
  <c r="H42" s="1"/>
  <c r="G51"/>
  <c r="H51" s="1"/>
  <c r="G52"/>
  <c r="H52" s="1"/>
  <c r="G53"/>
  <c r="H53" s="1"/>
  <c r="G54"/>
  <c r="H54" s="1"/>
  <c r="G55"/>
  <c r="H55" s="1"/>
  <c r="G56"/>
  <c r="H56" s="1"/>
  <c r="G57"/>
  <c r="H57" s="1"/>
  <c r="G58"/>
  <c r="H58" s="1"/>
  <c r="G59"/>
  <c r="H59" s="1"/>
  <c r="G60"/>
  <c r="H60" s="1"/>
  <c r="G61"/>
  <c r="H61" s="1"/>
  <c r="G62"/>
  <c r="H62" s="1"/>
  <c r="G63"/>
  <c r="H63" s="1"/>
  <c r="G64"/>
  <c r="H64" s="1"/>
  <c r="G65"/>
  <c r="H65" s="1"/>
  <c r="G66"/>
  <c r="H66" s="1"/>
  <c r="G67"/>
  <c r="H67" s="1"/>
  <c r="G68"/>
  <c r="H68" s="1"/>
  <c r="G69"/>
  <c r="H69" s="1"/>
  <c r="G70"/>
  <c r="H70" s="1"/>
  <c r="G72"/>
  <c r="H72" s="1"/>
  <c r="G73"/>
  <c r="H73" s="1"/>
  <c r="G74"/>
  <c r="H74" s="1"/>
  <c r="G75"/>
  <c r="H75" s="1"/>
  <c r="G77"/>
  <c r="H77" s="1"/>
  <c r="G78"/>
  <c r="H78" s="1"/>
  <c r="G79"/>
  <c r="H79" s="1"/>
  <c r="G80"/>
  <c r="H80" s="1"/>
  <c r="G81"/>
  <c r="H81" s="1"/>
  <c r="G82"/>
  <c r="H82" s="1"/>
  <c r="G83"/>
  <c r="H83" s="1"/>
  <c r="G84"/>
  <c r="H84" s="1"/>
  <c r="G85"/>
  <c r="H85" s="1"/>
  <c r="G86"/>
  <c r="H86" s="1"/>
  <c r="G87"/>
  <c r="H87" s="1"/>
  <c r="G88"/>
  <c r="H88" s="1"/>
  <c r="G89"/>
  <c r="H89" s="1"/>
  <c r="G90"/>
  <c r="H90" s="1"/>
  <c r="G91"/>
  <c r="H91" s="1"/>
  <c r="G92"/>
  <c r="H92" s="1"/>
  <c r="G93"/>
  <c r="H93" s="1"/>
  <c r="G94"/>
  <c r="H94" s="1"/>
  <c r="G95"/>
  <c r="H95" s="1"/>
  <c r="G96"/>
  <c r="H96" s="1"/>
  <c r="G97"/>
  <c r="H97" s="1"/>
  <c r="G98"/>
  <c r="H98" s="1"/>
  <c r="G99"/>
  <c r="H99" s="1"/>
  <c r="G100"/>
  <c r="H100" s="1"/>
  <c r="G101"/>
  <c r="H101" s="1"/>
  <c r="G102"/>
  <c r="H102" s="1"/>
  <c r="G103"/>
  <c r="H103" s="1"/>
  <c r="G104"/>
  <c r="H104" s="1"/>
  <c r="G105"/>
  <c r="H105" s="1"/>
  <c r="G106"/>
  <c r="H106" s="1"/>
  <c r="G107"/>
  <c r="H107" s="1"/>
  <c r="G108"/>
  <c r="H108" s="1"/>
  <c r="G109"/>
  <c r="H109" s="1"/>
  <c r="G110"/>
  <c r="H110" s="1"/>
  <c r="G111"/>
  <c r="H111" s="1"/>
  <c r="G112"/>
  <c r="H112" s="1"/>
  <c r="G113"/>
  <c r="H113" s="1"/>
  <c r="G114"/>
  <c r="H114" s="1"/>
  <c r="G115"/>
  <c r="H115" s="1"/>
  <c r="G116"/>
  <c r="H116" s="1"/>
  <c r="G117"/>
  <c r="H117" s="1"/>
  <c r="G118"/>
  <c r="H118" s="1"/>
  <c r="G119"/>
  <c r="H119" s="1"/>
  <c r="G120"/>
  <c r="H120" s="1"/>
  <c r="G121"/>
  <c r="H121" s="1"/>
  <c r="G122"/>
  <c r="H122" s="1"/>
  <c r="G123"/>
  <c r="H123" s="1"/>
  <c r="G124"/>
  <c r="H124" s="1"/>
  <c r="G125"/>
  <c r="H125" s="1"/>
  <c r="G126"/>
  <c r="H126" s="1"/>
  <c r="G127"/>
  <c r="H127" s="1"/>
  <c r="G128"/>
  <c r="H128" s="1"/>
  <c r="G129"/>
  <c r="H129" s="1"/>
  <c r="G130"/>
  <c r="H130" s="1"/>
  <c r="G131"/>
  <c r="H131" s="1"/>
  <c r="G132"/>
  <c r="H132" s="1"/>
  <c r="G133"/>
  <c r="H133" s="1"/>
  <c r="G134"/>
  <c r="H134" s="1"/>
  <c r="G135"/>
  <c r="H135" s="1"/>
  <c r="G136"/>
  <c r="H136" s="1"/>
  <c r="G137"/>
  <c r="H137" s="1"/>
  <c r="G138"/>
  <c r="H138" s="1"/>
  <c r="G139"/>
  <c r="H139" s="1"/>
  <c r="G140"/>
  <c r="H140" s="1"/>
  <c r="G141"/>
  <c r="H141" s="1"/>
  <c r="G142"/>
  <c r="H142" s="1"/>
  <c r="G143"/>
  <c r="H143" s="1"/>
  <c r="G144"/>
  <c r="H144" s="1"/>
  <c r="G145"/>
  <c r="H145" s="1"/>
  <c r="G146"/>
  <c r="H146" s="1"/>
  <c r="G147"/>
  <c r="H147" s="1"/>
  <c r="G148"/>
  <c r="H148" s="1"/>
  <c r="G149"/>
  <c r="H149" s="1"/>
  <c r="G150"/>
  <c r="H150" s="1"/>
  <c r="G151"/>
  <c r="H151" s="1"/>
  <c r="G152"/>
  <c r="H152" s="1"/>
  <c r="G153"/>
  <c r="H153" s="1"/>
  <c r="G154"/>
  <c r="H154" s="1"/>
  <c r="G155"/>
  <c r="H155" s="1"/>
  <c r="G156"/>
  <c r="H156" s="1"/>
  <c r="G157"/>
  <c r="H157" s="1"/>
  <c r="G158"/>
  <c r="H158" s="1"/>
  <c r="G159"/>
  <c r="H159" s="1"/>
  <c r="G160"/>
  <c r="H160" s="1"/>
  <c r="G161"/>
  <c r="H161" s="1"/>
  <c r="G162"/>
  <c r="H162" s="1"/>
  <c r="G163"/>
  <c r="H163" s="1"/>
  <c r="G164"/>
  <c r="H164" s="1"/>
  <c r="G166"/>
  <c r="H166" s="1"/>
  <c r="G167"/>
  <c r="H167" s="1"/>
  <c r="G168"/>
  <c r="H168" s="1"/>
  <c r="G169"/>
  <c r="H169" s="1"/>
  <c r="G170"/>
  <c r="H170" s="1"/>
  <c r="G171"/>
  <c r="H171" s="1"/>
  <c r="G172"/>
  <c r="H172" s="1"/>
  <c r="G173"/>
  <c r="H173" s="1"/>
  <c r="G174"/>
  <c r="H174" s="1"/>
  <c r="G175"/>
  <c r="H175" s="1"/>
  <c r="G176"/>
  <c r="H176" s="1"/>
  <c r="G177"/>
  <c r="H177" s="1"/>
  <c r="G178"/>
  <c r="H178" s="1"/>
  <c r="G179"/>
  <c r="H179" s="1"/>
  <c r="G180"/>
  <c r="H180" s="1"/>
  <c r="G181"/>
  <c r="H181" s="1"/>
  <c r="G182"/>
  <c r="H182" s="1"/>
  <c r="G183"/>
  <c r="H183" s="1"/>
  <c r="G8"/>
  <c r="H8" s="1"/>
  <c r="B13" i="7"/>
  <c r="A13"/>
  <c r="I13"/>
  <c r="H13"/>
  <c r="A6" i="11" l="1"/>
  <c r="J13" i="7"/>
  <c r="N13" s="1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V13" l="1"/>
  <c r="U13"/>
  <c r="O13"/>
  <c r="P13"/>
  <c r="W13" l="1"/>
  <c r="L8" i="9" s="1"/>
  <c r="AL13" i="7" s="1"/>
  <c r="AM13" s="1"/>
  <c r="K8" i="9" l="1"/>
  <c r="AK13" i="7" s="1"/>
  <c r="J8" i="9"/>
  <c r="AJ13" i="7" s="1"/>
  <c r="B6" i="11" s="1"/>
  <c r="M8" i="9"/>
  <c r="C12" i="6"/>
  <c r="C8" i="7" s="1"/>
  <c r="C13" i="6"/>
  <c r="C14"/>
  <c r="C16"/>
  <c r="AN13" i="7" l="1"/>
  <c r="AO13" s="1"/>
  <c r="Q20"/>
  <c r="Q28"/>
  <c r="Q36"/>
  <c r="Q44"/>
  <c r="Q52"/>
  <c r="Q60"/>
  <c r="Q68"/>
  <c r="Q76"/>
  <c r="Q84"/>
  <c r="Q92"/>
  <c r="Q100"/>
  <c r="Q108"/>
  <c r="Q116"/>
  <c r="Q124"/>
  <c r="Q132"/>
  <c r="Q140"/>
  <c r="Q148"/>
  <c r="Q156"/>
  <c r="Q164"/>
  <c r="Q172"/>
  <c r="Q180"/>
  <c r="Q188"/>
  <c r="Q196"/>
  <c r="Q204"/>
  <c r="Q212"/>
  <c r="Q220"/>
  <c r="Q228"/>
  <c r="Q236"/>
  <c r="Q244"/>
  <c r="Q252"/>
  <c r="Q260"/>
  <c r="Q268"/>
  <c r="Q276"/>
  <c r="Q284"/>
  <c r="Q292"/>
  <c r="Q300"/>
  <c r="Q308"/>
  <c r="Q316"/>
  <c r="Q324"/>
  <c r="Q332"/>
  <c r="Q340"/>
  <c r="Q348"/>
  <c r="Q356"/>
  <c r="Q364"/>
  <c r="Q372"/>
  <c r="Q380"/>
  <c r="Q388"/>
  <c r="Q396"/>
  <c r="Q404"/>
  <c r="Q412"/>
  <c r="Q420"/>
  <c r="Q428"/>
  <c r="Q436"/>
  <c r="Q444"/>
  <c r="Q452"/>
  <c r="Q460"/>
  <c r="Q468"/>
  <c r="Q476"/>
  <c r="Q484"/>
  <c r="Q492"/>
  <c r="Q500"/>
  <c r="Q508"/>
  <c r="Q516"/>
  <c r="Q524"/>
  <c r="Q532"/>
  <c r="Q540"/>
  <c r="Q548"/>
  <c r="Q556"/>
  <c r="Q564"/>
  <c r="Q572"/>
  <c r="Q580"/>
  <c r="Q588"/>
  <c r="Q596"/>
  <c r="Q604"/>
  <c r="Q612"/>
  <c r="Q620"/>
  <c r="Q13"/>
  <c r="Q17"/>
  <c r="Q89"/>
  <c r="Q129"/>
  <c r="Q153"/>
  <c r="Q177"/>
  <c r="Q201"/>
  <c r="Q225"/>
  <c r="Q249"/>
  <c r="Q273"/>
  <c r="Q297"/>
  <c r="Q321"/>
  <c r="Q345"/>
  <c r="Q369"/>
  <c r="Q401"/>
  <c r="Q425"/>
  <c r="Q457"/>
  <c r="Q481"/>
  <c r="Q505"/>
  <c r="Q529"/>
  <c r="Q553"/>
  <c r="Q577"/>
  <c r="Q601"/>
  <c r="Q625"/>
  <c r="Q16"/>
  <c r="Q80"/>
  <c r="Q112"/>
  <c r="Q136"/>
  <c r="Q160"/>
  <c r="Q184"/>
  <c r="Q208"/>
  <c r="Q232"/>
  <c r="Q256"/>
  <c r="Q280"/>
  <c r="Q304"/>
  <c r="Q328"/>
  <c r="Q352"/>
  <c r="Q376"/>
  <c r="Q400"/>
  <c r="Q424"/>
  <c r="Q19"/>
  <c r="Q27"/>
  <c r="Q35"/>
  <c r="Q43"/>
  <c r="Q51"/>
  <c r="Q59"/>
  <c r="Q67"/>
  <c r="Q75"/>
  <c r="Q83"/>
  <c r="Q91"/>
  <c r="Q99"/>
  <c r="Q107"/>
  <c r="Q115"/>
  <c r="Q123"/>
  <c r="Q131"/>
  <c r="Q139"/>
  <c r="Q147"/>
  <c r="Q155"/>
  <c r="Q163"/>
  <c r="Q171"/>
  <c r="Q179"/>
  <c r="Q187"/>
  <c r="Q195"/>
  <c r="Q203"/>
  <c r="Q211"/>
  <c r="Q219"/>
  <c r="Q227"/>
  <c r="Q235"/>
  <c r="Q243"/>
  <c r="Q251"/>
  <c r="Q259"/>
  <c r="Q267"/>
  <c r="Q275"/>
  <c r="Q283"/>
  <c r="Q291"/>
  <c r="Q299"/>
  <c r="Q307"/>
  <c r="Q315"/>
  <c r="Q323"/>
  <c r="Q331"/>
  <c r="Q339"/>
  <c r="Q347"/>
  <c r="Q355"/>
  <c r="Q363"/>
  <c r="Q371"/>
  <c r="Q379"/>
  <c r="Q387"/>
  <c r="Q395"/>
  <c r="Q403"/>
  <c r="Q411"/>
  <c r="Q419"/>
  <c r="Q427"/>
  <c r="Q435"/>
  <c r="Q443"/>
  <c r="Q451"/>
  <c r="Q459"/>
  <c r="Q467"/>
  <c r="Q475"/>
  <c r="Q483"/>
  <c r="Q491"/>
  <c r="Q499"/>
  <c r="Q507"/>
  <c r="Q515"/>
  <c r="Q523"/>
  <c r="Q531"/>
  <c r="Q539"/>
  <c r="Q547"/>
  <c r="Q555"/>
  <c r="Q563"/>
  <c r="Q571"/>
  <c r="Q579"/>
  <c r="Q587"/>
  <c r="Q595"/>
  <c r="Q603"/>
  <c r="Q611"/>
  <c r="Q619"/>
  <c r="Q627"/>
  <c r="Q25"/>
  <c r="Q49"/>
  <c r="Q65"/>
  <c r="Q81"/>
  <c r="Q105"/>
  <c r="Q121"/>
  <c r="Q145"/>
  <c r="Q169"/>
  <c r="Q193"/>
  <c r="Q217"/>
  <c r="Q241"/>
  <c r="Q265"/>
  <c r="Q289"/>
  <c r="Q313"/>
  <c r="Q337"/>
  <c r="Q361"/>
  <c r="Q385"/>
  <c r="Q409"/>
  <c r="Q433"/>
  <c r="Q449"/>
  <c r="Q473"/>
  <c r="Q497"/>
  <c r="Q521"/>
  <c r="Q545"/>
  <c r="Q569"/>
  <c r="Q593"/>
  <c r="Q617"/>
  <c r="Q24"/>
  <c r="Q40"/>
  <c r="Q48"/>
  <c r="Q56"/>
  <c r="Q64"/>
  <c r="Q72"/>
  <c r="Q88"/>
  <c r="Q104"/>
  <c r="Q120"/>
  <c r="Q144"/>
  <c r="Q168"/>
  <c r="Q192"/>
  <c r="Q216"/>
  <c r="Q240"/>
  <c r="Q264"/>
  <c r="Q288"/>
  <c r="Q312"/>
  <c r="Q336"/>
  <c r="Q360"/>
  <c r="Q384"/>
  <c r="Q408"/>
  <c r="Q432"/>
  <c r="Q448"/>
  <c r="Q464"/>
  <c r="Q480"/>
  <c r="Q496"/>
  <c r="Q512"/>
  <c r="Q528"/>
  <c r="Q544"/>
  <c r="Q560"/>
  <c r="Q576"/>
  <c r="Q592"/>
  <c r="Q608"/>
  <c r="Q624"/>
  <c r="Q18"/>
  <c r="Q26"/>
  <c r="Q34"/>
  <c r="Q42"/>
  <c r="Q50"/>
  <c r="Q58"/>
  <c r="Q66"/>
  <c r="Q74"/>
  <c r="Q82"/>
  <c r="Q90"/>
  <c r="Q98"/>
  <c r="Q106"/>
  <c r="Q114"/>
  <c r="Q122"/>
  <c r="Q130"/>
  <c r="Q138"/>
  <c r="Q146"/>
  <c r="Q154"/>
  <c r="Q162"/>
  <c r="Q170"/>
  <c r="Q178"/>
  <c r="Q186"/>
  <c r="Q194"/>
  <c r="Q202"/>
  <c r="Q210"/>
  <c r="Q218"/>
  <c r="Q226"/>
  <c r="Q234"/>
  <c r="Q242"/>
  <c r="Q250"/>
  <c r="Q258"/>
  <c r="Q266"/>
  <c r="Q274"/>
  <c r="Q282"/>
  <c r="Q290"/>
  <c r="Q298"/>
  <c r="Q306"/>
  <c r="Q314"/>
  <c r="Q322"/>
  <c r="Q330"/>
  <c r="Q338"/>
  <c r="Q346"/>
  <c r="Q354"/>
  <c r="Q362"/>
  <c r="Q370"/>
  <c r="Q378"/>
  <c r="Q386"/>
  <c r="Q394"/>
  <c r="Q402"/>
  <c r="Q410"/>
  <c r="Q418"/>
  <c r="Q426"/>
  <c r="Q434"/>
  <c r="Q442"/>
  <c r="Q450"/>
  <c r="Q458"/>
  <c r="Q466"/>
  <c r="Q474"/>
  <c r="Q482"/>
  <c r="Q490"/>
  <c r="Q498"/>
  <c r="Q506"/>
  <c r="Q514"/>
  <c r="Q522"/>
  <c r="Q530"/>
  <c r="Q538"/>
  <c r="Q546"/>
  <c r="Q554"/>
  <c r="Q562"/>
  <c r="Q570"/>
  <c r="Q578"/>
  <c r="Q586"/>
  <c r="Q594"/>
  <c r="Q602"/>
  <c r="Q610"/>
  <c r="Q618"/>
  <c r="Q626"/>
  <c r="Q33"/>
  <c r="Q41"/>
  <c r="Q57"/>
  <c r="Q73"/>
  <c r="Q97"/>
  <c r="Q113"/>
  <c r="Q137"/>
  <c r="Q161"/>
  <c r="Q185"/>
  <c r="Q209"/>
  <c r="Q233"/>
  <c r="Q257"/>
  <c r="Q281"/>
  <c r="Q305"/>
  <c r="Q329"/>
  <c r="Q353"/>
  <c r="Q377"/>
  <c r="Q393"/>
  <c r="Q417"/>
  <c r="Q441"/>
  <c r="Q465"/>
  <c r="Q489"/>
  <c r="Q513"/>
  <c r="Q537"/>
  <c r="Q561"/>
  <c r="Q585"/>
  <c r="Q609"/>
  <c r="Q32"/>
  <c r="Q96"/>
  <c r="Q128"/>
  <c r="Q152"/>
  <c r="Q176"/>
  <c r="Q200"/>
  <c r="Q224"/>
  <c r="Q248"/>
  <c r="Q272"/>
  <c r="Q296"/>
  <c r="Q320"/>
  <c r="Q344"/>
  <c r="Q368"/>
  <c r="Q392"/>
  <c r="Q416"/>
  <c r="Q440"/>
  <c r="Q456"/>
  <c r="Q472"/>
  <c r="Q488"/>
  <c r="Q504"/>
  <c r="Q520"/>
  <c r="Q536"/>
  <c r="Q552"/>
  <c r="Q568"/>
  <c r="Q584"/>
  <c r="Q600"/>
  <c r="Q616"/>
  <c r="Q15"/>
  <c r="Q23"/>
  <c r="Q31"/>
  <c r="Q39"/>
  <c r="Q47"/>
  <c r="Q55"/>
  <c r="Q63"/>
  <c r="Q71"/>
  <c r="Q79"/>
  <c r="Q87"/>
  <c r="Q95"/>
  <c r="Q103"/>
  <c r="Q111"/>
  <c r="Q119"/>
  <c r="Q127"/>
  <c r="Q135"/>
  <c r="Q143"/>
  <c r="Q151"/>
  <c r="Q159"/>
  <c r="Q167"/>
  <c r="Q175"/>
  <c r="Q183"/>
  <c r="Q191"/>
  <c r="Q199"/>
  <c r="Q207"/>
  <c r="Q215"/>
  <c r="Q223"/>
  <c r="Q231"/>
  <c r="Q239"/>
  <c r="Q247"/>
  <c r="Q255"/>
  <c r="Q263"/>
  <c r="Q271"/>
  <c r="Q279"/>
  <c r="Q287"/>
  <c r="Q295"/>
  <c r="Q303"/>
  <c r="Q311"/>
  <c r="Q319"/>
  <c r="Q327"/>
  <c r="Q335"/>
  <c r="Q343"/>
  <c r="Q351"/>
  <c r="Q359"/>
  <c r="Q367"/>
  <c r="Q375"/>
  <c r="Q383"/>
  <c r="Q391"/>
  <c r="Q399"/>
  <c r="Q407"/>
  <c r="Q415"/>
  <c r="Q423"/>
  <c r="Q431"/>
  <c r="Q439"/>
  <c r="Q447"/>
  <c r="Q455"/>
  <c r="Q463"/>
  <c r="Q471"/>
  <c r="Q479"/>
  <c r="Q487"/>
  <c r="Q495"/>
  <c r="Q503"/>
  <c r="Q511"/>
  <c r="Q519"/>
  <c r="Q527"/>
  <c r="Q535"/>
  <c r="Q543"/>
  <c r="Q551"/>
  <c r="Q559"/>
  <c r="Q567"/>
  <c r="Q575"/>
  <c r="Q583"/>
  <c r="Q591"/>
  <c r="Q599"/>
  <c r="Q607"/>
  <c r="Q615"/>
  <c r="Q623"/>
  <c r="Q14"/>
  <c r="Q22"/>
  <c r="Q30"/>
  <c r="Q38"/>
  <c r="Q46"/>
  <c r="Q54"/>
  <c r="Q62"/>
  <c r="Q70"/>
  <c r="Q78"/>
  <c r="Q86"/>
  <c r="Q94"/>
  <c r="Q102"/>
  <c r="Q110"/>
  <c r="Q118"/>
  <c r="Q126"/>
  <c r="Q134"/>
  <c r="Q142"/>
  <c r="Q150"/>
  <c r="Q158"/>
  <c r="Q166"/>
  <c r="Q174"/>
  <c r="Q182"/>
  <c r="Q190"/>
  <c r="Q198"/>
  <c r="Q206"/>
  <c r="Q214"/>
  <c r="Q222"/>
  <c r="Q230"/>
  <c r="Q238"/>
  <c r="Q246"/>
  <c r="Q254"/>
  <c r="Q262"/>
  <c r="Q270"/>
  <c r="Q278"/>
  <c r="Q286"/>
  <c r="Q294"/>
  <c r="Q302"/>
  <c r="Q310"/>
  <c r="Q318"/>
  <c r="Q326"/>
  <c r="Q334"/>
  <c r="Q342"/>
  <c r="Q350"/>
  <c r="Q358"/>
  <c r="Q366"/>
  <c r="Q374"/>
  <c r="Q382"/>
  <c r="Q390"/>
  <c r="Q398"/>
  <c r="Q406"/>
  <c r="Q414"/>
  <c r="Q422"/>
  <c r="Q430"/>
  <c r="Q438"/>
  <c r="Q446"/>
  <c r="Q454"/>
  <c r="Q462"/>
  <c r="Q470"/>
  <c r="Q478"/>
  <c r="Q486"/>
  <c r="Q494"/>
  <c r="Q502"/>
  <c r="Q510"/>
  <c r="Q518"/>
  <c r="Q526"/>
  <c r="Q534"/>
  <c r="Q542"/>
  <c r="Q550"/>
  <c r="Q558"/>
  <c r="Q566"/>
  <c r="Q574"/>
  <c r="Q582"/>
  <c r="Q590"/>
  <c r="Q598"/>
  <c r="Q606"/>
  <c r="Q614"/>
  <c r="Q622"/>
  <c r="Q21"/>
  <c r="Q29"/>
  <c r="Q37"/>
  <c r="Q45"/>
  <c r="Q53"/>
  <c r="Q61"/>
  <c r="Q69"/>
  <c r="Q77"/>
  <c r="Q85"/>
  <c r="Q93"/>
  <c r="Q101"/>
  <c r="Q109"/>
  <c r="Q117"/>
  <c r="Q125"/>
  <c r="Q133"/>
  <c r="Q141"/>
  <c r="Q149"/>
  <c r="Q157"/>
  <c r="Q165"/>
  <c r="Q173"/>
  <c r="Q181"/>
  <c r="Q189"/>
  <c r="Q197"/>
  <c r="Q205"/>
  <c r="Q213"/>
  <c r="Q221"/>
  <c r="Q229"/>
  <c r="Q237"/>
  <c r="Q245"/>
  <c r="Q253"/>
  <c r="Q261"/>
  <c r="Q269"/>
  <c r="Q277"/>
  <c r="Q285"/>
  <c r="Q293"/>
  <c r="Q301"/>
  <c r="Q309"/>
  <c r="Q317"/>
  <c r="Q325"/>
  <c r="Q333"/>
  <c r="Q341"/>
  <c r="Q349"/>
  <c r="Q357"/>
  <c r="Q365"/>
  <c r="Q373"/>
  <c r="Q381"/>
  <c r="Q389"/>
  <c r="Q397"/>
  <c r="Q405"/>
  <c r="Q413"/>
  <c r="Q421"/>
  <c r="Q429"/>
  <c r="Q437"/>
  <c r="Q445"/>
  <c r="Q453"/>
  <c r="Q461"/>
  <c r="Q469"/>
  <c r="Q477"/>
  <c r="Q485"/>
  <c r="Q493"/>
  <c r="Q501"/>
  <c r="Q509"/>
  <c r="Q517"/>
  <c r="Q525"/>
  <c r="Q533"/>
  <c r="Q541"/>
  <c r="Q549"/>
  <c r="Q557"/>
  <c r="Q565"/>
  <c r="Q573"/>
  <c r="Q581"/>
  <c r="Q589"/>
  <c r="Q597"/>
  <c r="Q605"/>
  <c r="Q613"/>
  <c r="Q621"/>
  <c r="T12" i="8"/>
  <c r="T54" s="1"/>
  <c r="C20" i="6"/>
  <c r="C6" i="11" l="1"/>
  <c r="A9" i="9"/>
  <c r="A14" i="7" l="1"/>
  <c r="C7" i="11"/>
  <c r="A7"/>
  <c r="B7"/>
  <c r="A10" i="9" l="1"/>
  <c r="A15" i="7" l="1"/>
  <c r="A11" i="9"/>
  <c r="A12" l="1"/>
  <c r="A16" i="7"/>
  <c r="A8" i="11"/>
  <c r="B8"/>
  <c r="C8"/>
  <c r="A17" i="7" l="1"/>
  <c r="C10" i="11"/>
  <c r="A10"/>
  <c r="B10"/>
  <c r="B9"/>
  <c r="A9"/>
  <c r="C9"/>
  <c r="A51" i="9" l="1"/>
  <c r="A56" i="7" l="1"/>
  <c r="A52" i="9"/>
  <c r="A53" l="1"/>
  <c r="A57" i="7"/>
  <c r="A58" l="1"/>
  <c r="A54" i="9"/>
  <c r="A59" i="7" l="1"/>
  <c r="A55" i="9"/>
  <c r="A60" i="7" l="1"/>
  <c r="A56" i="9"/>
  <c r="A61" i="7" l="1"/>
  <c r="A57" i="9"/>
  <c r="A58" l="1"/>
  <c r="A62" i="7"/>
  <c r="A63" l="1"/>
  <c r="A59" i="9"/>
  <c r="A64" i="7" l="1"/>
  <c r="A60" i="9"/>
  <c r="A65" i="7" l="1"/>
  <c r="A61" i="9"/>
  <c r="A66" i="7" l="1"/>
  <c r="A62" i="9"/>
  <c r="A67" i="7" l="1"/>
  <c r="A63" i="9"/>
  <c r="A68" i="7" l="1"/>
  <c r="A64" i="9"/>
  <c r="A69" i="7" l="1"/>
  <c r="A65" i="9"/>
  <c r="A70" i="7" l="1"/>
  <c r="A66" i="9"/>
  <c r="A71" i="7" l="1"/>
  <c r="A67" i="9"/>
  <c r="A72" i="7" l="1"/>
  <c r="A68" i="9"/>
  <c r="A73" i="7" l="1"/>
  <c r="A69" i="9"/>
  <c r="A74" i="7" l="1"/>
  <c r="A70" i="9"/>
  <c r="A71" s="1"/>
  <c r="A72" l="1"/>
  <c r="A76" i="7"/>
  <c r="A75"/>
  <c r="A77" l="1"/>
  <c r="A73" i="9"/>
  <c r="A78" i="7" l="1"/>
  <c r="A74" i="9"/>
  <c r="A79" i="7" l="1"/>
  <c r="A75" i="9"/>
  <c r="A76" s="1"/>
  <c r="A77" l="1"/>
  <c r="A81" i="7"/>
  <c r="A80"/>
  <c r="A82" l="1"/>
  <c r="A78" i="9"/>
  <c r="A83" i="7" l="1"/>
  <c r="A79" i="9"/>
  <c r="A84" i="7" l="1"/>
  <c r="A80" i="9"/>
  <c r="A85" i="7" l="1"/>
  <c r="A81" i="9"/>
  <c r="A86" i="7" l="1"/>
  <c r="A82" i="9"/>
  <c r="A87" i="7" l="1"/>
  <c r="A83" i="9"/>
  <c r="A88" i="7" l="1"/>
  <c r="A84" i="9"/>
  <c r="A89" i="7" l="1"/>
  <c r="A85" i="9"/>
  <c r="A86" l="1"/>
  <c r="A90" i="7"/>
  <c r="A87" i="9" l="1"/>
  <c r="A91" i="7"/>
  <c r="A88" i="9" l="1"/>
  <c r="A92" i="7"/>
  <c r="A89" i="9" l="1"/>
  <c r="A93" i="7"/>
  <c r="A90" i="9" l="1"/>
  <c r="A94" i="7"/>
  <c r="A95" l="1"/>
  <c r="A91" i="9"/>
  <c r="A96" i="7" l="1"/>
  <c r="A92" i="9"/>
  <c r="A97" i="7" l="1"/>
  <c r="A93" i="9"/>
  <c r="A94" l="1"/>
  <c r="A98" i="7"/>
  <c r="A95" i="9" l="1"/>
  <c r="A99" i="7"/>
  <c r="A96" i="9" l="1"/>
  <c r="A100" i="7"/>
  <c r="A97" i="9" l="1"/>
  <c r="A101" i="7"/>
  <c r="A98" i="9" l="1"/>
  <c r="A102" i="7"/>
  <c r="A103" l="1"/>
  <c r="A99" i="9"/>
  <c r="A104" i="7" l="1"/>
  <c r="A100" i="9"/>
  <c r="A105" i="7" l="1"/>
  <c r="A101" i="9"/>
  <c r="A102" l="1"/>
  <c r="A106" i="7"/>
  <c r="A107" l="1"/>
  <c r="A103" i="9"/>
  <c r="A108" i="7" l="1"/>
  <c r="A104" i="9"/>
  <c r="A105" l="1"/>
  <c r="A109" i="7"/>
  <c r="A106" i="9" l="1"/>
  <c r="A110" i="7"/>
  <c r="A111" l="1"/>
  <c r="A107" i="9"/>
  <c r="A112" i="7" l="1"/>
  <c r="A108" i="9"/>
  <c r="A113" i="7" l="1"/>
  <c r="A109" i="9"/>
  <c r="A114" i="7" l="1"/>
  <c r="A110" i="9"/>
  <c r="A115" i="7" l="1"/>
  <c r="A111" i="9"/>
  <c r="A112" l="1"/>
  <c r="A116" i="7"/>
  <c r="A113" i="9" l="1"/>
  <c r="A117" i="7"/>
  <c r="A118" l="1"/>
  <c r="A114" i="9"/>
  <c r="A115" l="1"/>
  <c r="A119" i="7"/>
  <c r="A120" l="1"/>
  <c r="A116" i="9"/>
  <c r="A121" i="7" l="1"/>
  <c r="A117" i="9"/>
  <c r="A118" l="1"/>
  <c r="A122" i="7"/>
  <c r="A123" l="1"/>
  <c r="A119" i="9"/>
  <c r="A120" l="1"/>
  <c r="A124" i="7"/>
  <c r="A121" i="9" l="1"/>
  <c r="A125" i="7"/>
  <c r="A122" i="9" l="1"/>
  <c r="A126" i="7"/>
  <c r="A123" i="9" l="1"/>
  <c r="A127" i="7"/>
  <c r="A128" l="1"/>
  <c r="A124" i="9"/>
  <c r="A129" i="7" l="1"/>
  <c r="A125" i="9"/>
  <c r="A126" l="1"/>
  <c r="A130" i="7"/>
  <c r="A127" i="9" l="1"/>
  <c r="A131" i="7"/>
  <c r="A128" i="9" l="1"/>
  <c r="A132" i="7"/>
  <c r="A129" i="9" l="1"/>
  <c r="A133" i="7"/>
  <c r="A134" l="1"/>
  <c r="A130" i="9"/>
  <c r="A131" l="1"/>
  <c r="A135" i="7"/>
  <c r="A136" l="1"/>
  <c r="A132" i="9"/>
  <c r="A137" i="7" l="1"/>
  <c r="A133" i="9"/>
  <c r="A134" l="1"/>
  <c r="A138" i="7"/>
  <c r="A135" i="9" l="1"/>
  <c r="A139" i="7"/>
  <c r="A136" i="9" l="1"/>
  <c r="A140" i="7"/>
  <c r="A137" i="9" l="1"/>
  <c r="A141" i="7"/>
  <c r="A142" l="1"/>
  <c r="A138" i="9"/>
  <c r="A139" l="1"/>
  <c r="A143" i="7"/>
  <c r="A140" i="9" l="1"/>
  <c r="A144" i="7"/>
  <c r="A141" i="9" l="1"/>
  <c r="A145" i="7"/>
  <c r="A142" i="9" l="1"/>
  <c r="A146" i="7"/>
  <c r="A143" i="9" l="1"/>
  <c r="A147" i="7"/>
  <c r="A144" i="9" l="1"/>
  <c r="A148" i="7"/>
  <c r="A149" l="1"/>
  <c r="A145" i="9"/>
  <c r="A146" l="1"/>
  <c r="A150" i="7"/>
  <c r="A151" l="1"/>
  <c r="A147" i="9"/>
  <c r="A152" i="7" l="1"/>
  <c r="A148" i="9"/>
  <c r="A153" i="7" l="1"/>
  <c r="A149" i="9"/>
  <c r="A150" l="1"/>
  <c r="A154" i="7"/>
  <c r="A151" i="9" l="1"/>
  <c r="A155" i="7"/>
  <c r="A152" i="9" l="1"/>
  <c r="A156" i="7"/>
  <c r="A153" i="9" l="1"/>
  <c r="A157" i="7"/>
  <c r="A158" l="1"/>
  <c r="A154" i="9"/>
  <c r="A159" i="7" l="1"/>
  <c r="A155" i="9"/>
  <c r="A160" i="7" l="1"/>
  <c r="A156" i="9"/>
  <c r="A157" l="1"/>
  <c r="A161" i="7"/>
  <c r="A158" i="9" l="1"/>
  <c r="A162" i="7"/>
  <c r="A159" i="9" l="1"/>
  <c r="A163" i="7"/>
  <c r="A160" i="9" l="1"/>
  <c r="A164" i="7"/>
  <c r="A165" l="1"/>
  <c r="A161" i="9"/>
  <c r="A166" i="7" l="1"/>
  <c r="A162" i="9"/>
  <c r="A167" i="7" l="1"/>
  <c r="A163" i="9"/>
  <c r="A168" i="7" l="1"/>
  <c r="A164" i="9"/>
  <c r="A165" s="1"/>
  <c r="A166" l="1"/>
  <c r="A170" i="7"/>
  <c r="A169"/>
  <c r="A171" l="1"/>
  <c r="A167" i="9"/>
  <c r="A168" l="1"/>
  <c r="A172" i="7"/>
  <c r="A169" i="9" l="1"/>
  <c r="A173" i="7"/>
  <c r="A174" l="1"/>
  <c r="A170" i="9"/>
  <c r="A175" i="7" l="1"/>
  <c r="A171" i="9"/>
  <c r="A176" i="7" l="1"/>
  <c r="A172" i="9"/>
  <c r="A177" i="7" l="1"/>
  <c r="A173" i="9"/>
  <c r="A178" i="7" l="1"/>
  <c r="A174" i="9"/>
  <c r="A179" i="7" l="1"/>
  <c r="A175" i="9"/>
  <c r="A180" i="7" l="1"/>
  <c r="A176" i="9"/>
  <c r="A181" i="7" l="1"/>
  <c r="A177" i="9"/>
  <c r="A182" i="7" l="1"/>
  <c r="A178" i="9"/>
  <c r="A183" i="7" l="1"/>
  <c r="A179" i="9"/>
  <c r="A180" l="1"/>
  <c r="A184" i="7"/>
  <c r="A181" i="9" l="1"/>
  <c r="A185" i="7"/>
  <c r="A186" l="1"/>
  <c r="A182" i="9"/>
  <c r="A187" i="7" l="1"/>
  <c r="A183" i="9"/>
  <c r="A188" i="7" l="1"/>
  <c r="A189" l="1"/>
  <c r="A190" l="1"/>
  <c r="A191" l="1"/>
  <c r="A192" l="1"/>
  <c r="A193" l="1"/>
  <c r="A194" l="1"/>
  <c r="A195" l="1"/>
  <c r="A196" l="1"/>
  <c r="A197" l="1"/>
  <c r="A198" l="1"/>
  <c r="A199" l="1"/>
  <c r="A200" l="1"/>
  <c r="A201" l="1"/>
  <c r="A202" l="1"/>
  <c r="A203" l="1"/>
  <c r="A204" l="1"/>
  <c r="A205" l="1"/>
  <c r="A206" l="1"/>
  <c r="A207" l="1"/>
  <c r="A208" l="1"/>
  <c r="A209"/>
  <c r="A13" i="9" l="1"/>
  <c r="A14"/>
  <c r="A50"/>
  <c r="N47" i="8" s="1"/>
  <c r="A55" i="7" l="1"/>
  <c r="A18"/>
  <c r="A19"/>
  <c r="A15" i="9"/>
  <c r="A54" i="7"/>
  <c r="B47" i="11" l="1"/>
  <c r="C47"/>
  <c r="A47"/>
  <c r="A48"/>
  <c r="C48"/>
  <c r="B48"/>
  <c r="B11"/>
  <c r="A11"/>
  <c r="C11"/>
  <c r="A16" i="9"/>
  <c r="A20" i="7"/>
  <c r="B12" i="11"/>
  <c r="A12"/>
  <c r="C12"/>
  <c r="A21" i="7" l="1"/>
  <c r="A17" i="9"/>
  <c r="C13" i="11"/>
  <c r="B13"/>
  <c r="A13"/>
  <c r="A18" i="9" l="1"/>
  <c r="A22" i="7"/>
  <c r="C14" i="11"/>
  <c r="A14"/>
  <c r="B14"/>
  <c r="A23" i="7" l="1"/>
  <c r="A19" i="9"/>
  <c r="B15" i="11"/>
  <c r="A15"/>
  <c r="C15"/>
  <c r="C16" l="1"/>
  <c r="A16"/>
  <c r="B16"/>
  <c r="A20" i="9"/>
  <c r="A24" i="7"/>
  <c r="C17" i="11" l="1"/>
  <c r="A17"/>
  <c r="B17"/>
  <c r="A21" i="9"/>
  <c r="A25" i="7"/>
  <c r="C18" i="11" l="1"/>
  <c r="B18"/>
  <c r="A18"/>
  <c r="A22" i="9"/>
  <c r="A26" i="7"/>
  <c r="A27" l="1"/>
  <c r="A23" i="9"/>
  <c r="B19" i="11"/>
  <c r="A19"/>
  <c r="C19"/>
  <c r="B20" l="1"/>
  <c r="A20"/>
  <c r="C20"/>
  <c r="A24" i="9"/>
  <c r="A28" i="7"/>
  <c r="A29" l="1"/>
  <c r="A25" i="9"/>
  <c r="A21" i="11"/>
  <c r="B21"/>
  <c r="C21"/>
  <c r="A26" i="9" l="1"/>
  <c r="A30" i="7"/>
  <c r="B22" i="11"/>
  <c r="C22"/>
  <c r="A22"/>
  <c r="C23" l="1"/>
  <c r="A23"/>
  <c r="B23"/>
  <c r="A27" i="9"/>
  <c r="A31" i="7"/>
  <c r="A28" i="9" l="1"/>
  <c r="A32" i="7"/>
  <c r="C24" i="11"/>
  <c r="A24"/>
  <c r="B24"/>
  <c r="A33" i="7" l="1"/>
  <c r="A29" i="9"/>
  <c r="C25" i="11"/>
  <c r="A25"/>
  <c r="B25"/>
  <c r="C26" l="1"/>
  <c r="A26"/>
  <c r="B26"/>
  <c r="A30" i="9"/>
  <c r="A34" i="7"/>
  <c r="A31" i="9" l="1"/>
  <c r="A35" i="7"/>
  <c r="B27" i="11"/>
  <c r="A27"/>
  <c r="C27"/>
  <c r="A32" i="9" l="1"/>
  <c r="A36" i="7"/>
  <c r="B28" i="11"/>
  <c r="A28"/>
  <c r="C28"/>
  <c r="A37" i="7" l="1"/>
  <c r="A33" i="9"/>
  <c r="B29" i="11"/>
  <c r="C29"/>
  <c r="A29"/>
  <c r="B30" l="1"/>
  <c r="C30"/>
  <c r="A30"/>
  <c r="A34" i="9"/>
  <c r="A38" i="7"/>
  <c r="A35" i="9" l="1"/>
  <c r="A39" i="7"/>
  <c r="A31" i="11"/>
  <c r="C31"/>
  <c r="B31"/>
  <c r="A40" i="7" l="1"/>
  <c r="A36" i="9"/>
  <c r="C32" i="11"/>
  <c r="B32"/>
  <c r="A32"/>
  <c r="B33" l="1"/>
  <c r="A33"/>
  <c r="C33"/>
  <c r="A41" i="7"/>
  <c r="A37" i="9"/>
  <c r="C34" i="11" l="1"/>
  <c r="B34"/>
  <c r="A34"/>
  <c r="A42" i="7"/>
  <c r="A38" i="9"/>
  <c r="C35" i="11" l="1"/>
  <c r="B35"/>
  <c r="A35"/>
  <c r="A39" i="9"/>
  <c r="A43" i="7"/>
  <c r="A40" i="9" l="1"/>
  <c r="A44" i="7"/>
  <c r="B36" i="11"/>
  <c r="A36"/>
  <c r="C36"/>
  <c r="A45" i="7" l="1"/>
  <c r="A41" i="9"/>
  <c r="C37" i="11"/>
  <c r="B37"/>
  <c r="A37"/>
  <c r="A42" i="9" l="1"/>
  <c r="A46" i="7"/>
  <c r="C38" i="11"/>
  <c r="A38"/>
  <c r="B38"/>
  <c r="A43" i="9" l="1"/>
  <c r="A47" i="7"/>
  <c r="B39" i="11"/>
  <c r="A39"/>
  <c r="C39"/>
  <c r="A48" i="7" l="1"/>
  <c r="A44" i="9"/>
  <c r="C40" i="11"/>
  <c r="A40"/>
  <c r="B40"/>
  <c r="A41" l="1"/>
  <c r="B41"/>
  <c r="C41"/>
  <c r="A49" i="7"/>
  <c r="A45" i="9"/>
  <c r="A42" i="11" l="1"/>
  <c r="C42"/>
  <c r="B42"/>
  <c r="A50" i="7"/>
  <c r="A46" i="9"/>
  <c r="C43" i="11" l="1"/>
  <c r="B43"/>
  <c r="A43"/>
  <c r="A47" i="9"/>
  <c r="A51" i="7"/>
  <c r="A48" i="9" l="1"/>
  <c r="A52" i="7"/>
  <c r="A44" i="11"/>
  <c r="B44"/>
  <c r="C44"/>
  <c r="A53" i="7" l="1"/>
  <c r="AB15" i="8"/>
  <c r="AB57" s="1"/>
  <c r="AB12"/>
  <c r="AB54" s="1"/>
  <c r="M7"/>
  <c r="M49" s="1"/>
  <c r="L8"/>
  <c r="L50" s="1"/>
  <c r="D7"/>
  <c r="D49" s="1"/>
  <c r="N5"/>
  <c r="T11"/>
  <c r="T53" s="1"/>
  <c r="D6"/>
  <c r="D48" s="1"/>
  <c r="K6"/>
  <c r="K48" s="1"/>
  <c r="E8"/>
  <c r="E50" s="1"/>
  <c r="U16"/>
  <c r="N24"/>
  <c r="N66" s="1"/>
  <c r="N22"/>
  <c r="N64" s="1"/>
  <c r="N23"/>
  <c r="N65" s="1"/>
  <c r="Q26"/>
  <c r="Q68" s="1"/>
  <c r="G42"/>
  <c r="G84" s="1"/>
  <c r="V15"/>
  <c r="AA22"/>
  <c r="D31"/>
  <c r="D73" s="1"/>
  <c r="Q25"/>
  <c r="S40"/>
  <c r="S82" s="1"/>
  <c r="Q27"/>
  <c r="Q69" s="1"/>
  <c r="A45" i="11"/>
  <c r="C45"/>
  <c r="B45"/>
  <c r="C46"/>
  <c r="A46"/>
  <c r="B46"/>
  <c r="AA31" i="8" l="1"/>
  <c r="AA73" s="1"/>
  <c r="U13"/>
  <c r="U55" s="1"/>
  <c r="T14"/>
  <c r="T56" s="1"/>
  <c r="AA11"/>
  <c r="AA53" s="1"/>
  <c r="AB16"/>
  <c r="Q22"/>
  <c r="Q29"/>
  <c r="Q71" s="1"/>
  <c r="Q21"/>
  <c r="Q63" s="1"/>
  <c r="Q28"/>
  <c r="Q70" s="1"/>
  <c r="U58"/>
  <c r="N25"/>
  <c r="N67" s="1"/>
  <c r="Q67"/>
  <c r="V57"/>
  <c r="N27"/>
  <c r="N69" s="1"/>
  <c r="AA64"/>
  <c r="AA35"/>
  <c r="AA77" s="1"/>
  <c r="C49" i="11"/>
  <c r="Q35" i="8" l="1"/>
  <c r="AA37" s="1"/>
  <c r="AB58"/>
  <c r="N26"/>
  <c r="N68" s="1"/>
  <c r="Q77" l="1"/>
  <c r="AA79"/>
  <c r="N40"/>
  <c r="N82" l="1"/>
  <c r="X40"/>
  <c r="X82" s="1"/>
</calcChain>
</file>

<file path=xl/comments1.xml><?xml version="1.0" encoding="utf-8"?>
<comments xmlns="http://schemas.openxmlformats.org/spreadsheetml/2006/main">
  <authors>
    <author>NUNO</author>
  </authors>
  <commentList>
    <comment ref="B111" authorId="0">
      <text>
        <r>
          <rPr>
            <sz val="9"/>
            <color indexed="81"/>
            <rFont val="Tahoma"/>
            <family val="2"/>
          </rPr>
          <t xml:space="preserve">Sandra:
Jorge ou José???
</t>
        </r>
      </text>
    </comment>
  </commentList>
</comments>
</file>

<file path=xl/comments2.xml><?xml version="1.0" encoding="utf-8"?>
<comments xmlns="http://schemas.openxmlformats.org/spreadsheetml/2006/main">
  <authors>
    <author>NUNO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NUNO:</t>
        </r>
        <r>
          <rPr>
            <sz val="9"/>
            <color indexed="81"/>
            <rFont val="Tahoma"/>
            <family val="2"/>
          </rPr>
          <t xml:space="preserve">
não está na lista do malakidi</t>
        </r>
      </text>
    </comment>
    <comment ref="B43" authorId="0">
      <text>
        <r>
          <rPr>
            <b/>
            <sz val="9"/>
            <color indexed="81"/>
            <rFont val="Tahoma"/>
            <family val="2"/>
          </rPr>
          <t>NUNO:</t>
        </r>
        <r>
          <rPr>
            <sz val="9"/>
            <color indexed="81"/>
            <rFont val="Tahoma"/>
            <family val="2"/>
          </rPr>
          <t xml:space="preserve">
Não está na lista do malkidi</t>
        </r>
      </text>
    </comment>
  </commentList>
</comments>
</file>

<file path=xl/sharedStrings.xml><?xml version="1.0" encoding="utf-8"?>
<sst xmlns="http://schemas.openxmlformats.org/spreadsheetml/2006/main" count="955" uniqueCount="225">
  <si>
    <t>INDÍCE DO FICHEIRO</t>
  </si>
  <si>
    <t>Nome da Folha</t>
  </si>
  <si>
    <t>Descrição</t>
  </si>
  <si>
    <t>Tipo de Remunerações</t>
  </si>
  <si>
    <t>Outras Tabelas</t>
  </si>
  <si>
    <t>RENDIMENTO</t>
  </si>
  <si>
    <t>IMPOSTO</t>
  </si>
  <si>
    <t>DE</t>
  </si>
  <si>
    <t>a</t>
  </si>
  <si>
    <t>Excesso</t>
  </si>
  <si>
    <t>%</t>
  </si>
  <si>
    <t>Parc.Fixa</t>
  </si>
  <si>
    <t>Decreto Executivo n.º 80/09, de 7 de Agosto</t>
  </si>
  <si>
    <t>(Ministério das Finanças)</t>
  </si>
  <si>
    <t xml:space="preserve">          TABELAS DE RETENÇÃO NA FONTE </t>
  </si>
  <si>
    <t>ATUALIZAÇÕES ANUAIS</t>
  </si>
  <si>
    <t>ANO:</t>
  </si>
  <si>
    <t>TIPO DE SUBSÍDIO</t>
  </si>
  <si>
    <t>Subs. De investigação</t>
  </si>
  <si>
    <t>Subs. De exposição direta aos agentes bilológicos</t>
  </si>
  <si>
    <t>Subs. De exposição indireta aos agentes bilológicos</t>
  </si>
  <si>
    <t>Subs. Noturno</t>
  </si>
  <si>
    <t>Subs. De risco</t>
  </si>
  <si>
    <t>Subs. De dedicação exclusiva ou de exclusividade</t>
  </si>
  <si>
    <t>Subs. De turno</t>
  </si>
  <si>
    <t>Subs. De atavio</t>
  </si>
  <si>
    <t>Subs. De orientação de tese</t>
  </si>
  <si>
    <t>Subs. De exame</t>
  </si>
  <si>
    <t>Subs. De regência</t>
  </si>
  <si>
    <t>Subs. De representação diplomática</t>
  </si>
  <si>
    <t>Subs. Especial de inspeção e gratificação</t>
  </si>
  <si>
    <t>Subs. De diuturnidade</t>
  </si>
  <si>
    <t>Subs. De isolamento</t>
  </si>
  <si>
    <t>Subs. De fixaçao na períferia</t>
  </si>
  <si>
    <t>Subs. De falhas</t>
  </si>
  <si>
    <t>Subs. De acumulação ou substituição</t>
  </si>
  <si>
    <t>Subs. De produtividade</t>
  </si>
  <si>
    <t>Taxa</t>
  </si>
  <si>
    <t>DESCRIÇÃO DE REMUNERAÇÕES</t>
  </si>
  <si>
    <t>VENCIMENTO BRUTO</t>
  </si>
  <si>
    <t>SUBSÍDIOS</t>
  </si>
  <si>
    <t>ISENÇÃO DE HORÁRIO</t>
  </si>
  <si>
    <t>SIM</t>
  </si>
  <si>
    <t>SS</t>
  </si>
  <si>
    <t>Algum valor com isenção?</t>
  </si>
  <si>
    <t>IRT</t>
  </si>
  <si>
    <t>NÃO</t>
  </si>
  <si>
    <t>SUBSÍDIOS ESPORÁDICOS</t>
  </si>
  <si>
    <t>RETENÇÃO NA FONTE</t>
  </si>
  <si>
    <t>DIAS ÚTEIS REFERENTES AO ANO DE 2014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</si>
  <si>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</si>
  <si>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</si>
  <si>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</si>
  <si>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</si>
  <si>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</si>
  <si>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</si>
  <si>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</si>
  <si>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</si>
  <si>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</si>
  <si>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</si>
  <si>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</si>
  <si>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</si>
  <si>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FERIADOS</t>
  </si>
  <si>
    <t>ANO NOVO</t>
  </si>
  <si>
    <t>Dia do início da Luta Armada de Libertação Nacional</t>
  </si>
  <si>
    <t>Dia Internacional da Mulhe</t>
  </si>
  <si>
    <t>Dia da Paz e Reconciliação Nacional</t>
  </si>
  <si>
    <t>Dia Internacional  do Trabalhador</t>
  </si>
  <si>
    <t>Dia do Herói Nacional</t>
  </si>
  <si>
    <t>Dia de Finados</t>
  </si>
  <si>
    <t>Dia da Independência Nacional</t>
  </si>
  <si>
    <t>Média de dias úteis</t>
  </si>
  <si>
    <t>Natal</t>
  </si>
  <si>
    <t>ID</t>
  </si>
  <si>
    <t>NOME</t>
  </si>
  <si>
    <t>CATEGORIA</t>
  </si>
  <si>
    <t>Tipo de contrato</t>
  </si>
  <si>
    <t>Taxa IRT</t>
  </si>
  <si>
    <t>Parcela Fixa</t>
  </si>
  <si>
    <t>N.º Horas semanais</t>
  </si>
  <si>
    <t>N.º Horas Diárias</t>
  </si>
  <si>
    <t>NIF</t>
  </si>
  <si>
    <t>NISS</t>
  </si>
  <si>
    <t>Morada</t>
  </si>
  <si>
    <t>Dt inicio</t>
  </si>
  <si>
    <t>Dt fim</t>
  </si>
  <si>
    <t>IRT A PAGAR</t>
  </si>
  <si>
    <t>BASE DE INCIDÊNCIA</t>
  </si>
  <si>
    <t>Subsídio de Produtividade</t>
  </si>
  <si>
    <t>Subsídio de Dedicação Exclusiva</t>
  </si>
  <si>
    <t>Subsídio de Atavio</t>
  </si>
  <si>
    <t>Subsídio de Assiduidade</t>
  </si>
  <si>
    <t>Subsídio de Transporte (AKZ)</t>
  </si>
  <si>
    <t>Subsío de Alimentação (AKZ)</t>
  </si>
  <si>
    <t>Subsídio de Férias (Duodécimo)</t>
  </si>
  <si>
    <t>Subsídio de Natal (Duodécimo)</t>
  </si>
  <si>
    <t>Subsídio de Permanência</t>
  </si>
  <si>
    <t>Recibo de vencimento</t>
  </si>
  <si>
    <t>Original</t>
  </si>
  <si>
    <t>N.º Funcionário:</t>
  </si>
  <si>
    <t xml:space="preserve">NIF: </t>
  </si>
  <si>
    <t>Nome:</t>
  </si>
  <si>
    <t>Categoria:</t>
  </si>
  <si>
    <t xml:space="preserve">N.º Beneficiário: </t>
  </si>
  <si>
    <t xml:space="preserve">Seguradora: </t>
  </si>
  <si>
    <t>Apólice Ac.Tr.:</t>
  </si>
  <si>
    <t>Período:</t>
  </si>
  <si>
    <t>Data de fecho:</t>
  </si>
  <si>
    <t>Vencimento Base:</t>
  </si>
  <si>
    <t>Vencimento Hora:</t>
  </si>
  <si>
    <t>N.º Dias úteis</t>
  </si>
  <si>
    <t>N.º Faltas Injustificadas</t>
  </si>
  <si>
    <t>N.º dias de férias</t>
  </si>
  <si>
    <t>Remunerações</t>
  </si>
  <si>
    <t>Descontos</t>
  </si>
  <si>
    <t>Vencimento Bruto</t>
  </si>
  <si>
    <t>taxa de</t>
  </si>
  <si>
    <t>Subtotais</t>
  </si>
  <si>
    <t>Vencimento Liquido (a receber)</t>
  </si>
  <si>
    <t>Total Liquido</t>
  </si>
  <si>
    <t>Ajustes (+/-)</t>
  </si>
  <si>
    <t>Total Pago</t>
  </si>
  <si>
    <t>Pagamento efectuado por:</t>
  </si>
  <si>
    <t>Assinatura do funcionário:</t>
  </si>
  <si>
    <t>IRT -</t>
  </si>
  <si>
    <t>Reabilitação, lda</t>
  </si>
  <si>
    <r>
      <rPr>
        <b/>
        <sz val="8"/>
        <rFont val="Arial"/>
        <family val="2"/>
      </rPr>
      <t>NIF:</t>
    </r>
    <r>
      <rPr>
        <sz val="8"/>
        <rFont val="Arial"/>
        <family val="2"/>
      </rPr>
      <t xml:space="preserve">  5401072368</t>
    </r>
  </si>
  <si>
    <t>Val. Subsí. de Alim diário:</t>
  </si>
  <si>
    <t xml:space="preserve">CFRL-Sociedade de Const., Fornecimento e </t>
  </si>
  <si>
    <t>Trabalho Suplementar -  até à 30ª hora</t>
  </si>
  <si>
    <t>Trabalho Suplementar -  a partir da 31ªhora</t>
  </si>
  <si>
    <t>N.º hr. T.Supl.até 30ªh:</t>
  </si>
  <si>
    <t>N.º hr. T.Supl.- a partir da 31ª hora:</t>
  </si>
  <si>
    <t>Na folha “Actualizações” actualize anualmente com os dados referentes as actualizações dos Subsidios</t>
  </si>
  <si>
    <t>Tabelas IRT</t>
  </si>
  <si>
    <t xml:space="preserve">Na folha “Tabela IRT” actualize anualmente com os dados das Tabelas de Retenção de IRT que são publicadas </t>
  </si>
  <si>
    <t>Na folha “Tipo de Remunerações” actualize de acordo com a actualização da fiscalidade</t>
  </si>
  <si>
    <t>Dec.Ret.IRT</t>
  </si>
  <si>
    <t>Processamento salários</t>
  </si>
  <si>
    <t>Nome</t>
  </si>
  <si>
    <t>Categoria Profissional</t>
  </si>
  <si>
    <t>Tipo de Contrato</t>
  </si>
  <si>
    <t xml:space="preserve">Data início </t>
  </si>
  <si>
    <t>Data Fim</t>
  </si>
  <si>
    <t>Tx IRT</t>
  </si>
  <si>
    <t>Nº horas Semanais</t>
  </si>
  <si>
    <t>Nº horas diárias</t>
  </si>
  <si>
    <t>Identificação (BI)</t>
  </si>
  <si>
    <t>N.º apólice Seg. Acidentes trabalho</t>
  </si>
  <si>
    <t>Contacto</t>
  </si>
  <si>
    <t>Dt_Nascimento</t>
  </si>
  <si>
    <t>Valor base-Excesso</t>
  </si>
  <si>
    <t xml:space="preserve">Subs. Alimentação diário </t>
  </si>
  <si>
    <t>Ficha Funcionário</t>
  </si>
  <si>
    <t>Vencimento bruto</t>
  </si>
  <si>
    <t>Subs. Transporte</t>
  </si>
  <si>
    <t>Qtd. H. supl. 50% (até 30ªh)</t>
  </si>
  <si>
    <t>Qtd. H supl. 75% (da 31ª à 41ªh)</t>
  </si>
  <si>
    <t>Valor H. supl. 50% (até 30ªh)</t>
  </si>
  <si>
    <t>Valor H. supl. 75% (da 31ª à 41ªh)</t>
  </si>
  <si>
    <t>Val. Hora</t>
  </si>
  <si>
    <t>A 45 dias do término aviso vermelho</t>
  </si>
  <si>
    <t>HOJE</t>
  </si>
  <si>
    <t>DIAS ÚTEIS</t>
  </si>
  <si>
    <t>MÊS</t>
  </si>
  <si>
    <t>Dias úteis</t>
  </si>
  <si>
    <t>Faltas injustificadas/baixa</t>
  </si>
  <si>
    <t>Férias-Dias Gozados</t>
  </si>
  <si>
    <t>Valor líquido a pagar ao funcionário</t>
  </si>
  <si>
    <t>Inicio Mês</t>
  </si>
  <si>
    <t>Fim Mês</t>
  </si>
  <si>
    <t>Funcionário</t>
  </si>
  <si>
    <t>Entidade Empregadora</t>
  </si>
  <si>
    <t>Dias de trabalho</t>
  </si>
  <si>
    <t>Tipo de pagamento</t>
  </si>
  <si>
    <t>TB</t>
  </si>
  <si>
    <t>Seguradora</t>
  </si>
  <si>
    <t>MOEDA:</t>
  </si>
  <si>
    <t>Kuanza - AOA</t>
  </si>
  <si>
    <t>Hoje</t>
  </si>
  <si>
    <t>Idade</t>
  </si>
  <si>
    <t>Na folha “Outras Tabelas-calendário” contém o calendário anual com os feriados. Actualize os dados do calendário para o ano em questão, não esqueçenco os feriados</t>
  </si>
  <si>
    <t>Contém todos os dados necessários ao processamento de salário, bem como para controlo interno. Esta ficha "alimenta" a folha "Ficha de Funci e processa". Foi criada como formulário, só os campos editáveis são possíveis de utilizar.</t>
  </si>
  <si>
    <t>Recibo Func.</t>
  </si>
  <si>
    <t>Recibo do funcionário está automatizado com o processamento de salários, o único campo em que pode mexer é no N.º de funcionário (M5), em que basta inserir o nº do funcionário para que os dados do recibo se alterem. Sai sempre 1 original e 1 suplicado. Se detectar algum erro no recibo terá de verificar os dados que inseriu na Ficha de funcionário e na Ficha de funci e processamento.</t>
  </si>
  <si>
    <t>Tx</t>
  </si>
  <si>
    <t>Valor Retido</t>
  </si>
  <si>
    <t>Total Geral</t>
  </si>
  <si>
    <r>
      <t xml:space="preserve">Na folha “Ficha de Funci e processa” coloque a informação referente a cada funcionário, pois </t>
    </r>
    <r>
      <rPr>
        <u/>
        <sz val="10"/>
        <rFont val="Tahoma"/>
        <family val="2"/>
      </rPr>
      <t>todos os campos são essenciais</t>
    </r>
    <r>
      <rPr>
        <sz val="10"/>
        <rFont val="Tahoma"/>
        <family val="2"/>
      </rPr>
      <t xml:space="preserve"> para o cálculo do processamento de salários </t>
    </r>
  </si>
  <si>
    <t>Declaração de Retenção de IRT de Trabalhadores Dependentes  (apenas para consulta)</t>
  </si>
  <si>
    <t>Subsídio Exclusividade</t>
  </si>
  <si>
    <t>Isenção de horário</t>
  </si>
  <si>
    <t>Ver taxas na tabela - Multiplicar o Ordenado bruto pela taxa</t>
  </si>
  <si>
    <t>Expatriado</t>
  </si>
  <si>
    <t>Cod_post</t>
  </si>
  <si>
    <t>Cálculo de valores</t>
  </si>
  <si>
    <t>Faltas justifacadas e pagas</t>
  </si>
  <si>
    <t>Faltas Injustificadas</t>
  </si>
  <si>
    <t>Férias</t>
  </si>
  <si>
    <t xml:space="preserve">Subsidio Férias </t>
  </si>
  <si>
    <t>Subsídio Natal</t>
  </si>
  <si>
    <t>Val. Total dos subsidios (excepto Férias e Natal)</t>
  </si>
  <si>
    <t>SUBSÍDIOS PARA OS 30%</t>
  </si>
  <si>
    <t>Banco</t>
  </si>
  <si>
    <t xml:space="preserve">Subsídios a retirar ao V base </t>
  </si>
  <si>
    <t>Observações</t>
  </si>
  <si>
    <t>Dia Internacional da Mulher</t>
  </si>
  <si>
    <t>Sexta-Feira Santa (Páscoa)</t>
  </si>
  <si>
    <t>IMPORTANTE:</t>
  </si>
  <si>
    <t xml:space="preserve">SÓ ESTARÃO DISPONÍVEIS AS CÉLULAS QUE TERÁ/PODERÁ DE INSERIR DADOS.  </t>
  </si>
  <si>
    <t>IMPORTANTE: SÓ PODE INSERIR O N.º DE FUNCIONÁRIO (célula M5)</t>
  </si>
  <si>
    <t>Faltas justificadas pagas</t>
  </si>
  <si>
    <t>QTd. H. domingo / feriado</t>
  </si>
  <si>
    <t>Valor H. supl. Domingo / feriado</t>
  </si>
  <si>
    <t>Actualizações</t>
  </si>
  <si>
    <t xml:space="preserve">Vencimento líq. para calculo IRT=Vencimento + horas + faltas </t>
  </si>
  <si>
    <t>NIB (21 dígitos)</t>
  </si>
  <si>
    <t>IBAN (para contas em Portugal são 25 dígitos)</t>
  </si>
  <si>
    <t>CÓDIGO SWIFT (8 ou 11 dígitos)</t>
  </si>
  <si>
    <t>Trabalho suplementar domingo ou feriado</t>
  </si>
  <si>
    <t>dias/h</t>
  </si>
  <si>
    <t>N.º hr. T.Supl. Domingo/feriado:</t>
  </si>
  <si>
    <t>Valor subs.  Diário de transp.:</t>
  </si>
  <si>
    <t>Soma de Valor Retido</t>
  </si>
  <si>
    <t>Rótulos de Linha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</si>
</sst>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yy;@"/>
    <numFmt numFmtId="165" formatCode="0.0"/>
    <numFmt numFmtId="166" formatCode="0.0%"/>
    <numFmt numFmtId="167" formatCode="[$-816]mmm/yy;@"/>
    <numFmt numFmtId="168" formatCode="#,##0.00\ _€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Tahoma"/>
      <family val="2"/>
    </font>
    <font>
      <sz val="10"/>
      <name val="Tahoma"/>
      <family val="2"/>
    </font>
    <font>
      <u/>
      <sz val="10"/>
      <color indexed="12"/>
      <name val="Arial"/>
      <family val="2"/>
    </font>
    <font>
      <u/>
      <sz val="10"/>
      <name val="Tahoma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i/>
      <u/>
      <sz val="8"/>
      <name val="Arial"/>
      <family val="2"/>
    </font>
    <font>
      <b/>
      <sz val="14"/>
      <color theme="1"/>
      <name val="Calibri"/>
      <family val="2"/>
      <scheme val="minor"/>
    </font>
    <font>
      <sz val="8"/>
      <color theme="2"/>
      <name val="Arial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0"/>
      <name val="Tahoma"/>
      <family val="2"/>
    </font>
    <font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Garamond"/>
      <family val="1"/>
    </font>
    <font>
      <b/>
      <sz val="22"/>
      <color rgb="FFFF0000"/>
      <name val="Calibri"/>
      <family val="2"/>
      <scheme val="minor"/>
    </font>
    <font>
      <b/>
      <sz val="10"/>
      <name val="Tahoma"/>
      <family val="2"/>
    </font>
    <font>
      <b/>
      <sz val="12"/>
      <color rgb="FFFF0000"/>
      <name val="Tahoma"/>
      <family val="2"/>
    </font>
    <font>
      <sz val="12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BF119A"/>
        <bgColor indexed="64"/>
      </patternFill>
    </fill>
    <fill>
      <patternFill patternType="solid">
        <fgColor theme="7" tint="0.39997558519241921"/>
        <bgColor indexed="64"/>
      </patternFill>
    </fill>
  </fills>
  <borders count="60">
    <border>
      <left/>
      <right/>
      <top/>
      <bottom/>
      <diagonal/>
    </border>
    <border>
      <left style="medium">
        <color rgb="FF34411B"/>
      </left>
      <right style="thin">
        <color rgb="FF34411B"/>
      </right>
      <top style="medium">
        <color rgb="FF34411B"/>
      </top>
      <bottom style="medium">
        <color rgb="FF34411B"/>
      </bottom>
      <diagonal/>
    </border>
    <border>
      <left style="thin">
        <color rgb="FF34411B"/>
      </left>
      <right style="medium">
        <color rgb="FF34411B"/>
      </right>
      <top style="medium">
        <color rgb="FF34411B"/>
      </top>
      <bottom style="medium">
        <color rgb="FF34411B"/>
      </bottom>
      <diagonal/>
    </border>
    <border>
      <left style="medium">
        <color rgb="FF34411B"/>
      </left>
      <right style="thin">
        <color rgb="FF34411B"/>
      </right>
      <top style="medium">
        <color rgb="FF34411B"/>
      </top>
      <bottom style="thin">
        <color rgb="FF34411B"/>
      </bottom>
      <diagonal/>
    </border>
    <border>
      <left style="thin">
        <color rgb="FF34411B"/>
      </left>
      <right style="medium">
        <color rgb="FF34411B"/>
      </right>
      <top style="medium">
        <color rgb="FF34411B"/>
      </top>
      <bottom style="thin">
        <color rgb="FF34411B"/>
      </bottom>
      <diagonal/>
    </border>
    <border>
      <left style="medium">
        <color rgb="FF34411B"/>
      </left>
      <right style="thin">
        <color rgb="FF34411B"/>
      </right>
      <top style="thin">
        <color rgb="FF34411B"/>
      </top>
      <bottom style="thin">
        <color rgb="FF34411B"/>
      </bottom>
      <diagonal/>
    </border>
    <border>
      <left style="thin">
        <color rgb="FF34411B"/>
      </left>
      <right style="medium">
        <color rgb="FF34411B"/>
      </right>
      <top style="thin">
        <color rgb="FF34411B"/>
      </top>
      <bottom style="thin">
        <color rgb="FF34411B"/>
      </bottom>
      <diagonal/>
    </border>
    <border>
      <left style="thin">
        <color rgb="FF34411B"/>
      </left>
      <right style="medium">
        <color rgb="FF34411B"/>
      </right>
      <top style="thin">
        <color rgb="FF34411B"/>
      </top>
      <bottom style="medium">
        <color rgb="FF34411B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ck">
        <color rgb="FF34411B"/>
      </top>
      <bottom/>
      <diagonal/>
    </border>
    <border>
      <left style="thin">
        <color rgb="FF34411B"/>
      </left>
      <right/>
      <top style="thin">
        <color rgb="FF34411B"/>
      </top>
      <bottom/>
      <diagonal/>
    </border>
    <border>
      <left/>
      <right/>
      <top style="thin">
        <color rgb="FF34411B"/>
      </top>
      <bottom/>
      <diagonal/>
    </border>
    <border>
      <left/>
      <right style="thin">
        <color rgb="FF34411B"/>
      </right>
      <top style="thin">
        <color rgb="FF34411B"/>
      </top>
      <bottom/>
      <diagonal/>
    </border>
    <border>
      <left style="thin">
        <color rgb="FF34411B"/>
      </left>
      <right/>
      <top/>
      <bottom/>
      <diagonal/>
    </border>
    <border>
      <left/>
      <right style="thin">
        <color rgb="FF34411B"/>
      </right>
      <top/>
      <bottom/>
      <diagonal/>
    </border>
    <border>
      <left style="thin">
        <color rgb="FF34411B"/>
      </left>
      <right/>
      <top/>
      <bottom style="thin">
        <color rgb="FF34411B"/>
      </bottom>
      <diagonal/>
    </border>
    <border>
      <left/>
      <right/>
      <top/>
      <bottom style="thin">
        <color rgb="FF34411B"/>
      </bottom>
      <diagonal/>
    </border>
    <border>
      <left/>
      <right style="thin">
        <color rgb="FF34411B"/>
      </right>
      <top/>
      <bottom style="thin">
        <color rgb="FF34411B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rgb="FF34411B"/>
      </bottom>
      <diagonal/>
    </border>
    <border>
      <left style="thick">
        <color rgb="FF34411B"/>
      </left>
      <right/>
      <top style="thick">
        <color rgb="FF34411B"/>
      </top>
      <bottom/>
      <diagonal/>
    </border>
    <border>
      <left/>
      <right style="thick">
        <color rgb="FF34411B"/>
      </right>
      <top style="thick">
        <color rgb="FF34411B"/>
      </top>
      <bottom/>
      <diagonal/>
    </border>
    <border>
      <left style="thick">
        <color rgb="FF34411B"/>
      </left>
      <right/>
      <top/>
      <bottom/>
      <diagonal/>
    </border>
    <border>
      <left/>
      <right style="thick">
        <color rgb="FF34411B"/>
      </right>
      <top/>
      <bottom/>
      <diagonal/>
    </border>
    <border>
      <left style="thick">
        <color rgb="FF34411B"/>
      </left>
      <right/>
      <top/>
      <bottom style="thick">
        <color rgb="FF34411B"/>
      </bottom>
      <diagonal/>
    </border>
    <border>
      <left/>
      <right style="thick">
        <color rgb="FF34411B"/>
      </right>
      <top/>
      <bottom style="thick">
        <color rgb="FF34411B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34411B"/>
      </left>
      <right style="thick">
        <color rgb="FF34411B"/>
      </right>
      <top/>
      <bottom/>
      <diagonal/>
    </border>
    <border>
      <left style="thin">
        <color rgb="FF34411B"/>
      </left>
      <right style="thin">
        <color rgb="FF34411B"/>
      </right>
      <top style="thin">
        <color rgb="FF34411B"/>
      </top>
      <bottom style="thin">
        <color rgb="FF34411B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20" fillId="0" borderId="0"/>
    <xf numFmtId="43" fontId="1" fillId="0" borderId="0" applyFont="0" applyFill="0" applyBorder="0" applyAlignment="0" applyProtection="0"/>
  </cellStyleXfs>
  <cellXfs count="358">
    <xf numFmtId="0" fontId="0" fillId="0" borderId="0" xfId="0"/>
    <xf numFmtId="10" fontId="4" fillId="3" borderId="4" xfId="1" applyNumberFormat="1" applyFont="1" applyFill="1" applyBorder="1" applyAlignment="1" applyProtection="1">
      <alignment vertical="center" wrapText="1"/>
    </xf>
    <xf numFmtId="10" fontId="4" fillId="3" borderId="6" xfId="1" applyNumberFormat="1" applyFont="1" applyFill="1" applyBorder="1" applyAlignment="1" applyProtection="1">
      <alignment vertical="center" wrapText="1"/>
    </xf>
    <xf numFmtId="0" fontId="4" fillId="3" borderId="7" xfId="0" applyFont="1" applyFill="1" applyBorder="1" applyAlignment="1" applyProtection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4" borderId="14" xfId="0" applyFill="1" applyBorder="1"/>
    <xf numFmtId="0" fontId="0" fillId="0" borderId="0" xfId="0" applyAlignment="1">
      <alignment wrapText="1"/>
    </xf>
    <xf numFmtId="1" fontId="0" fillId="0" borderId="0" xfId="0" applyNumberFormat="1"/>
    <xf numFmtId="9" fontId="0" fillId="0" borderId="0" xfId="1" applyFont="1" applyAlignment="1">
      <alignment horizontal="center"/>
    </xf>
    <xf numFmtId="0" fontId="4" fillId="6" borderId="29" xfId="0" applyFont="1" applyFill="1" applyBorder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4" fillId="6" borderId="45" xfId="0" applyFont="1" applyFill="1" applyBorder="1" applyAlignment="1" applyProtection="1">
      <alignment vertical="center"/>
      <protection hidden="1"/>
    </xf>
    <xf numFmtId="0" fontId="4" fillId="6" borderId="46" xfId="0" applyFont="1" applyFill="1" applyBorder="1" applyAlignment="1" applyProtection="1">
      <alignment vertical="center"/>
      <protection hidden="1"/>
    </xf>
    <xf numFmtId="0" fontId="13" fillId="6" borderId="47" xfId="0" applyFont="1" applyFill="1" applyBorder="1" applyAlignment="1" applyProtection="1">
      <alignment vertical="center"/>
      <protection hidden="1"/>
    </xf>
    <xf numFmtId="0" fontId="14" fillId="6" borderId="0" xfId="0" applyFont="1" applyFill="1" applyBorder="1" applyAlignment="1" applyProtection="1">
      <alignment vertical="center"/>
      <protection hidden="1"/>
    </xf>
    <xf numFmtId="0" fontId="13" fillId="6" borderId="0" xfId="0" applyFont="1" applyFill="1" applyBorder="1" applyAlignment="1" applyProtection="1">
      <alignment vertical="center"/>
      <protection hidden="1"/>
    </xf>
    <xf numFmtId="0" fontId="14" fillId="6" borderId="0" xfId="0" applyFont="1" applyFill="1" applyBorder="1" applyAlignment="1" applyProtection="1">
      <alignment horizontal="right" vertical="center"/>
      <protection hidden="1"/>
    </xf>
    <xf numFmtId="0" fontId="13" fillId="6" borderId="48" xfId="0" applyFont="1" applyFill="1" applyBorder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6" borderId="31" xfId="0" applyFont="1" applyFill="1" applyBorder="1" applyAlignment="1" applyProtection="1">
      <alignment vertical="center"/>
      <protection hidden="1"/>
    </xf>
    <xf numFmtId="0" fontId="13" fillId="6" borderId="32" xfId="0" applyFont="1" applyFill="1" applyBorder="1" applyAlignment="1" applyProtection="1">
      <alignment vertical="center"/>
      <protection hidden="1"/>
    </xf>
    <xf numFmtId="0" fontId="13" fillId="6" borderId="33" xfId="0" applyFont="1" applyFill="1" applyBorder="1" applyAlignment="1" applyProtection="1">
      <alignment vertical="center"/>
      <protection hidden="1"/>
    </xf>
    <xf numFmtId="0" fontId="13" fillId="6" borderId="0" xfId="0" applyFont="1" applyFill="1" applyBorder="1" applyAlignment="1" applyProtection="1">
      <alignment horizontal="right" vertical="center"/>
      <protection hidden="1"/>
    </xf>
    <xf numFmtId="0" fontId="13" fillId="6" borderId="34" xfId="0" applyFont="1" applyFill="1" applyBorder="1" applyAlignment="1" applyProtection="1">
      <alignment vertical="center"/>
      <protection hidden="1"/>
    </xf>
    <xf numFmtId="0" fontId="13" fillId="6" borderId="35" xfId="0" applyFont="1" applyFill="1" applyBorder="1" applyAlignment="1" applyProtection="1">
      <alignment horizontal="left" vertical="center"/>
      <protection hidden="1"/>
    </xf>
    <xf numFmtId="0" fontId="13" fillId="6" borderId="36" xfId="0" applyFont="1" applyFill="1" applyBorder="1" applyAlignment="1" applyProtection="1">
      <alignment horizontal="left" vertical="center"/>
      <protection hidden="1"/>
    </xf>
    <xf numFmtId="0" fontId="14" fillId="6" borderId="35" xfId="0" applyFont="1" applyFill="1" applyBorder="1" applyAlignment="1" applyProtection="1">
      <alignment vertical="center"/>
      <protection hidden="1"/>
    </xf>
    <xf numFmtId="0" fontId="13" fillId="6" borderId="36" xfId="0" applyFont="1" applyFill="1" applyBorder="1" applyAlignment="1" applyProtection="1">
      <alignment vertical="center"/>
      <protection hidden="1"/>
    </xf>
    <xf numFmtId="1" fontId="13" fillId="6" borderId="36" xfId="0" applyNumberFormat="1" applyFont="1" applyFill="1" applyBorder="1" applyAlignment="1" applyProtection="1">
      <alignment vertical="center"/>
      <protection hidden="1"/>
    </xf>
    <xf numFmtId="1" fontId="13" fillId="6" borderId="37" xfId="0" applyNumberFormat="1" applyFont="1" applyFill="1" applyBorder="1" applyAlignment="1" applyProtection="1">
      <alignment vertical="center"/>
      <protection hidden="1"/>
    </xf>
    <xf numFmtId="1" fontId="13" fillId="6" borderId="33" xfId="0" applyNumberFormat="1" applyFont="1" applyFill="1" applyBorder="1" applyAlignment="1" applyProtection="1">
      <alignment vertical="center"/>
      <protection hidden="1"/>
    </xf>
    <xf numFmtId="1" fontId="13" fillId="6" borderId="0" xfId="0" applyNumberFormat="1" applyFont="1" applyFill="1" applyBorder="1" applyAlignment="1" applyProtection="1">
      <alignment vertical="center"/>
      <protection hidden="1"/>
    </xf>
    <xf numFmtId="0" fontId="13" fillId="6" borderId="30" xfId="0" applyFont="1" applyFill="1" applyBorder="1" applyAlignment="1" applyProtection="1">
      <alignment vertical="center"/>
      <protection hidden="1"/>
    </xf>
    <xf numFmtId="1" fontId="13" fillId="6" borderId="31" xfId="0" applyNumberFormat="1" applyFont="1" applyFill="1" applyBorder="1" applyAlignment="1" applyProtection="1">
      <alignment horizontal="left" vertical="center"/>
      <protection hidden="1"/>
    </xf>
    <xf numFmtId="0" fontId="13" fillId="6" borderId="35" xfId="0" applyFont="1" applyFill="1" applyBorder="1" applyAlignment="1" applyProtection="1">
      <alignment vertical="center"/>
      <protection hidden="1"/>
    </xf>
    <xf numFmtId="165" fontId="13" fillId="6" borderId="36" xfId="0" applyNumberFormat="1" applyFont="1" applyFill="1" applyBorder="1" applyAlignment="1" applyProtection="1">
      <alignment horizontal="center" vertical="center"/>
      <protection hidden="1"/>
    </xf>
    <xf numFmtId="44" fontId="13" fillId="6" borderId="38" xfId="4" applyFont="1" applyFill="1" applyBorder="1" applyAlignment="1" applyProtection="1">
      <alignment vertical="center"/>
      <protection hidden="1"/>
    </xf>
    <xf numFmtId="44" fontId="13" fillId="6" borderId="0" xfId="4" applyFont="1" applyFill="1" applyBorder="1" applyAlignment="1" applyProtection="1">
      <alignment vertical="center"/>
      <protection hidden="1"/>
    </xf>
    <xf numFmtId="44" fontId="13" fillId="6" borderId="39" xfId="4" applyFont="1" applyFill="1" applyBorder="1" applyAlignment="1" applyProtection="1">
      <alignment vertical="center"/>
      <protection hidden="1"/>
    </xf>
    <xf numFmtId="1" fontId="13" fillId="6" borderId="39" xfId="0" applyNumberFormat="1" applyFont="1" applyFill="1" applyBorder="1" applyAlignment="1" applyProtection="1">
      <alignment horizontal="center" vertical="center"/>
      <protection hidden="1"/>
    </xf>
    <xf numFmtId="0" fontId="13" fillId="6" borderId="38" xfId="0" applyFont="1" applyFill="1" applyBorder="1" applyAlignment="1" applyProtection="1">
      <alignment vertical="center"/>
      <protection hidden="1"/>
    </xf>
    <xf numFmtId="44" fontId="13" fillId="6" borderId="51" xfId="4" applyFont="1" applyFill="1" applyBorder="1" applyAlignment="1" applyProtection="1">
      <alignment vertical="center"/>
      <protection hidden="1"/>
    </xf>
    <xf numFmtId="44" fontId="13" fillId="6" borderId="43" xfId="4" applyFont="1" applyFill="1" applyBorder="1" applyAlignment="1" applyProtection="1">
      <alignment vertical="center"/>
      <protection hidden="1"/>
    </xf>
    <xf numFmtId="44" fontId="13" fillId="6" borderId="10" xfId="4" applyFont="1" applyFill="1" applyBorder="1" applyAlignment="1" applyProtection="1">
      <alignment vertical="center"/>
      <protection hidden="1"/>
    </xf>
    <xf numFmtId="44" fontId="14" fillId="6" borderId="0" xfId="4" applyFont="1" applyFill="1" applyBorder="1" applyAlignment="1" applyProtection="1">
      <alignment horizontal="center" vertical="center"/>
      <protection hidden="1"/>
    </xf>
    <xf numFmtId="0" fontId="13" fillId="6" borderId="49" xfId="0" applyFont="1" applyFill="1" applyBorder="1" applyAlignment="1" applyProtection="1">
      <alignment vertical="center"/>
      <protection hidden="1"/>
    </xf>
    <xf numFmtId="0" fontId="13" fillId="6" borderId="44" xfId="0" applyFont="1" applyFill="1" applyBorder="1" applyAlignment="1" applyProtection="1">
      <alignment vertical="center"/>
      <protection hidden="1"/>
    </xf>
    <xf numFmtId="0" fontId="13" fillId="6" borderId="34" xfId="0" applyFont="1" applyFill="1" applyBorder="1" applyAlignment="1" applyProtection="1">
      <alignment horizontal="left" vertical="center"/>
      <protection hidden="1"/>
    </xf>
    <xf numFmtId="0" fontId="13" fillId="6" borderId="37" xfId="0" applyFont="1" applyFill="1" applyBorder="1" applyAlignment="1" applyProtection="1">
      <alignment horizontal="left" vertical="center"/>
      <protection hidden="1"/>
    </xf>
    <xf numFmtId="0" fontId="13" fillId="6" borderId="52" xfId="0" applyFont="1" applyFill="1" applyBorder="1" applyAlignment="1" applyProtection="1">
      <alignment vertical="center"/>
      <protection hidden="1"/>
    </xf>
    <xf numFmtId="0" fontId="13" fillId="6" borderId="53" xfId="0" applyFont="1" applyFill="1" applyBorder="1" applyAlignment="1" applyProtection="1">
      <alignment vertical="center"/>
      <protection hidden="1"/>
    </xf>
    <xf numFmtId="166" fontId="13" fillId="6" borderId="0" xfId="0" applyNumberFormat="1" applyFont="1" applyFill="1" applyBorder="1" applyAlignment="1" applyProtection="1">
      <alignment vertical="center"/>
      <protection hidden="1"/>
    </xf>
    <xf numFmtId="166" fontId="13" fillId="6" borderId="43" xfId="0" applyNumberFormat="1" applyFont="1" applyFill="1" applyBorder="1" applyAlignment="1" applyProtection="1">
      <alignment vertical="center"/>
      <protection hidden="1"/>
    </xf>
    <xf numFmtId="9" fontId="13" fillId="6" borderId="43" xfId="1" applyFont="1" applyFill="1" applyBorder="1" applyAlignment="1" applyProtection="1">
      <alignment vertical="center"/>
      <protection hidden="1"/>
    </xf>
    <xf numFmtId="0" fontId="13" fillId="6" borderId="24" xfId="0" applyFont="1" applyFill="1" applyBorder="1" applyAlignment="1" applyProtection="1">
      <alignment horizontal="left" vertical="center"/>
      <protection hidden="1"/>
    </xf>
    <xf numFmtId="0" fontId="13" fillId="6" borderId="25" xfId="0" applyFont="1" applyFill="1" applyBorder="1" applyAlignment="1" applyProtection="1">
      <alignment horizontal="left" vertical="center"/>
      <protection hidden="1"/>
    </xf>
    <xf numFmtId="1" fontId="13" fillId="6" borderId="54" xfId="0" applyNumberFormat="1" applyFont="1" applyFill="1" applyBorder="1" applyAlignment="1" applyProtection="1">
      <alignment horizontal="center" vertical="center"/>
      <protection hidden="1"/>
    </xf>
    <xf numFmtId="1" fontId="13" fillId="6" borderId="24" xfId="0" applyNumberFormat="1" applyFont="1" applyFill="1" applyBorder="1" applyAlignment="1" applyProtection="1">
      <alignment horizontal="center" vertical="center"/>
      <protection hidden="1"/>
    </xf>
    <xf numFmtId="1" fontId="13" fillId="6" borderId="25" xfId="0" applyNumberFormat="1" applyFont="1" applyFill="1" applyBorder="1" applyAlignment="1" applyProtection="1">
      <alignment horizontal="center" vertical="center"/>
      <protection hidden="1"/>
    </xf>
    <xf numFmtId="1" fontId="13" fillId="6" borderId="26" xfId="0" applyNumberFormat="1" applyFont="1" applyFill="1" applyBorder="1" applyAlignment="1" applyProtection="1">
      <alignment horizontal="center" vertical="center"/>
      <protection hidden="1"/>
    </xf>
    <xf numFmtId="0" fontId="13" fillId="6" borderId="55" xfId="0" applyFont="1" applyFill="1" applyBorder="1" applyAlignment="1" applyProtection="1">
      <alignment vertical="center"/>
      <protection hidden="1"/>
    </xf>
    <xf numFmtId="0" fontId="13" fillId="6" borderId="55" xfId="0" applyFont="1" applyFill="1" applyBorder="1" applyAlignment="1" applyProtection="1">
      <alignment horizontal="left" vertical="center"/>
      <protection hidden="1"/>
    </xf>
    <xf numFmtId="0" fontId="13" fillId="6" borderId="48" xfId="0" applyFont="1" applyFill="1" applyBorder="1" applyAlignment="1" applyProtection="1">
      <alignment horizontal="left" vertical="center"/>
      <protection hidden="1"/>
    </xf>
    <xf numFmtId="0" fontId="13" fillId="0" borderId="48" xfId="0" applyFont="1" applyBorder="1" applyAlignment="1" applyProtection="1">
      <alignment vertical="center"/>
      <protection hidden="1"/>
    </xf>
    <xf numFmtId="1" fontId="13" fillId="6" borderId="48" xfId="0" applyNumberFormat="1" applyFont="1" applyFill="1" applyBorder="1" applyAlignment="1" applyProtection="1">
      <alignment vertical="center"/>
      <protection hidden="1"/>
    </xf>
    <xf numFmtId="44" fontId="13" fillId="6" borderId="21" xfId="4" applyFont="1" applyFill="1" applyBorder="1" applyAlignment="1" applyProtection="1">
      <alignment horizontal="center" vertical="center"/>
      <protection hidden="1"/>
    </xf>
    <xf numFmtId="0" fontId="13" fillId="6" borderId="21" xfId="0" applyFont="1" applyFill="1" applyBorder="1" applyAlignment="1" applyProtection="1">
      <alignment vertical="center"/>
      <protection hidden="1"/>
    </xf>
    <xf numFmtId="44" fontId="14" fillId="6" borderId="21" xfId="4" applyFont="1" applyFill="1" applyBorder="1" applyAlignment="1" applyProtection="1">
      <alignment horizontal="center" vertical="center"/>
      <protection hidden="1"/>
    </xf>
    <xf numFmtId="0" fontId="13" fillId="6" borderId="21" xfId="0" applyFont="1" applyFill="1" applyBorder="1" applyAlignment="1" applyProtection="1">
      <alignment horizontal="left" vertical="center"/>
      <protection hidden="1"/>
    </xf>
    <xf numFmtId="1" fontId="13" fillId="6" borderId="21" xfId="0" applyNumberFormat="1" applyFont="1" applyFill="1" applyBorder="1" applyAlignment="1" applyProtection="1">
      <alignment vertical="center"/>
      <protection hidden="1"/>
    </xf>
    <xf numFmtId="0" fontId="13" fillId="6" borderId="44" xfId="0" applyFont="1" applyFill="1" applyBorder="1" applyAlignment="1" applyProtection="1">
      <alignment horizontal="left" vertical="center"/>
      <protection hidden="1"/>
    </xf>
    <xf numFmtId="44" fontId="13" fillId="6" borderId="44" xfId="4" applyFont="1" applyFill="1" applyBorder="1" applyAlignment="1" applyProtection="1">
      <alignment horizontal="center" vertical="center"/>
      <protection hidden="1"/>
    </xf>
    <xf numFmtId="44" fontId="14" fillId="6" borderId="44" xfId="4" applyFont="1" applyFill="1" applyBorder="1" applyAlignment="1" applyProtection="1">
      <alignment horizontal="center" vertical="center"/>
      <protection hidden="1"/>
    </xf>
    <xf numFmtId="1" fontId="13" fillId="6" borderId="44" xfId="0" applyNumberFormat="1" applyFont="1" applyFill="1" applyBorder="1" applyAlignment="1" applyProtection="1">
      <alignment vertical="center"/>
      <protection hidden="1"/>
    </xf>
    <xf numFmtId="1" fontId="13" fillId="6" borderId="50" xfId="0" applyNumberFormat="1" applyFont="1" applyFill="1" applyBorder="1" applyAlignment="1" applyProtection="1">
      <alignment vertical="center"/>
      <protection hidden="1"/>
    </xf>
    <xf numFmtId="0" fontId="13" fillId="7" borderId="48" xfId="0" applyFont="1" applyFill="1" applyBorder="1" applyAlignment="1" applyProtection="1">
      <alignment vertical="center"/>
      <protection hidden="1"/>
    </xf>
    <xf numFmtId="0" fontId="13" fillId="0" borderId="0" xfId="0" applyFont="1" applyFill="1" applyBorder="1" applyAlignment="1" applyProtection="1">
      <alignment vertical="center"/>
      <protection hidden="1"/>
    </xf>
    <xf numFmtId="0" fontId="14" fillId="0" borderId="0" xfId="0" applyFont="1" applyFill="1" applyBorder="1" applyAlignment="1" applyProtection="1">
      <alignment vertical="center"/>
      <protection hidden="1"/>
    </xf>
    <xf numFmtId="0" fontId="13" fillId="0" borderId="0" xfId="0" applyFont="1" applyFill="1" applyBorder="1" applyAlignment="1" applyProtection="1">
      <alignment horizontal="left" vertical="center"/>
      <protection hidden="1"/>
    </xf>
    <xf numFmtId="44" fontId="13" fillId="0" borderId="0" xfId="4" applyFont="1" applyFill="1" applyBorder="1" applyAlignment="1" applyProtection="1">
      <alignment horizontal="center" vertical="center"/>
      <protection hidden="1"/>
    </xf>
    <xf numFmtId="44" fontId="14" fillId="0" borderId="0" xfId="4" applyFont="1" applyFill="1" applyBorder="1" applyAlignment="1" applyProtection="1">
      <alignment horizontal="center" vertical="center"/>
      <protection hidden="1"/>
    </xf>
    <xf numFmtId="1" fontId="13" fillId="0" borderId="0" xfId="0" applyNumberFormat="1" applyFont="1" applyFill="1" applyBorder="1" applyAlignment="1" applyProtection="1">
      <alignment vertical="center"/>
      <protection hidden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vertical="center" wrapText="1"/>
    </xf>
    <xf numFmtId="164" fontId="0" fillId="0" borderId="0" xfId="0" applyNumberFormat="1"/>
    <xf numFmtId="0" fontId="16" fillId="6" borderId="30" xfId="0" applyFont="1" applyFill="1" applyBorder="1" applyAlignment="1" applyProtection="1">
      <alignment vertical="center"/>
      <protection hidden="1"/>
    </xf>
    <xf numFmtId="0" fontId="13" fillId="6" borderId="31" xfId="0" applyFont="1" applyFill="1" applyBorder="1" applyAlignment="1" applyProtection="1">
      <alignment horizontal="left" vertical="center" indent="1"/>
      <protection hidden="1"/>
    </xf>
    <xf numFmtId="1" fontId="13" fillId="6" borderId="34" xfId="0" applyNumberFormat="1" applyFont="1" applyFill="1" applyBorder="1" applyAlignment="1" applyProtection="1">
      <alignment vertical="center"/>
      <protection hidden="1"/>
    </xf>
    <xf numFmtId="9" fontId="13" fillId="6" borderId="0" xfId="0" applyNumberFormat="1" applyFont="1" applyFill="1" applyBorder="1" applyAlignment="1" applyProtection="1">
      <alignment horizontal="right" vertical="center"/>
      <protection hidden="1"/>
    </xf>
    <xf numFmtId="14" fontId="13" fillId="6" borderId="48" xfId="0" applyNumberFormat="1" applyFont="1" applyFill="1" applyBorder="1" applyAlignment="1" applyProtection="1">
      <alignment horizontal="left" vertical="center"/>
      <protection hidden="1"/>
    </xf>
    <xf numFmtId="0" fontId="13" fillId="6" borderId="37" xfId="0" applyFont="1" applyFill="1" applyBorder="1" applyAlignment="1" applyProtection="1">
      <alignment vertical="center"/>
      <protection hidden="1"/>
    </xf>
    <xf numFmtId="4" fontId="0" fillId="0" borderId="0" xfId="0" applyNumberFormat="1"/>
    <xf numFmtId="1" fontId="18" fillId="6" borderId="32" xfId="0" applyNumberFormat="1" applyFont="1" applyFill="1" applyBorder="1" applyAlignment="1" applyProtection="1">
      <alignment vertical="center"/>
      <protection hidden="1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13" fillId="6" borderId="3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Protection="1">
      <protection hidden="1"/>
    </xf>
    <xf numFmtId="0" fontId="0" fillId="0" borderId="0" xfId="0" applyFont="1" applyAlignment="1">
      <alignment horizontal="center"/>
    </xf>
    <xf numFmtId="164" fontId="0" fillId="0" borderId="14" xfId="0" applyNumberFormat="1" applyBorder="1" applyProtection="1">
      <protection hidden="1"/>
    </xf>
    <xf numFmtId="14" fontId="0" fillId="0" borderId="14" xfId="0" applyNumberFormat="1" applyBorder="1" applyProtection="1">
      <protection hidden="1"/>
    </xf>
    <xf numFmtId="0" fontId="0" fillId="0" borderId="22" xfId="0" applyBorder="1" applyProtection="1">
      <protection hidden="1"/>
    </xf>
    <xf numFmtId="0" fontId="0" fillId="0" borderId="13" xfId="0" applyBorder="1" applyAlignment="1" applyProtection="1">
      <alignment wrapText="1"/>
      <protection hidden="1"/>
    </xf>
    <xf numFmtId="0" fontId="0" fillId="0" borderId="16" xfId="0" applyBorder="1" applyAlignment="1" applyProtection="1">
      <alignment wrapText="1"/>
      <protection hidden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2" fillId="0" borderId="0" xfId="0" applyFont="1" applyAlignment="1" applyProtection="1"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9" fontId="0" fillId="0" borderId="8" xfId="0" applyNumberFormat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24" fillId="0" borderId="0" xfId="0" applyFont="1"/>
    <xf numFmtId="0" fontId="23" fillId="2" borderId="2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>
      <alignment horizontal="center" vertical="center"/>
    </xf>
    <xf numFmtId="0" fontId="5" fillId="3" borderId="3" xfId="2" applyFill="1" applyBorder="1" applyAlignment="1" applyProtection="1">
      <alignment horizontal="center" vertical="center"/>
    </xf>
    <xf numFmtId="0" fontId="5" fillId="3" borderId="5" xfId="2" applyFill="1" applyBorder="1" applyAlignment="1" applyProtection="1">
      <alignment horizontal="center" vertical="center"/>
    </xf>
    <xf numFmtId="0" fontId="5" fillId="0" borderId="56" xfId="2" applyBorder="1" applyAlignment="1" applyProtection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11" borderId="14" xfId="0" applyFill="1" applyBorder="1" applyAlignment="1" applyProtection="1">
      <alignment horizontal="center"/>
      <protection hidden="1"/>
    </xf>
    <xf numFmtId="0" fontId="0" fillId="11" borderId="14" xfId="0" applyFill="1" applyBorder="1" applyAlignment="1" applyProtection="1">
      <alignment horizontal="center" vertical="center" wrapText="1"/>
      <protection hidden="1"/>
    </xf>
    <xf numFmtId="14" fontId="0" fillId="11" borderId="14" xfId="0" applyNumberFormat="1" applyFill="1" applyBorder="1" applyAlignment="1" applyProtection="1">
      <alignment horizontal="center"/>
      <protection hidden="1"/>
    </xf>
    <xf numFmtId="1" fontId="0" fillId="11" borderId="14" xfId="0" applyNumberFormat="1" applyFill="1" applyBorder="1" applyAlignment="1" applyProtection="1">
      <alignment horizontal="center"/>
      <protection hidden="1"/>
    </xf>
    <xf numFmtId="4" fontId="0" fillId="11" borderId="14" xfId="0" applyNumberFormat="1" applyFill="1" applyBorder="1" applyAlignment="1" applyProtection="1">
      <alignment horizontal="center"/>
      <protection hidden="1"/>
    </xf>
    <xf numFmtId="4" fontId="0" fillId="5" borderId="14" xfId="0" applyNumberFormat="1" applyFill="1" applyBorder="1" applyAlignment="1" applyProtection="1">
      <alignment horizontal="center"/>
      <protection hidden="1"/>
    </xf>
    <xf numFmtId="4" fontId="0" fillId="12" borderId="14" xfId="0" applyNumberFormat="1" applyFill="1" applyBorder="1" applyAlignment="1" applyProtection="1">
      <alignment horizontal="center"/>
      <protection hidden="1"/>
    </xf>
    <xf numFmtId="4" fontId="0" fillId="9" borderId="14" xfId="0" applyNumberFormat="1" applyFill="1" applyBorder="1" applyAlignment="1" applyProtection="1">
      <alignment horizontal="center"/>
      <protection hidden="1"/>
    </xf>
    <xf numFmtId="4" fontId="2" fillId="13" borderId="14" xfId="0" applyNumberFormat="1" applyFont="1" applyFill="1" applyBorder="1" applyAlignment="1">
      <alignment horizontal="center" vertical="center" wrapText="1"/>
    </xf>
    <xf numFmtId="4" fontId="0" fillId="13" borderId="14" xfId="0" applyNumberFormat="1" applyFill="1" applyBorder="1" applyAlignment="1" applyProtection="1">
      <alignment horizontal="center"/>
      <protection hidden="1"/>
    </xf>
    <xf numFmtId="4" fontId="0" fillId="13" borderId="14" xfId="0" applyNumberFormat="1" applyFill="1" applyBorder="1" applyAlignment="1" applyProtection="1">
      <alignment horizontal="center"/>
      <protection locked="0"/>
    </xf>
    <xf numFmtId="4" fontId="0" fillId="15" borderId="14" xfId="0" applyNumberFormat="1" applyFill="1" applyBorder="1" applyAlignment="1" applyProtection="1">
      <alignment horizontal="center"/>
      <protection hidden="1"/>
    </xf>
    <xf numFmtId="9" fontId="0" fillId="17" borderId="14" xfId="1" applyFont="1" applyFill="1" applyBorder="1" applyAlignment="1" applyProtection="1">
      <alignment horizontal="center"/>
      <protection hidden="1"/>
    </xf>
    <xf numFmtId="164" fontId="0" fillId="11" borderId="14" xfId="0" applyNumberFormat="1" applyFont="1" applyFill="1" applyBorder="1"/>
    <xf numFmtId="0" fontId="0" fillId="11" borderId="14" xfId="0" applyFont="1" applyFill="1" applyBorder="1" applyAlignment="1" applyProtection="1">
      <alignment horizontal="center"/>
      <protection hidden="1"/>
    </xf>
    <xf numFmtId="0" fontId="0" fillId="11" borderId="14" xfId="0" applyFont="1" applyFill="1" applyBorder="1" applyAlignment="1">
      <alignment horizontal="center"/>
    </xf>
    <xf numFmtId="14" fontId="0" fillId="11" borderId="14" xfId="0" applyNumberFormat="1" applyFont="1" applyFill="1" applyBorder="1" applyAlignment="1">
      <alignment horizontal="center"/>
    </xf>
    <xf numFmtId="164" fontId="0" fillId="11" borderId="14" xfId="0" applyNumberFormat="1" applyFont="1" applyFill="1" applyBorder="1" applyAlignment="1">
      <alignment horizontal="center"/>
    </xf>
    <xf numFmtId="1" fontId="0" fillId="11" borderId="14" xfId="0" applyNumberFormat="1" applyFont="1" applyFill="1" applyBorder="1" applyAlignment="1" applyProtection="1">
      <alignment horizontal="center"/>
      <protection hidden="1"/>
    </xf>
    <xf numFmtId="0" fontId="21" fillId="11" borderId="14" xfId="0" applyFont="1" applyFill="1" applyBorder="1" applyAlignment="1">
      <alignment horizontal="center"/>
    </xf>
    <xf numFmtId="9" fontId="21" fillId="11" borderId="14" xfId="1" applyFont="1" applyFill="1" applyBorder="1" applyAlignment="1">
      <alignment horizontal="center" vertical="top" wrapText="1"/>
    </xf>
    <xf numFmtId="0" fontId="21" fillId="11" borderId="14" xfId="0" applyFont="1" applyFill="1" applyBorder="1" applyAlignment="1">
      <alignment horizontal="center" vertical="top" wrapText="1"/>
    </xf>
    <xf numFmtId="0" fontId="0" fillId="11" borderId="14" xfId="0" applyFont="1" applyFill="1" applyBorder="1" applyAlignment="1">
      <alignment horizontal="center" wrapText="1"/>
    </xf>
    <xf numFmtId="9" fontId="0" fillId="11" borderId="14" xfId="1" applyFont="1" applyFill="1" applyBorder="1" applyAlignment="1">
      <alignment horizontal="center" vertical="top" wrapText="1"/>
    </xf>
    <xf numFmtId="14" fontId="21" fillId="11" borderId="14" xfId="1" applyNumberFormat="1" applyFont="1" applyFill="1" applyBorder="1" applyAlignment="1">
      <alignment horizontal="center" vertical="top" wrapText="1"/>
    </xf>
    <xf numFmtId="4" fontId="0" fillId="17" borderId="14" xfId="0" applyNumberFormat="1" applyFont="1" applyFill="1" applyBorder="1" applyAlignment="1" applyProtection="1">
      <alignment horizontal="center"/>
      <protection hidden="1"/>
    </xf>
    <xf numFmtId="4" fontId="0" fillId="13" borderId="14" xfId="0" applyNumberFormat="1" applyFill="1" applyBorder="1" applyAlignment="1" applyProtection="1">
      <alignment horizontal="center"/>
    </xf>
    <xf numFmtId="1" fontId="0" fillId="16" borderId="14" xfId="0" applyNumberFormat="1" applyFont="1" applyFill="1" applyBorder="1" applyAlignment="1">
      <alignment horizontal="center"/>
    </xf>
    <xf numFmtId="0" fontId="0" fillId="16" borderId="14" xfId="0" applyFont="1" applyFill="1" applyBorder="1" applyAlignment="1">
      <alignment horizontal="center"/>
    </xf>
    <xf numFmtId="14" fontId="0" fillId="16" borderId="14" xfId="1" applyNumberFormat="1" applyFont="1" applyFill="1" applyBorder="1" applyAlignment="1">
      <alignment horizontal="left" vertical="top"/>
    </xf>
    <xf numFmtId="14" fontId="21" fillId="16" borderId="14" xfId="1" applyNumberFormat="1" applyFont="1" applyFill="1" applyBorder="1" applyAlignment="1">
      <alignment horizontal="center" vertical="top"/>
    </xf>
    <xf numFmtId="1" fontId="0" fillId="16" borderId="14" xfId="0" applyNumberFormat="1" applyFont="1" applyFill="1" applyBorder="1" applyAlignment="1" applyProtection="1">
      <alignment horizontal="center"/>
      <protection hidden="1"/>
    </xf>
    <xf numFmtId="0" fontId="0" fillId="16" borderId="14" xfId="0" applyFont="1" applyFill="1" applyBorder="1"/>
    <xf numFmtId="14" fontId="0" fillId="16" borderId="14" xfId="0" applyNumberFormat="1" applyFont="1" applyFill="1" applyBorder="1" applyAlignment="1">
      <alignment horizontal="left" vertical="top"/>
    </xf>
    <xf numFmtId="14" fontId="0" fillId="16" borderId="14" xfId="0" applyNumberFormat="1" applyFont="1" applyFill="1" applyBorder="1"/>
    <xf numFmtId="14" fontId="0" fillId="16" borderId="14" xfId="0" applyNumberFormat="1" applyFont="1" applyFill="1" applyBorder="1" applyAlignment="1">
      <alignment horizontal="center" vertical="top"/>
    </xf>
    <xf numFmtId="14" fontId="21" fillId="16" borderId="14" xfId="5" applyNumberFormat="1" applyFont="1" applyFill="1" applyBorder="1" applyAlignment="1">
      <alignment horizontal="center"/>
    </xf>
    <xf numFmtId="43" fontId="17" fillId="11" borderId="14" xfId="0" applyNumberFormat="1" applyFont="1" applyFill="1" applyBorder="1" applyAlignment="1" applyProtection="1">
      <alignment horizontal="center" vertical="center"/>
      <protection hidden="1"/>
    </xf>
    <xf numFmtId="9" fontId="17" fillId="11" borderId="14" xfId="1" applyFont="1" applyFill="1" applyBorder="1" applyAlignment="1" applyProtection="1">
      <alignment horizontal="center" vertical="center"/>
      <protection hidden="1"/>
    </xf>
    <xf numFmtId="14" fontId="0" fillId="0" borderId="58" xfId="0" applyNumberFormat="1" applyBorder="1" applyProtection="1">
      <protection hidden="1"/>
    </xf>
    <xf numFmtId="14" fontId="0" fillId="0" borderId="24" xfId="0" applyNumberFormat="1" applyBorder="1" applyProtection="1">
      <protection hidden="1"/>
    </xf>
    <xf numFmtId="14" fontId="0" fillId="0" borderId="59" xfId="0" applyNumberFormat="1" applyBorder="1" applyProtection="1">
      <protection hidden="1"/>
    </xf>
    <xf numFmtId="0" fontId="0" fillId="0" borderId="0" xfId="0" applyAlignment="1">
      <alignment horizontal="center"/>
    </xf>
    <xf numFmtId="4" fontId="2" fillId="17" borderId="14" xfId="0" applyNumberFormat="1" applyFont="1" applyFill="1" applyBorder="1" applyAlignment="1">
      <alignment horizontal="center" vertical="center" wrapText="1"/>
    </xf>
    <xf numFmtId="9" fontId="2" fillId="17" borderId="14" xfId="1" applyFont="1" applyFill="1" applyBorder="1" applyAlignment="1">
      <alignment horizontal="center" vertical="center" wrapText="1"/>
    </xf>
    <xf numFmtId="0" fontId="2" fillId="12" borderId="14" xfId="0" applyFont="1" applyFill="1" applyBorder="1" applyAlignment="1">
      <alignment horizontal="center" vertical="center" wrapText="1"/>
    </xf>
    <xf numFmtId="9" fontId="0" fillId="0" borderId="0" xfId="1" applyFont="1" applyProtection="1">
      <protection hidden="1"/>
    </xf>
    <xf numFmtId="0" fontId="17" fillId="0" borderId="43" xfId="0" applyFont="1" applyBorder="1" applyAlignment="1"/>
    <xf numFmtId="4" fontId="2" fillId="12" borderId="14" xfId="0" applyNumberFormat="1" applyFont="1" applyFill="1" applyBorder="1" applyAlignment="1">
      <alignment horizontal="center" vertical="center" wrapText="1"/>
    </xf>
    <xf numFmtId="4" fontId="0" fillId="5" borderId="14" xfId="0" applyNumberFormat="1" applyFill="1" applyBorder="1" applyAlignment="1" applyProtection="1">
      <alignment horizontal="center"/>
      <protection locked="0"/>
    </xf>
    <xf numFmtId="4" fontId="26" fillId="11" borderId="14" xfId="6" applyNumberFormat="1" applyFont="1" applyFill="1" applyBorder="1" applyAlignment="1" applyProtection="1">
      <alignment horizontal="center"/>
      <protection hidden="1"/>
    </xf>
    <xf numFmtId="0" fontId="2" fillId="8" borderId="8" xfId="0" applyFont="1" applyFill="1" applyBorder="1" applyAlignment="1" applyProtection="1">
      <alignment horizontal="center"/>
      <protection hidden="1"/>
    </xf>
    <xf numFmtId="0" fontId="0" fillId="8" borderId="57" xfId="0" applyFill="1" applyBorder="1" applyAlignment="1" applyProtection="1">
      <alignment horizontal="center"/>
      <protection hidden="1"/>
    </xf>
    <xf numFmtId="0" fontId="2" fillId="8" borderId="11" xfId="0" applyFont="1" applyFill="1" applyBorder="1" applyAlignment="1" applyProtection="1">
      <alignment horizontal="center"/>
      <protection locked="0"/>
    </xf>
    <xf numFmtId="4" fontId="0" fillId="12" borderId="14" xfId="0" applyNumberFormat="1" applyFill="1" applyBorder="1" applyAlignment="1" applyProtection="1">
      <alignment horizontal="center"/>
      <protection locked="0"/>
    </xf>
    <xf numFmtId="4" fontId="0" fillId="10" borderId="14" xfId="0" applyNumberFormat="1" applyFill="1" applyBorder="1" applyAlignment="1" applyProtection="1">
      <alignment horizontal="center"/>
      <protection locked="0"/>
    </xf>
    <xf numFmtId="0" fontId="0" fillId="16" borderId="14" xfId="0" applyFill="1" applyBorder="1" applyProtection="1">
      <protection locked="0"/>
    </xf>
    <xf numFmtId="4" fontId="0" fillId="11" borderId="14" xfId="0" applyNumberFormat="1" applyFont="1" applyFill="1" applyBorder="1" applyAlignment="1" applyProtection="1">
      <alignment horizontal="center"/>
      <protection locked="0"/>
    </xf>
    <xf numFmtId="43" fontId="0" fillId="11" borderId="14" xfId="6" applyNumberFormat="1" applyFont="1" applyFill="1" applyBorder="1" applyProtection="1">
      <protection locked="0"/>
    </xf>
    <xf numFmtId="0" fontId="0" fillId="11" borderId="14" xfId="0" applyFont="1" applyFill="1" applyBorder="1" applyProtection="1">
      <protection locked="0"/>
    </xf>
    <xf numFmtId="4" fontId="0" fillId="11" borderId="14" xfId="0" applyNumberFormat="1" applyFont="1" applyFill="1" applyBorder="1" applyProtection="1">
      <protection locked="0"/>
    </xf>
    <xf numFmtId="0" fontId="0" fillId="5" borderId="14" xfId="0" applyFont="1" applyFill="1" applyBorder="1" applyAlignment="1" applyProtection="1">
      <alignment horizontal="center"/>
      <protection locked="0"/>
    </xf>
    <xf numFmtId="0" fontId="0" fillId="13" borderId="14" xfId="0" applyFont="1" applyFill="1" applyBorder="1" applyAlignment="1" applyProtection="1">
      <alignment horizontal="center"/>
      <protection locked="0"/>
    </xf>
    <xf numFmtId="0" fontId="0" fillId="16" borderId="14" xfId="0" applyFont="1" applyFill="1" applyBorder="1" applyAlignment="1" applyProtection="1">
      <alignment horizontal="center"/>
      <protection locked="0"/>
    </xf>
    <xf numFmtId="0" fontId="0" fillId="16" borderId="14" xfId="0" applyFont="1" applyFill="1" applyBorder="1" applyProtection="1">
      <protection locked="0"/>
    </xf>
    <xf numFmtId="0" fontId="22" fillId="0" borderId="0" xfId="0" applyFont="1" applyAlignment="1" applyProtection="1">
      <alignment horizontal="center"/>
      <protection hidden="1"/>
    </xf>
    <xf numFmtId="9" fontId="2" fillId="0" borderId="43" xfId="1" applyFont="1" applyBorder="1" applyProtection="1">
      <protection hidden="1"/>
    </xf>
    <xf numFmtId="0" fontId="17" fillId="11" borderId="14" xfId="0" applyFont="1" applyFill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/>
      <protection hidden="1"/>
    </xf>
    <xf numFmtId="9" fontId="0" fillId="0" borderId="14" xfId="1" applyFont="1" applyBorder="1" applyAlignment="1" applyProtection="1">
      <alignment horizontal="center"/>
      <protection hidden="1"/>
    </xf>
    <xf numFmtId="4" fontId="0" fillId="0" borderId="14" xfId="0" applyNumberFormat="1" applyBorder="1" applyAlignment="1" applyProtection="1">
      <alignment horizontal="center"/>
      <protection hidden="1"/>
    </xf>
    <xf numFmtId="4" fontId="0" fillId="0" borderId="0" xfId="0" applyNumberFormat="1" applyAlignment="1" applyProtection="1">
      <alignment horizontal="center"/>
      <protection hidden="1"/>
    </xf>
    <xf numFmtId="4" fontId="0" fillId="0" borderId="0" xfId="0" applyNumberFormat="1" applyProtection="1">
      <protection hidden="1"/>
    </xf>
    <xf numFmtId="164" fontId="0" fillId="0" borderId="11" xfId="0" applyNumberFormat="1" applyBorder="1" applyProtection="1">
      <protection hidden="1"/>
    </xf>
    <xf numFmtId="1" fontId="0" fillId="0" borderId="0" xfId="0" applyNumberFormat="1" applyProtection="1">
      <protection hidden="1"/>
    </xf>
    <xf numFmtId="0" fontId="0" fillId="0" borderId="23" xfId="0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19" xfId="0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Protection="1">
      <protection hidden="1"/>
    </xf>
    <xf numFmtId="4" fontId="0" fillId="0" borderId="10" xfId="0" applyNumberFormat="1" applyBorder="1" applyAlignment="1" applyProtection="1">
      <alignment horizontal="center" vertical="center"/>
      <protection hidden="1"/>
    </xf>
    <xf numFmtId="4" fontId="0" fillId="0" borderId="9" xfId="0" applyNumberFormat="1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4" fontId="0" fillId="0" borderId="14" xfId="0" applyNumberFormat="1" applyBorder="1" applyAlignment="1" applyProtection="1">
      <alignment horizontal="center" vertical="center"/>
      <protection hidden="1"/>
    </xf>
    <xf numFmtId="4" fontId="0" fillId="0" borderId="13" xfId="0" applyNumberFormat="1" applyBorder="1" applyAlignment="1" applyProtection="1">
      <alignment horizontal="center" vertical="center"/>
      <protection hidden="1"/>
    </xf>
    <xf numFmtId="9" fontId="0" fillId="0" borderId="14" xfId="0" applyNumberFormat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4" fontId="0" fillId="0" borderId="15" xfId="0" applyNumberFormat="1" applyBorder="1" applyAlignment="1" applyProtection="1">
      <alignment horizontal="center" vertical="center"/>
      <protection hidden="1"/>
    </xf>
    <xf numFmtId="4" fontId="0" fillId="0" borderId="28" xfId="0" applyNumberFormat="1" applyFill="1" applyBorder="1" applyAlignment="1" applyProtection="1">
      <alignment horizontal="center" vertical="center"/>
      <protection hidden="1"/>
    </xf>
    <xf numFmtId="4" fontId="11" fillId="0" borderId="17" xfId="0" applyNumberFormat="1" applyFont="1" applyFill="1" applyBorder="1" applyAlignment="1" applyProtection="1">
      <alignment horizontal="center" vertical="center"/>
      <protection hidden="1"/>
    </xf>
    <xf numFmtId="9" fontId="0" fillId="0" borderId="18" xfId="0" applyNumberFormat="1" applyFill="1" applyBorder="1" applyAlignment="1" applyProtection="1">
      <alignment horizontal="center" vertical="center"/>
      <protection hidden="1"/>
    </xf>
    <xf numFmtId="4" fontId="0" fillId="0" borderId="19" xfId="0" applyNumberFormat="1" applyFill="1" applyBorder="1" applyAlignment="1" applyProtection="1">
      <alignment horizontal="center" vertical="center"/>
      <protection hidden="1"/>
    </xf>
    <xf numFmtId="0" fontId="27" fillId="0" borderId="0" xfId="0" applyFont="1" applyAlignment="1">
      <alignment horizontal="center"/>
    </xf>
    <xf numFmtId="10" fontId="28" fillId="3" borderId="0" xfId="1" applyNumberFormat="1" applyFont="1" applyFill="1" applyBorder="1" applyAlignment="1" applyProtection="1">
      <alignment vertical="center" wrapText="1"/>
    </xf>
    <xf numFmtId="4" fontId="0" fillId="18" borderId="14" xfId="0" applyNumberFormat="1" applyFill="1" applyBorder="1" applyAlignment="1" applyProtection="1">
      <alignment horizontal="center"/>
      <protection locked="0"/>
    </xf>
    <xf numFmtId="4" fontId="0" fillId="18" borderId="14" xfId="0" applyNumberFormat="1" applyFill="1" applyBorder="1" applyAlignment="1" applyProtection="1">
      <alignment horizontal="center"/>
      <protection hidden="1"/>
    </xf>
    <xf numFmtId="9" fontId="0" fillId="18" borderId="14" xfId="1" applyFont="1" applyFill="1" applyBorder="1" applyAlignment="1" applyProtection="1">
      <alignment horizontal="center"/>
      <protection hidden="1"/>
    </xf>
    <xf numFmtId="0" fontId="17" fillId="0" borderId="43" xfId="0" applyFont="1" applyBorder="1" applyAlignment="1">
      <alignment horizontal="center"/>
    </xf>
    <xf numFmtId="0" fontId="0" fillId="11" borderId="14" xfId="0" applyFont="1" applyFill="1" applyBorder="1" applyAlignment="1">
      <alignment horizontal="center" vertical="top" wrapText="1"/>
    </xf>
    <xf numFmtId="9" fontId="21" fillId="11" borderId="14" xfId="0" applyNumberFormat="1" applyFont="1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0" fontId="0" fillId="11" borderId="14" xfId="0" applyFill="1" applyBorder="1" applyAlignment="1">
      <alignment horizontal="center" vertical="top" wrapText="1"/>
    </xf>
    <xf numFmtId="43" fontId="0" fillId="11" borderId="14" xfId="0" applyNumberFormat="1" applyFont="1" applyFill="1" applyBorder="1" applyAlignment="1">
      <alignment horizontal="center"/>
    </xf>
    <xf numFmtId="4" fontId="17" fillId="0" borderId="43" xfId="0" applyNumberFormat="1" applyFont="1" applyBorder="1" applyAlignment="1"/>
    <xf numFmtId="168" fontId="0" fillId="0" borderId="0" xfId="0" applyNumberFormat="1"/>
    <xf numFmtId="168" fontId="2" fillId="17" borderId="14" xfId="0" applyNumberFormat="1" applyFont="1" applyFill="1" applyBorder="1" applyAlignment="1">
      <alignment horizontal="center" vertical="center" wrapText="1"/>
    </xf>
    <xf numFmtId="168" fontId="0" fillId="17" borderId="14" xfId="0" applyNumberFormat="1" applyFont="1" applyFill="1" applyBorder="1" applyAlignment="1" applyProtection="1">
      <alignment horizontal="center"/>
      <protection hidden="1"/>
    </xf>
    <xf numFmtId="1" fontId="13" fillId="6" borderId="38" xfId="0" applyNumberFormat="1" applyFont="1" applyFill="1" applyBorder="1" applyAlignment="1" applyProtection="1">
      <alignment horizontal="center" vertical="center"/>
      <protection hidden="1"/>
    </xf>
    <xf numFmtId="1" fontId="13" fillId="6" borderId="0" xfId="0" applyNumberFormat="1" applyFont="1" applyFill="1" applyBorder="1" applyAlignment="1" applyProtection="1">
      <alignment horizontal="center" vertical="center"/>
      <protection hidden="1"/>
    </xf>
    <xf numFmtId="44" fontId="13" fillId="6" borderId="38" xfId="4" applyFont="1" applyFill="1" applyBorder="1" applyAlignment="1" applyProtection="1">
      <alignment horizontal="center" vertical="center"/>
      <protection hidden="1"/>
    </xf>
    <xf numFmtId="44" fontId="13" fillId="6" borderId="0" xfId="4" applyFont="1" applyFill="1" applyBorder="1" applyAlignment="1" applyProtection="1">
      <alignment horizontal="center" vertical="center"/>
      <protection hidden="1"/>
    </xf>
    <xf numFmtId="44" fontId="13" fillId="6" borderId="39" xfId="4" applyFont="1" applyFill="1" applyBorder="1" applyAlignment="1" applyProtection="1">
      <alignment horizontal="center" vertical="center"/>
      <protection hidden="1"/>
    </xf>
    <xf numFmtId="0" fontId="13" fillId="6" borderId="0" xfId="0" applyFont="1" applyFill="1" applyBorder="1" applyAlignment="1" applyProtection="1">
      <alignment horizontal="left" vertical="center"/>
      <protection hidden="1"/>
    </xf>
    <xf numFmtId="165" fontId="13" fillId="6" borderId="0" xfId="0" applyNumberFormat="1" applyFont="1" applyFill="1" applyBorder="1" applyAlignment="1" applyProtection="1">
      <alignment horizontal="center" vertical="center"/>
      <protection hidden="1"/>
    </xf>
    <xf numFmtId="0" fontId="13" fillId="6" borderId="33" xfId="0" applyFont="1" applyFill="1" applyBorder="1" applyAlignment="1" applyProtection="1">
      <alignment horizontal="left" vertical="center"/>
      <protection hidden="1"/>
    </xf>
    <xf numFmtId="0" fontId="13" fillId="6" borderId="0" xfId="0" applyNumberFormat="1" applyFont="1" applyFill="1" applyBorder="1" applyAlignment="1" applyProtection="1">
      <alignment horizontal="left" vertical="center"/>
      <protection hidden="1"/>
    </xf>
    <xf numFmtId="1" fontId="13" fillId="6" borderId="53" xfId="0" applyNumberFormat="1" applyFont="1" applyFill="1" applyBorder="1" applyAlignment="1" applyProtection="1">
      <alignment horizontal="center" vertical="center"/>
      <protection hidden="1"/>
    </xf>
    <xf numFmtId="44" fontId="13" fillId="6" borderId="53" xfId="4" applyFont="1" applyFill="1" applyBorder="1" applyAlignment="1" applyProtection="1">
      <alignment horizontal="center" vertical="center"/>
      <protection hidden="1"/>
    </xf>
    <xf numFmtId="9" fontId="13" fillId="6" borderId="0" xfId="1" applyFont="1" applyFill="1" applyBorder="1" applyAlignment="1" applyProtection="1">
      <alignment vertical="center"/>
      <protection hidden="1"/>
    </xf>
    <xf numFmtId="4" fontId="0" fillId="16" borderId="14" xfId="0" applyNumberFormat="1" applyFill="1" applyBorder="1" applyAlignment="1" applyProtection="1">
      <alignment horizontal="center"/>
      <protection locked="0"/>
    </xf>
    <xf numFmtId="1" fontId="13" fillId="6" borderId="0" xfId="0" applyNumberFormat="1" applyFont="1" applyFill="1" applyBorder="1" applyAlignment="1" applyProtection="1">
      <alignment horizontal="left" vertical="center"/>
      <protection hidden="1"/>
    </xf>
    <xf numFmtId="9" fontId="0" fillId="0" borderId="0" xfId="0" applyNumberFormat="1" applyAlignment="1" applyProtection="1">
      <alignment horizontal="center"/>
      <protection hidden="1"/>
    </xf>
    <xf numFmtId="9" fontId="0" fillId="0" borderId="0" xfId="0" applyNumberFormat="1" applyAlignment="1" applyProtection="1">
      <alignment horizontal="left"/>
      <protection hidden="1"/>
    </xf>
    <xf numFmtId="0" fontId="0" fillId="0" borderId="0" xfId="0" applyAlignment="1" applyProtection="1">
      <alignment horizontal="center"/>
      <protection hidden="1"/>
    </xf>
    <xf numFmtId="0" fontId="3" fillId="0" borderId="0" xfId="0" applyFont="1" applyAlignment="1">
      <alignment horizontal="center" vertical="center"/>
    </xf>
    <xf numFmtId="0" fontId="2" fillId="0" borderId="8" xfId="0" applyFont="1" applyBorder="1" applyAlignment="1" applyProtection="1">
      <alignment horizontal="center"/>
      <protection hidden="1"/>
    </xf>
    <xf numFmtId="0" fontId="2" fillId="0" borderId="20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8" fillId="0" borderId="2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2" fillId="16" borderId="14" xfId="0" applyFont="1" applyFill="1" applyBorder="1" applyAlignment="1">
      <alignment horizontal="center" vertical="center" wrapText="1"/>
    </xf>
    <xf numFmtId="4" fontId="2" fillId="17" borderId="14" xfId="0" applyNumberFormat="1" applyFont="1" applyFill="1" applyBorder="1" applyAlignment="1">
      <alignment horizontal="center"/>
    </xf>
    <xf numFmtId="9" fontId="0" fillId="17" borderId="14" xfId="1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 vertical="center" wrapText="1"/>
    </xf>
    <xf numFmtId="0" fontId="2" fillId="13" borderId="14" xfId="0" applyFont="1" applyFill="1" applyBorder="1" applyAlignment="1">
      <alignment horizontal="center" vertical="center" wrapText="1"/>
    </xf>
    <xf numFmtId="0" fontId="2" fillId="11" borderId="14" xfId="0" applyFont="1" applyFill="1" applyBorder="1" applyAlignment="1">
      <alignment horizontal="center" vertical="center" wrapText="1"/>
    </xf>
    <xf numFmtId="0" fontId="2" fillId="11" borderId="27" xfId="0" applyFont="1" applyFill="1" applyBorder="1" applyAlignment="1">
      <alignment horizontal="center" vertical="center" wrapText="1"/>
    </xf>
    <xf numFmtId="0" fontId="2" fillId="11" borderId="28" xfId="0" applyFont="1" applyFill="1" applyBorder="1" applyAlignment="1">
      <alignment horizontal="center" vertical="center" wrapText="1"/>
    </xf>
    <xf numFmtId="0" fontId="2" fillId="11" borderId="11" xfId="0" applyFont="1" applyFill="1" applyBorder="1" applyAlignment="1">
      <alignment horizontal="center" vertical="center" wrapText="1"/>
    </xf>
    <xf numFmtId="164" fontId="2" fillId="11" borderId="14" xfId="0" applyNumberFormat="1" applyFont="1" applyFill="1" applyBorder="1" applyAlignment="1">
      <alignment horizontal="center" vertical="center" wrapText="1"/>
    </xf>
    <xf numFmtId="4" fontId="2" fillId="11" borderId="14" xfId="0" applyNumberFormat="1" applyFont="1" applyFill="1" applyBorder="1" applyAlignment="1">
      <alignment horizontal="center" vertical="center" wrapText="1"/>
    </xf>
    <xf numFmtId="0" fontId="2" fillId="17" borderId="14" xfId="0" applyFont="1" applyFill="1" applyBorder="1" applyAlignment="1">
      <alignment horizontal="center" vertical="center" wrapText="1"/>
    </xf>
    <xf numFmtId="9" fontId="2" fillId="17" borderId="14" xfId="0" applyNumberFormat="1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4" fontId="2" fillId="13" borderId="14" xfId="0" applyNumberFormat="1" applyFont="1" applyFill="1" applyBorder="1" applyAlignment="1">
      <alignment horizontal="center" vertical="center" wrapText="1"/>
    </xf>
    <xf numFmtId="4" fontId="2" fillId="18" borderId="14" xfId="0" applyNumberFormat="1" applyFont="1" applyFill="1" applyBorder="1" applyAlignment="1">
      <alignment horizontal="center" vertical="center" wrapText="1"/>
    </xf>
    <xf numFmtId="4" fontId="0" fillId="18" borderId="14" xfId="0" applyNumberFormat="1" applyFill="1" applyBorder="1"/>
    <xf numFmtId="1" fontId="2" fillId="11" borderId="14" xfId="0" applyNumberFormat="1" applyFont="1" applyFill="1" applyBorder="1" applyAlignment="1">
      <alignment horizontal="center" vertical="center" wrapText="1"/>
    </xf>
    <xf numFmtId="9" fontId="2" fillId="18" borderId="14" xfId="1" applyFont="1" applyFill="1" applyBorder="1" applyAlignment="1">
      <alignment horizontal="center" vertical="center" wrapText="1"/>
    </xf>
    <xf numFmtId="9" fontId="0" fillId="18" borderId="14" xfId="1" applyFont="1" applyFill="1" applyBorder="1"/>
    <xf numFmtId="4" fontId="2" fillId="14" borderId="14" xfId="0" applyNumberFormat="1" applyFont="1" applyFill="1" applyBorder="1" applyAlignment="1">
      <alignment horizontal="center"/>
    </xf>
    <xf numFmtId="4" fontId="2" fillId="5" borderId="14" xfId="0" applyNumberFormat="1" applyFont="1" applyFill="1" applyBorder="1" applyAlignment="1">
      <alignment horizontal="center" vertical="center" wrapText="1"/>
    </xf>
    <xf numFmtId="0" fontId="2" fillId="12" borderId="14" xfId="0" applyFont="1" applyFill="1" applyBorder="1" applyAlignment="1">
      <alignment horizontal="center" vertical="center" wrapText="1"/>
    </xf>
    <xf numFmtId="4" fontId="2" fillId="12" borderId="52" xfId="0" applyNumberFormat="1" applyFont="1" applyFill="1" applyBorder="1" applyAlignment="1">
      <alignment horizontal="center" vertical="center"/>
    </xf>
    <xf numFmtId="4" fontId="2" fillId="12" borderId="54" xfId="0" applyNumberFormat="1" applyFont="1" applyFill="1" applyBorder="1" applyAlignment="1">
      <alignment horizontal="center" vertical="center"/>
    </xf>
    <xf numFmtId="4" fontId="2" fillId="12" borderId="51" xfId="0" applyNumberFormat="1" applyFont="1" applyFill="1" applyBorder="1" applyAlignment="1">
      <alignment horizontal="center" vertical="center"/>
    </xf>
    <xf numFmtId="4" fontId="2" fillId="12" borderId="10" xfId="0" applyNumberFormat="1" applyFont="1" applyFill="1" applyBorder="1" applyAlignment="1">
      <alignment horizontal="center" vertical="center"/>
    </xf>
    <xf numFmtId="0" fontId="2" fillId="16" borderId="27" xfId="0" applyFont="1" applyFill="1" applyBorder="1" applyAlignment="1">
      <alignment horizontal="center" vertical="center" wrapText="1"/>
    </xf>
    <xf numFmtId="0" fontId="2" fillId="16" borderId="28" xfId="0" applyFont="1" applyFill="1" applyBorder="1" applyAlignment="1">
      <alignment horizontal="center" vertical="center" wrapText="1"/>
    </xf>
    <xf numFmtId="0" fontId="2" fillId="16" borderId="11" xfId="0" applyFont="1" applyFill="1" applyBorder="1" applyAlignment="1">
      <alignment horizontal="center" vertical="center" wrapText="1"/>
    </xf>
    <xf numFmtId="4" fontId="2" fillId="15" borderId="14" xfId="0" applyNumberFormat="1" applyFont="1" applyFill="1" applyBorder="1" applyAlignment="1">
      <alignment horizontal="center" vertical="center" wrapText="1"/>
    </xf>
    <xf numFmtId="4" fontId="2" fillId="10" borderId="14" xfId="0" applyNumberFormat="1" applyFont="1" applyFill="1" applyBorder="1" applyAlignment="1">
      <alignment horizontal="center" vertical="center" wrapText="1"/>
    </xf>
    <xf numFmtId="4" fontId="2" fillId="9" borderId="14" xfId="0" applyNumberFormat="1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/>
    </xf>
    <xf numFmtId="4" fontId="2" fillId="18" borderId="27" xfId="0" applyNumberFormat="1" applyFont="1" applyFill="1" applyBorder="1" applyAlignment="1">
      <alignment horizontal="center" vertical="center" wrapText="1"/>
    </xf>
    <xf numFmtId="4" fontId="2" fillId="18" borderId="11" xfId="0" applyNumberFormat="1" applyFont="1" applyFill="1" applyBorder="1" applyAlignment="1">
      <alignment horizontal="center" vertical="center" wrapText="1"/>
    </xf>
    <xf numFmtId="14" fontId="13" fillId="6" borderId="31" xfId="0" applyNumberFormat="1" applyFont="1" applyFill="1" applyBorder="1" applyAlignment="1" applyProtection="1">
      <alignment horizontal="center" vertical="center"/>
      <protection hidden="1"/>
    </xf>
    <xf numFmtId="14" fontId="13" fillId="6" borderId="32" xfId="0" applyNumberFormat="1" applyFont="1" applyFill="1" applyBorder="1" applyAlignment="1" applyProtection="1">
      <alignment horizontal="center" vertical="center"/>
      <protection hidden="1"/>
    </xf>
    <xf numFmtId="43" fontId="13" fillId="6" borderId="24" xfId="4" applyNumberFormat="1" applyFont="1" applyFill="1" applyBorder="1" applyAlignment="1" applyProtection="1">
      <alignment horizontal="center" vertical="center"/>
      <protection hidden="1"/>
    </xf>
    <xf numFmtId="43" fontId="13" fillId="6" borderId="25" xfId="4" applyNumberFormat="1" applyFont="1" applyFill="1" applyBorder="1" applyAlignment="1" applyProtection="1">
      <alignment horizontal="center" vertical="center"/>
      <protection hidden="1"/>
    </xf>
    <xf numFmtId="43" fontId="13" fillId="6" borderId="26" xfId="4" applyNumberFormat="1" applyFont="1" applyFill="1" applyBorder="1" applyAlignment="1" applyProtection="1">
      <alignment horizontal="center" vertical="center"/>
      <protection hidden="1"/>
    </xf>
    <xf numFmtId="44" fontId="13" fillId="6" borderId="52" xfId="4" applyFont="1" applyFill="1" applyBorder="1" applyAlignment="1" applyProtection="1">
      <alignment horizontal="center" vertical="center"/>
      <protection hidden="1"/>
    </xf>
    <xf numFmtId="44" fontId="13" fillId="6" borderId="53" xfId="4" applyFont="1" applyFill="1" applyBorder="1" applyAlignment="1" applyProtection="1">
      <alignment horizontal="center" vertical="center"/>
      <protection hidden="1"/>
    </xf>
    <xf numFmtId="44" fontId="13" fillId="6" borderId="54" xfId="4" applyFont="1" applyFill="1" applyBorder="1" applyAlignment="1" applyProtection="1">
      <alignment horizontal="center" vertical="center"/>
      <protection hidden="1"/>
    </xf>
    <xf numFmtId="0" fontId="14" fillId="6" borderId="14" xfId="0" applyFont="1" applyFill="1" applyBorder="1" applyAlignment="1" applyProtection="1">
      <alignment horizontal="center" vertical="center" wrapText="1"/>
      <protection hidden="1"/>
    </xf>
    <xf numFmtId="167" fontId="13" fillId="6" borderId="31" xfId="0" applyNumberFormat="1" applyFont="1" applyFill="1" applyBorder="1" applyAlignment="1" applyProtection="1">
      <alignment horizontal="center" vertical="center"/>
      <protection hidden="1"/>
    </xf>
    <xf numFmtId="43" fontId="13" fillId="6" borderId="0" xfId="3" applyNumberFormat="1" applyFont="1" applyFill="1" applyBorder="1" applyAlignment="1" applyProtection="1">
      <alignment horizontal="center" vertical="center"/>
      <protection hidden="1"/>
    </xf>
    <xf numFmtId="43" fontId="13" fillId="6" borderId="34" xfId="3" applyNumberFormat="1" applyFont="1" applyFill="1" applyBorder="1" applyAlignment="1" applyProtection="1">
      <alignment horizontal="center" vertical="center"/>
      <protection hidden="1"/>
    </xf>
    <xf numFmtId="165" fontId="13" fillId="6" borderId="0" xfId="0" applyNumberFormat="1" applyFont="1" applyFill="1" applyBorder="1" applyAlignment="1" applyProtection="1">
      <alignment horizontal="center" vertical="center"/>
      <protection hidden="1"/>
    </xf>
    <xf numFmtId="165" fontId="13" fillId="6" borderId="34" xfId="0" applyNumberFormat="1" applyFont="1" applyFill="1" applyBorder="1" applyAlignment="1" applyProtection="1">
      <alignment horizontal="center" vertical="center"/>
      <protection hidden="1"/>
    </xf>
    <xf numFmtId="43" fontId="13" fillId="6" borderId="38" xfId="4" applyNumberFormat="1" applyFont="1" applyFill="1" applyBorder="1" applyAlignment="1" applyProtection="1">
      <alignment horizontal="center" vertical="center"/>
      <protection hidden="1"/>
    </xf>
    <xf numFmtId="43" fontId="13" fillId="6" borderId="0" xfId="4" applyNumberFormat="1" applyFont="1" applyFill="1" applyBorder="1" applyAlignment="1" applyProtection="1">
      <alignment horizontal="center" vertical="center"/>
      <protection hidden="1"/>
    </xf>
    <xf numFmtId="43" fontId="13" fillId="6" borderId="39" xfId="4" applyNumberFormat="1" applyFont="1" applyFill="1" applyBorder="1" applyAlignment="1" applyProtection="1">
      <alignment horizontal="center" vertical="center"/>
      <protection hidden="1"/>
    </xf>
    <xf numFmtId="44" fontId="13" fillId="6" borderId="38" xfId="4" applyFont="1" applyFill="1" applyBorder="1" applyAlignment="1" applyProtection="1">
      <alignment horizontal="center" vertical="center"/>
      <protection hidden="1"/>
    </xf>
    <xf numFmtId="44" fontId="13" fillId="6" borderId="0" xfId="4" applyFont="1" applyFill="1" applyBorder="1" applyAlignment="1" applyProtection="1">
      <alignment horizontal="center" vertical="center"/>
      <protection hidden="1"/>
    </xf>
    <xf numFmtId="44" fontId="13" fillId="6" borderId="39" xfId="4" applyFont="1" applyFill="1" applyBorder="1" applyAlignment="1" applyProtection="1">
      <alignment horizontal="center" vertical="center"/>
      <protection hidden="1"/>
    </xf>
    <xf numFmtId="1" fontId="13" fillId="6" borderId="38" xfId="0" applyNumberFormat="1" applyFont="1" applyFill="1" applyBorder="1" applyAlignment="1" applyProtection="1">
      <alignment horizontal="center" vertical="center"/>
      <protection hidden="1"/>
    </xf>
    <xf numFmtId="1" fontId="13" fillId="6" borderId="0" xfId="0" applyNumberFormat="1" applyFont="1" applyFill="1" applyBorder="1" applyAlignment="1" applyProtection="1">
      <alignment horizontal="center" vertical="center"/>
      <protection hidden="1"/>
    </xf>
    <xf numFmtId="0" fontId="14" fillId="6" borderId="36" xfId="0" applyFont="1" applyFill="1" applyBorder="1" applyAlignment="1" applyProtection="1">
      <alignment horizontal="left" vertical="center"/>
      <protection hidden="1"/>
    </xf>
    <xf numFmtId="0" fontId="14" fillId="6" borderId="44" xfId="0" applyFont="1" applyFill="1" applyBorder="1" applyAlignment="1" applyProtection="1">
      <alignment horizontal="right" vertical="center"/>
      <protection hidden="1"/>
    </xf>
    <xf numFmtId="0" fontId="13" fillId="6" borderId="0" xfId="0" applyNumberFormat="1" applyFont="1" applyFill="1" applyBorder="1" applyAlignment="1" applyProtection="1">
      <alignment horizontal="left" vertical="center"/>
      <protection hidden="1"/>
    </xf>
    <xf numFmtId="0" fontId="13" fillId="6" borderId="33" xfId="0" applyFont="1" applyFill="1" applyBorder="1" applyAlignment="1" applyProtection="1">
      <alignment horizontal="left" vertical="center"/>
      <protection hidden="1"/>
    </xf>
    <xf numFmtId="0" fontId="13" fillId="6" borderId="0" xfId="0" applyFont="1" applyFill="1" applyBorder="1" applyAlignment="1" applyProtection="1">
      <alignment horizontal="left" vertical="center"/>
      <protection hidden="1"/>
    </xf>
    <xf numFmtId="0" fontId="14" fillId="6" borderId="24" xfId="0" applyFont="1" applyFill="1" applyBorder="1" applyAlignment="1" applyProtection="1">
      <alignment horizontal="center" vertical="center" wrapText="1"/>
      <protection hidden="1"/>
    </xf>
    <xf numFmtId="0" fontId="14" fillId="6" borderId="25" xfId="0" applyFont="1" applyFill="1" applyBorder="1" applyAlignment="1" applyProtection="1">
      <alignment horizontal="center" vertical="center" wrapText="1"/>
      <protection hidden="1"/>
    </xf>
    <xf numFmtId="0" fontId="13" fillId="6" borderId="0" xfId="0" applyFont="1" applyFill="1" applyBorder="1" applyAlignment="1" applyProtection="1">
      <alignment horizontal="center" vertical="center"/>
      <protection hidden="1"/>
    </xf>
    <xf numFmtId="0" fontId="13" fillId="6" borderId="34" xfId="0" applyFont="1" applyFill="1" applyBorder="1" applyAlignment="1" applyProtection="1">
      <alignment horizontal="center" vertical="center"/>
      <protection hidden="1"/>
    </xf>
    <xf numFmtId="0" fontId="13" fillId="6" borderId="0" xfId="0" applyFont="1" applyFill="1" applyBorder="1" applyAlignment="1" applyProtection="1">
      <alignment horizontal="center" vertical="center" wrapText="1"/>
      <protection hidden="1"/>
    </xf>
    <xf numFmtId="43" fontId="13" fillId="6" borderId="38" xfId="4" applyNumberFormat="1" applyFont="1" applyFill="1" applyBorder="1" applyAlignment="1" applyProtection="1">
      <alignment horizontal="left" vertical="center"/>
      <protection hidden="1"/>
    </xf>
    <xf numFmtId="43" fontId="13" fillId="6" borderId="0" xfId="4" applyNumberFormat="1" applyFont="1" applyFill="1" applyBorder="1" applyAlignment="1" applyProtection="1">
      <alignment horizontal="left" vertical="center"/>
      <protection hidden="1"/>
    </xf>
    <xf numFmtId="43" fontId="13" fillId="6" borderId="39" xfId="4" applyNumberFormat="1" applyFont="1" applyFill="1" applyBorder="1" applyAlignment="1" applyProtection="1">
      <alignment horizontal="left" vertical="center"/>
      <protection hidden="1"/>
    </xf>
    <xf numFmtId="0" fontId="14" fillId="6" borderId="26" xfId="0" applyFont="1" applyFill="1" applyBorder="1" applyAlignment="1" applyProtection="1">
      <alignment horizontal="center" vertical="center" wrapText="1"/>
      <protection hidden="1"/>
    </xf>
    <xf numFmtId="1" fontId="13" fillId="6" borderId="52" xfId="0" applyNumberFormat="1" applyFont="1" applyFill="1" applyBorder="1" applyAlignment="1" applyProtection="1">
      <alignment horizontal="center" vertical="center"/>
      <protection hidden="1"/>
    </xf>
    <xf numFmtId="1" fontId="13" fillId="6" borderId="53" xfId="0" applyNumberFormat="1" applyFont="1" applyFill="1" applyBorder="1" applyAlignment="1" applyProtection="1">
      <alignment horizontal="center" vertical="center"/>
      <protection hidden="1"/>
    </xf>
    <xf numFmtId="0" fontId="29" fillId="0" borderId="44" xfId="0" applyFont="1" applyBorder="1" applyAlignment="1" applyProtection="1">
      <alignment horizontal="center" vertical="center"/>
      <protection hidden="1"/>
    </xf>
    <xf numFmtId="0" fontId="30" fillId="0" borderId="44" xfId="0" applyFont="1" applyBorder="1" applyAlignment="1" applyProtection="1">
      <alignment horizontal="center" vertical="center"/>
      <protection hidden="1"/>
    </xf>
    <xf numFmtId="44" fontId="13" fillId="6" borderId="38" xfId="4" applyFont="1" applyFill="1" applyBorder="1" applyAlignment="1" applyProtection="1">
      <alignment horizontal="left" vertical="center"/>
      <protection hidden="1"/>
    </xf>
    <xf numFmtId="44" fontId="13" fillId="6" borderId="0" xfId="4" applyFont="1" applyFill="1" applyBorder="1" applyAlignment="1" applyProtection="1">
      <alignment horizontal="left" vertical="center"/>
      <protection hidden="1"/>
    </xf>
    <xf numFmtId="44" fontId="13" fillId="6" borderId="39" xfId="4" applyFont="1" applyFill="1" applyBorder="1" applyAlignment="1" applyProtection="1">
      <alignment horizontal="left" vertical="center"/>
      <protection hidden="1"/>
    </xf>
    <xf numFmtId="44" fontId="13" fillId="6" borderId="51" xfId="4" applyFont="1" applyFill="1" applyBorder="1" applyAlignment="1" applyProtection="1">
      <alignment horizontal="left" vertical="center"/>
      <protection hidden="1"/>
    </xf>
    <xf numFmtId="44" fontId="13" fillId="6" borderId="43" xfId="4" applyFont="1" applyFill="1" applyBorder="1" applyAlignment="1" applyProtection="1">
      <alignment horizontal="left" vertical="center"/>
      <protection hidden="1"/>
    </xf>
    <xf numFmtId="44" fontId="13" fillId="6" borderId="10" xfId="4" applyFont="1" applyFill="1" applyBorder="1" applyAlignment="1" applyProtection="1">
      <alignment horizontal="left" vertical="center"/>
      <protection hidden="1"/>
    </xf>
    <xf numFmtId="44" fontId="15" fillId="6" borderId="0" xfId="4" applyFont="1" applyFill="1" applyBorder="1" applyAlignment="1" applyProtection="1">
      <alignment horizontal="center" vertical="center"/>
      <protection hidden="1"/>
    </xf>
    <xf numFmtId="0" fontId="13" fillId="6" borderId="39" xfId="0" applyFont="1" applyFill="1" applyBorder="1" applyAlignment="1" applyProtection="1">
      <alignment horizontal="left" vertical="center"/>
      <protection hidden="1"/>
    </xf>
    <xf numFmtId="43" fontId="14" fillId="6" borderId="40" xfId="4" applyNumberFormat="1" applyFont="1" applyFill="1" applyBorder="1" applyAlignment="1" applyProtection="1">
      <alignment horizontal="center" vertical="center"/>
      <protection hidden="1"/>
    </xf>
    <xf numFmtId="43" fontId="14" fillId="6" borderId="41" xfId="4" applyNumberFormat="1" applyFont="1" applyFill="1" applyBorder="1" applyAlignment="1" applyProtection="1">
      <alignment horizontal="center" vertical="center"/>
      <protection hidden="1"/>
    </xf>
    <xf numFmtId="43" fontId="14" fillId="6" borderId="42" xfId="4" applyNumberFormat="1" applyFont="1" applyFill="1" applyBorder="1" applyAlignment="1" applyProtection="1">
      <alignment horizontal="center" vertical="center"/>
      <protection hidden="1"/>
    </xf>
    <xf numFmtId="0" fontId="13" fillId="6" borderId="34" xfId="0" applyFont="1" applyFill="1" applyBorder="1" applyAlignment="1" applyProtection="1">
      <alignment horizontal="center" vertical="center" wrapText="1"/>
      <protection hidden="1"/>
    </xf>
    <xf numFmtId="43" fontId="13" fillId="6" borderId="52" xfId="4" applyNumberFormat="1" applyFont="1" applyFill="1" applyBorder="1" applyAlignment="1" applyProtection="1">
      <alignment vertical="center" wrapText="1"/>
      <protection hidden="1"/>
    </xf>
    <xf numFmtId="43" fontId="13" fillId="6" borderId="53" xfId="4" applyNumberFormat="1" applyFont="1" applyFill="1" applyBorder="1" applyAlignment="1" applyProtection="1">
      <alignment vertical="center" wrapText="1"/>
      <protection hidden="1"/>
    </xf>
    <xf numFmtId="43" fontId="13" fillId="6" borderId="54" xfId="4" applyNumberFormat="1" applyFont="1" applyFill="1" applyBorder="1" applyAlignment="1" applyProtection="1">
      <alignment vertical="center" wrapText="1"/>
      <protection hidden="1"/>
    </xf>
    <xf numFmtId="0" fontId="0" fillId="0" borderId="0" xfId="0" pivotButton="1"/>
    <xf numFmtId="9" fontId="0" fillId="0" borderId="0" xfId="0" applyNumberFormat="1" applyAlignment="1">
      <alignment horizontal="left"/>
    </xf>
    <xf numFmtId="0" fontId="0" fillId="0" borderId="0" xfId="0" applyNumberFormat="1"/>
  </cellXfs>
  <cellStyles count="7">
    <cellStyle name="Currency 2" xfId="4"/>
    <cellStyle name="Hiperligação" xfId="2" builtinId="8"/>
    <cellStyle name="Moeda" xfId="3" builtinId="4"/>
    <cellStyle name="Normal" xfId="0" builtinId="0"/>
    <cellStyle name="Normal_Folha1" xfId="5"/>
    <cellStyle name="Percentagem" xfId="1" builtinId="5"/>
    <cellStyle name="Vírgula" xfId="6" builtinId="3"/>
  </cellStyles>
  <dxfs count="17">
    <dxf>
      <alignment horizontal="center" readingOrder="0"/>
    </dxf>
    <dxf>
      <alignment horizontal="center" readingOrder="0"/>
    </dxf>
    <dxf>
      <alignment horizontal="center" readingOrder="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protection hidden="1"/>
    </dxf>
    <dxf>
      <protection hidden="1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FF33"/>
      <color rgb="FFBF119A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171450</xdr:rowOff>
    </xdr:from>
    <xdr:to>
      <xdr:col>2</xdr:col>
      <xdr:colOff>438150</xdr:colOff>
      <xdr:row>3</xdr:row>
      <xdr:rowOff>171450</xdr:rowOff>
    </xdr:to>
    <xdr:sp macro="" textlink="">
      <xdr:nvSpPr>
        <xdr:cNvPr id="2" name="Seta para a esquerda 1">
          <a:hlinkClick xmlns:r="http://schemas.openxmlformats.org/officeDocument/2006/relationships" r:id="rId1" tooltip="VOLTAR AO ÍNDICE"/>
        </xdr:cNvPr>
        <xdr:cNvSpPr/>
      </xdr:nvSpPr>
      <xdr:spPr>
        <a:xfrm>
          <a:off x="342900" y="171450"/>
          <a:ext cx="1314450" cy="571500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800" b="1"/>
            <a:t>VOLTAR AO ÍNDICE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0</xdr:row>
      <xdr:rowOff>180975</xdr:rowOff>
    </xdr:from>
    <xdr:to>
      <xdr:col>0</xdr:col>
      <xdr:colOff>2085975</xdr:colOff>
      <xdr:row>2</xdr:row>
      <xdr:rowOff>161925</xdr:rowOff>
    </xdr:to>
    <xdr:sp macro="" textlink="">
      <xdr:nvSpPr>
        <xdr:cNvPr id="2" name="Seta para a esquerda 1">
          <a:hlinkClick xmlns:r="http://schemas.openxmlformats.org/officeDocument/2006/relationships" r:id="rId1" tooltip="VOLTAR AO ÍNDICE"/>
        </xdr:cNvPr>
        <xdr:cNvSpPr/>
      </xdr:nvSpPr>
      <xdr:spPr>
        <a:xfrm>
          <a:off x="333375" y="180975"/>
          <a:ext cx="1752600" cy="361950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/>
            <a:t>VOLTAR AO ÍNDICE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</xdr:row>
      <xdr:rowOff>57150</xdr:rowOff>
    </xdr:from>
    <xdr:to>
      <xdr:col>2</xdr:col>
      <xdr:colOff>409575</xdr:colOff>
      <xdr:row>3</xdr:row>
      <xdr:rowOff>38100</xdr:rowOff>
    </xdr:to>
    <xdr:sp macro="" textlink="">
      <xdr:nvSpPr>
        <xdr:cNvPr id="2" name="Seta para a esquerda 1">
          <a:hlinkClick xmlns:r="http://schemas.openxmlformats.org/officeDocument/2006/relationships" r:id="rId1" tooltip="VOLTAR AO ÍNDICE"/>
        </xdr:cNvPr>
        <xdr:cNvSpPr/>
      </xdr:nvSpPr>
      <xdr:spPr>
        <a:xfrm>
          <a:off x="247650" y="247650"/>
          <a:ext cx="1381125" cy="361950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/>
            <a:t>VOLTAR AO ÍNDICE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1381125</xdr:colOff>
      <xdr:row>2</xdr:row>
      <xdr:rowOff>171450</xdr:rowOff>
    </xdr:to>
    <xdr:sp macro="" textlink="">
      <xdr:nvSpPr>
        <xdr:cNvPr id="2" name="Seta para a esquerda 1">
          <a:hlinkClick xmlns:r="http://schemas.openxmlformats.org/officeDocument/2006/relationships" r:id="rId1" tooltip="VOLTAR AO ÍNDICE"/>
        </xdr:cNvPr>
        <xdr:cNvSpPr/>
      </xdr:nvSpPr>
      <xdr:spPr>
        <a:xfrm>
          <a:off x="0" y="190500"/>
          <a:ext cx="1381125" cy="361950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/>
            <a:t>VOLTAR AO ÍNDICE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771525</xdr:colOff>
      <xdr:row>2</xdr:row>
      <xdr:rowOff>171450</xdr:rowOff>
    </xdr:to>
    <xdr:sp macro="" textlink="">
      <xdr:nvSpPr>
        <xdr:cNvPr id="2" name="Seta para a esquerda 1">
          <a:hlinkClick xmlns:r="http://schemas.openxmlformats.org/officeDocument/2006/relationships" r:id="rId1" tooltip="VOLTAR AO ÍNDICE"/>
        </xdr:cNvPr>
        <xdr:cNvSpPr/>
      </xdr:nvSpPr>
      <xdr:spPr>
        <a:xfrm>
          <a:off x="0" y="190500"/>
          <a:ext cx="1381125" cy="361950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 baseline="0"/>
            <a:t>VOLTAR AO ÍNDICE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3</xdr:row>
      <xdr:rowOff>38101</xdr:rowOff>
    </xdr:from>
    <xdr:to>
      <xdr:col>1</xdr:col>
      <xdr:colOff>1647825</xdr:colOff>
      <xdr:row>5</xdr:row>
      <xdr:rowOff>104776</xdr:rowOff>
    </xdr:to>
    <xdr:sp macro="" textlink="">
      <xdr:nvSpPr>
        <xdr:cNvPr id="2" name="Seta para a esquerda 1">
          <a:hlinkClick xmlns:r="http://schemas.openxmlformats.org/officeDocument/2006/relationships" r:id="rId1" tooltip="VOLTAR AO ÍNDICE"/>
        </xdr:cNvPr>
        <xdr:cNvSpPr/>
      </xdr:nvSpPr>
      <xdr:spPr>
        <a:xfrm>
          <a:off x="133351" y="609601"/>
          <a:ext cx="2124074" cy="44767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/>
            <a:t>VOLTAR AO ÍNDICE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5</xdr:col>
      <xdr:colOff>133350</xdr:colOff>
      <xdr:row>1</xdr:row>
      <xdr:rowOff>314324</xdr:rowOff>
    </xdr:to>
    <xdr:sp macro="" textlink="">
      <xdr:nvSpPr>
        <xdr:cNvPr id="2" name="Left Arrow 1">
          <a:hlinkClick xmlns:r="http://schemas.openxmlformats.org/officeDocument/2006/relationships" r:id="rId1" tooltip="VOLTAR AO ÍNDICE"/>
        </xdr:cNvPr>
        <xdr:cNvSpPr/>
      </xdr:nvSpPr>
      <xdr:spPr>
        <a:xfrm>
          <a:off x="0" y="19050"/>
          <a:ext cx="1457325" cy="352424"/>
        </a:xfrm>
        <a:prstGeom prst="lef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/>
            <a:t>VOLTAR AO ÍNDICE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9524</xdr:rowOff>
    </xdr:from>
    <xdr:to>
      <xdr:col>0</xdr:col>
      <xdr:colOff>1533525</xdr:colOff>
      <xdr:row>2</xdr:row>
      <xdr:rowOff>0</xdr:rowOff>
    </xdr:to>
    <xdr:sp macro="" textlink="">
      <xdr:nvSpPr>
        <xdr:cNvPr id="2" name="Left Arrow 1">
          <a:hlinkClick xmlns:r="http://schemas.openxmlformats.org/officeDocument/2006/relationships" r:id="rId1" tooltip="VOLTAR AO ÍNDICE"/>
        </xdr:cNvPr>
        <xdr:cNvSpPr/>
      </xdr:nvSpPr>
      <xdr:spPr>
        <a:xfrm>
          <a:off x="66675" y="200024"/>
          <a:ext cx="1466850" cy="447676"/>
        </a:xfrm>
        <a:prstGeom prst="leftArrow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/>
            <a:t>VOLTAR AO ÍNDICE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UNO" refreshedDate="41740.66015462963" createdVersion="3" refreshedVersion="3" minRefreshableVersion="3" recordCount="43">
  <cacheSource type="worksheet">
    <worksheetSource ref="A5:C48" sheet="IRT RETENÇOES"/>
  </cacheSource>
  <cacheFields count="3">
    <cacheField name="Nome" numFmtId="0">
      <sharedItems containsSemiMixedTypes="0" containsString="0" containsNumber="1" containsInteger="1" minValue="0" maxValue="0"/>
    </cacheField>
    <cacheField name="Tx" numFmtId="9">
      <sharedItems containsSemiMixedTypes="0" containsString="0" containsNumber="1" containsInteger="1" minValue="0" maxValue="0" count="1">
        <n v="0"/>
      </sharedItems>
    </cacheField>
    <cacheField name="Valor Retido" numFmtId="4">
      <sharedItems containsSemiMixedTypes="0" containsString="0" containsNumber="1" containsInteger="1" minValue="0" maxValue="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  <r>
    <n v="0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a dinâmica2" cacheId="5" applyNumberFormats="0" applyBorderFormats="0" applyFontFormats="0" applyPatternFormats="0" applyAlignmentFormats="0" applyWidthHeightFormats="1" dataCaption="Valores" updatedVersion="3" minRefreshableVersion="3" showCalcMbrs="0" useAutoFormatting="1" itemPrintTitles="1" createdVersion="3" indent="0" outline="1" outlineData="1" multipleFieldFilters="0">
  <location ref="F5:G7" firstHeaderRow="1" firstDataRow="1" firstDataCol="1"/>
  <pivotFields count="3">
    <pivotField showAll="0"/>
    <pivotField axis="axisRow" numFmtId="9" showAll="0">
      <items count="2">
        <item x="0"/>
        <item t="default"/>
      </items>
    </pivotField>
    <pivotField dataField="1" numFmtId="4"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Soma de Valor Retido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showGridLines="0" tabSelected="1" zoomScaleNormal="100" workbookViewId="0">
      <pane ySplit="1" topLeftCell="A2" activePane="bottomLeft" state="frozen"/>
      <selection pane="bottomLeft" activeCell="B15" sqref="B15"/>
    </sheetView>
  </sheetViews>
  <sheetFormatPr defaultRowHeight="15"/>
  <cols>
    <col min="1" max="1" width="27.42578125" style="165" customWidth="1"/>
    <col min="2" max="2" width="111.28515625" customWidth="1"/>
  </cols>
  <sheetData>
    <row r="1" spans="1:2" ht="20.25" thickBot="1">
      <c r="A1" s="251" t="s">
        <v>0</v>
      </c>
      <c r="B1" s="251"/>
    </row>
    <row r="2" spans="1:2" s="114" customFormat="1" ht="30" customHeight="1" thickBot="1">
      <c r="A2" s="116" t="s">
        <v>1</v>
      </c>
      <c r="B2" s="115" t="s">
        <v>2</v>
      </c>
    </row>
    <row r="3" spans="1:2" ht="24.75" customHeight="1">
      <c r="A3" s="117" t="s">
        <v>134</v>
      </c>
      <c r="B3" s="1" t="s">
        <v>135</v>
      </c>
    </row>
    <row r="4" spans="1:2" ht="24.75" customHeight="1">
      <c r="A4" s="118" t="s">
        <v>214</v>
      </c>
      <c r="B4" s="2" t="s">
        <v>133</v>
      </c>
    </row>
    <row r="5" spans="1:2" ht="24.75" customHeight="1">
      <c r="A5" s="118" t="s">
        <v>3</v>
      </c>
      <c r="B5" s="2" t="s">
        <v>136</v>
      </c>
    </row>
    <row r="6" spans="1:2" ht="24.75" customHeight="1">
      <c r="A6" s="118" t="s">
        <v>4</v>
      </c>
      <c r="B6" s="2" t="s">
        <v>181</v>
      </c>
    </row>
    <row r="7" spans="1:2" ht="24.75" customHeight="1">
      <c r="A7" s="118" t="s">
        <v>153</v>
      </c>
      <c r="B7" s="2" t="s">
        <v>182</v>
      </c>
    </row>
    <row r="8" spans="1:2" ht="25.5">
      <c r="A8" s="118" t="s">
        <v>138</v>
      </c>
      <c r="B8" s="2" t="s">
        <v>188</v>
      </c>
    </row>
    <row r="9" spans="1:2" ht="50.25" customHeight="1">
      <c r="A9" s="118" t="s">
        <v>183</v>
      </c>
      <c r="B9" s="2" t="s">
        <v>184</v>
      </c>
    </row>
    <row r="10" spans="1:2" ht="24.75" customHeight="1" thickBot="1">
      <c r="A10" s="119" t="s">
        <v>137</v>
      </c>
      <c r="B10" s="3" t="s">
        <v>189</v>
      </c>
    </row>
    <row r="12" spans="1:2" ht="28.5">
      <c r="A12" s="219" t="s">
        <v>208</v>
      </c>
      <c r="B12" s="220" t="s">
        <v>209</v>
      </c>
    </row>
  </sheetData>
  <mergeCells count="1">
    <mergeCell ref="A1:B1"/>
  </mergeCells>
  <hyperlinks>
    <hyperlink ref="A3" location="'Tabela IRT'!A1" display="Tabelas Ret.IRT"/>
    <hyperlink ref="A4" location="ATUALIZAÇÕES!A1" display="Actualizações"/>
    <hyperlink ref="A6" location="'Outras tabelas - calendário'!A1" display="Outras Tabelas"/>
    <hyperlink ref="A8" location="'Ficha de funcio e processa'!A1" display="Processamento salários"/>
    <hyperlink ref="A9" location="RECIBO!A1" display="Recibo Func.1"/>
    <hyperlink ref="A5" location="'Tipo de remunerações'!A1" display="Tipo de Remunerações"/>
    <hyperlink ref="A7" location="'Ficha funcionário'!A1" display="Ficha Funcionário"/>
    <hyperlink ref="A10" location="'IRT RETENÇOES'!A1" display="Dec.Ret.IRT"/>
  </hyperlinks>
  <pageMargins left="0.70866141732283472" right="0.70866141732283472" top="0.74803149606299213" bottom="0.74803149606299213" header="0.31496062992125984" footer="0.31496062992125984"/>
  <pageSetup paperSize="9" scale="71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5:L26"/>
  <sheetViews>
    <sheetView showGridLines="0" workbookViewId="0">
      <selection activeCell="E13" sqref="E13"/>
    </sheetView>
  </sheetViews>
  <sheetFormatPr defaultRowHeight="15"/>
  <cols>
    <col min="1" max="1" width="14.42578125" style="107" customWidth="1"/>
    <col min="2" max="2" width="16.42578125" style="107" customWidth="1"/>
    <col min="3" max="3" width="10.140625" style="107" customWidth="1"/>
    <col min="4" max="4" width="9.140625" style="107" customWidth="1"/>
    <col min="5" max="5" width="17.85546875" style="107" customWidth="1"/>
    <col min="6" max="6" width="9.140625" style="107"/>
    <col min="7" max="7" width="10.140625" style="107" customWidth="1"/>
    <col min="8" max="8" width="9.140625" style="107"/>
    <col min="9" max="9" width="10.140625" style="107" customWidth="1"/>
    <col min="10" max="10" width="9.140625" style="107"/>
    <col min="11" max="12" width="10.140625" style="107" customWidth="1"/>
    <col min="13" max="16384" width="9.140625" style="107"/>
  </cols>
  <sheetData>
    <row r="5" spans="1:12">
      <c r="A5" s="255" t="s">
        <v>14</v>
      </c>
      <c r="B5" s="255"/>
      <c r="C5" s="255"/>
      <c r="D5" s="255"/>
      <c r="E5" s="255"/>
    </row>
    <row r="8" spans="1:12" ht="15.75" thickBot="1"/>
    <row r="9" spans="1:12" ht="15.75" thickBot="1">
      <c r="A9" s="252" t="s">
        <v>5</v>
      </c>
      <c r="B9" s="252"/>
      <c r="C9" s="252" t="s">
        <v>6</v>
      </c>
      <c r="D9" s="252"/>
      <c r="E9" s="252"/>
    </row>
    <row r="10" spans="1:12" ht="15.75" thickBot="1">
      <c r="A10" s="202" t="s">
        <v>7</v>
      </c>
      <c r="B10" s="202" t="s">
        <v>8</v>
      </c>
      <c r="C10" s="202" t="s">
        <v>9</v>
      </c>
      <c r="D10" s="202" t="s">
        <v>10</v>
      </c>
      <c r="E10" s="202" t="s">
        <v>11</v>
      </c>
      <c r="G10" s="203"/>
      <c r="H10" s="204"/>
      <c r="I10" s="203"/>
      <c r="K10" s="203"/>
    </row>
    <row r="11" spans="1:12">
      <c r="A11" s="205">
        <v>0</v>
      </c>
      <c r="B11" s="206">
        <v>25000.99</v>
      </c>
      <c r="C11" s="207">
        <v>0</v>
      </c>
      <c r="D11" s="207">
        <v>0</v>
      </c>
      <c r="E11" s="208">
        <v>0</v>
      </c>
      <c r="G11" s="209"/>
    </row>
    <row r="12" spans="1:12">
      <c r="A12" s="210">
        <v>25001</v>
      </c>
      <c r="B12" s="211">
        <v>30000.99</v>
      </c>
      <c r="C12" s="210">
        <v>25000</v>
      </c>
      <c r="D12" s="212">
        <v>0.05</v>
      </c>
      <c r="E12" s="213">
        <v>0</v>
      </c>
    </row>
    <row r="13" spans="1:12">
      <c r="A13" s="210">
        <v>30001</v>
      </c>
      <c r="B13" s="211">
        <v>35000.99</v>
      </c>
      <c r="C13" s="210">
        <v>30000</v>
      </c>
      <c r="D13" s="212">
        <v>0.06</v>
      </c>
      <c r="E13" s="213">
        <v>250</v>
      </c>
      <c r="J13" s="196"/>
      <c r="K13" s="196"/>
      <c r="L13" s="196"/>
    </row>
    <row r="14" spans="1:12">
      <c r="A14" s="210">
        <v>35001</v>
      </c>
      <c r="B14" s="211">
        <v>40000.99</v>
      </c>
      <c r="C14" s="210">
        <v>35000</v>
      </c>
      <c r="D14" s="212">
        <v>7.0000000000000007E-2</v>
      </c>
      <c r="E14" s="213">
        <v>550</v>
      </c>
      <c r="I14" s="196"/>
    </row>
    <row r="15" spans="1:12">
      <c r="A15" s="210">
        <v>40001</v>
      </c>
      <c r="B15" s="211">
        <v>45000.99</v>
      </c>
      <c r="C15" s="210">
        <v>40000</v>
      </c>
      <c r="D15" s="212">
        <v>0.08</v>
      </c>
      <c r="E15" s="213">
        <v>900</v>
      </c>
      <c r="I15" s="196"/>
    </row>
    <row r="16" spans="1:12">
      <c r="A16" s="210">
        <v>45001</v>
      </c>
      <c r="B16" s="211">
        <v>50000.99</v>
      </c>
      <c r="C16" s="210">
        <v>45000</v>
      </c>
      <c r="D16" s="212">
        <v>0.09</v>
      </c>
      <c r="E16" s="213">
        <v>1300</v>
      </c>
      <c r="I16" s="196"/>
    </row>
    <row r="17" spans="1:7">
      <c r="A17" s="210">
        <v>50001</v>
      </c>
      <c r="B17" s="211">
        <v>70000.990000000005</v>
      </c>
      <c r="C17" s="210">
        <v>50000</v>
      </c>
      <c r="D17" s="212">
        <v>0.1</v>
      </c>
      <c r="E17" s="213">
        <v>1750</v>
      </c>
      <c r="G17" s="196"/>
    </row>
    <row r="18" spans="1:7">
      <c r="A18" s="210">
        <v>70001</v>
      </c>
      <c r="B18" s="211">
        <v>90000.99</v>
      </c>
      <c r="C18" s="210">
        <v>70000</v>
      </c>
      <c r="D18" s="212">
        <v>0.11</v>
      </c>
      <c r="E18" s="214">
        <v>3750</v>
      </c>
    </row>
    <row r="19" spans="1:7">
      <c r="A19" s="210">
        <v>90001</v>
      </c>
      <c r="B19" s="211">
        <v>110000.99</v>
      </c>
      <c r="C19" s="210">
        <v>90000</v>
      </c>
      <c r="D19" s="212">
        <v>0.12</v>
      </c>
      <c r="E19" s="214">
        <v>5950</v>
      </c>
    </row>
    <row r="20" spans="1:7">
      <c r="A20" s="210">
        <v>110001</v>
      </c>
      <c r="B20" s="211">
        <v>140000.99</v>
      </c>
      <c r="C20" s="210">
        <v>110000</v>
      </c>
      <c r="D20" s="212">
        <v>0.13</v>
      </c>
      <c r="E20" s="214">
        <v>8350</v>
      </c>
      <c r="G20" s="196"/>
    </row>
    <row r="21" spans="1:7">
      <c r="A21" s="210">
        <v>140001</v>
      </c>
      <c r="B21" s="211">
        <v>170000.99</v>
      </c>
      <c r="C21" s="210">
        <v>140000</v>
      </c>
      <c r="D21" s="212">
        <v>0.14000000000000001</v>
      </c>
      <c r="E21" s="214">
        <v>12250</v>
      </c>
    </row>
    <row r="22" spans="1:7">
      <c r="A22" s="210">
        <v>170001</v>
      </c>
      <c r="B22" s="211">
        <v>200000.99</v>
      </c>
      <c r="C22" s="210">
        <v>170000</v>
      </c>
      <c r="D22" s="212">
        <v>0.15</v>
      </c>
      <c r="E22" s="214">
        <v>16450</v>
      </c>
      <c r="G22" s="196"/>
    </row>
    <row r="23" spans="1:7">
      <c r="A23" s="210">
        <v>200001</v>
      </c>
      <c r="B23" s="211">
        <v>230000.99</v>
      </c>
      <c r="C23" s="210">
        <v>200000</v>
      </c>
      <c r="D23" s="212">
        <v>0.16</v>
      </c>
      <c r="E23" s="214">
        <v>20950</v>
      </c>
    </row>
    <row r="24" spans="1:7" ht="15.75" thickBot="1">
      <c r="A24" s="215">
        <v>230001</v>
      </c>
      <c r="B24" s="216">
        <v>10000000000</v>
      </c>
      <c r="C24" s="210">
        <v>230000</v>
      </c>
      <c r="D24" s="217">
        <v>0.17</v>
      </c>
      <c r="E24" s="218">
        <v>25750</v>
      </c>
    </row>
    <row r="25" spans="1:7">
      <c r="A25" s="253" t="s">
        <v>12</v>
      </c>
      <c r="B25" s="253"/>
      <c r="C25" s="253"/>
      <c r="D25" s="253"/>
      <c r="E25" s="253"/>
    </row>
    <row r="26" spans="1:7">
      <c r="A26" s="254" t="s">
        <v>13</v>
      </c>
      <c r="B26" s="254"/>
      <c r="C26" s="254"/>
      <c r="D26" s="254"/>
      <c r="E26" s="254"/>
    </row>
  </sheetData>
  <mergeCells count="5">
    <mergeCell ref="A9:B9"/>
    <mergeCell ref="C9:E9"/>
    <mergeCell ref="A25:E25"/>
    <mergeCell ref="A26:E26"/>
    <mergeCell ref="A5:E5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3:H27"/>
  <sheetViews>
    <sheetView showGridLines="0" topLeftCell="A4" workbookViewId="0">
      <selection activeCell="D11" sqref="A11:D26"/>
    </sheetView>
  </sheetViews>
  <sheetFormatPr defaultRowHeight="15"/>
  <cols>
    <col min="1" max="1" width="47.42578125" style="107" customWidth="1"/>
    <col min="2" max="16384" width="9.140625" style="107"/>
  </cols>
  <sheetData>
    <row r="3" spans="1:8" ht="21">
      <c r="B3" s="108" t="s">
        <v>16</v>
      </c>
      <c r="C3" s="108">
        <v>2014</v>
      </c>
    </row>
    <row r="5" spans="1:8">
      <c r="A5" s="254" t="s">
        <v>15</v>
      </c>
      <c r="B5" s="254"/>
      <c r="C5" s="109"/>
      <c r="D5" s="109"/>
      <c r="E5" s="109"/>
      <c r="F5" s="109"/>
      <c r="G5" s="109"/>
      <c r="H5" s="109"/>
    </row>
    <row r="7" spans="1:8" ht="15.75" thickBot="1"/>
    <row r="8" spans="1:8" ht="15.75" thickBot="1">
      <c r="A8" s="110" t="s">
        <v>17</v>
      </c>
      <c r="B8" s="110" t="s">
        <v>37</v>
      </c>
    </row>
    <row r="9" spans="1:8" ht="15.75" thickBot="1">
      <c r="A9" s="111" t="s">
        <v>18</v>
      </c>
      <c r="B9" s="112">
        <v>0.1</v>
      </c>
    </row>
    <row r="10" spans="1:8" ht="15.75" thickBot="1">
      <c r="A10" s="111" t="s">
        <v>19</v>
      </c>
      <c r="B10" s="112">
        <v>7.0000000000000007E-2</v>
      </c>
    </row>
    <row r="11" spans="1:8" ht="15.75" thickBot="1">
      <c r="A11" s="111" t="s">
        <v>20</v>
      </c>
      <c r="B11" s="112">
        <v>0.05</v>
      </c>
    </row>
    <row r="12" spans="1:8" ht="15.75" thickBot="1">
      <c r="A12" s="111" t="s">
        <v>21</v>
      </c>
      <c r="B12" s="112">
        <v>7.0000000000000007E-2</v>
      </c>
    </row>
    <row r="13" spans="1:8" ht="15.75" thickBot="1">
      <c r="A13" s="111" t="s">
        <v>22</v>
      </c>
      <c r="B13" s="112">
        <v>0.05</v>
      </c>
    </row>
    <row r="14" spans="1:8" ht="15.75" thickBot="1">
      <c r="A14" s="111" t="s">
        <v>23</v>
      </c>
      <c r="B14" s="112">
        <v>0.05</v>
      </c>
    </row>
    <row r="15" spans="1:8" ht="15.75" thickBot="1">
      <c r="A15" s="111" t="s">
        <v>24</v>
      </c>
      <c r="B15" s="112">
        <v>0.05</v>
      </c>
    </row>
    <row r="16" spans="1:8" ht="15.75" thickBot="1">
      <c r="A16" s="111" t="s">
        <v>25</v>
      </c>
      <c r="B16" s="112">
        <v>0.05</v>
      </c>
    </row>
    <row r="17" spans="1:2" ht="15.75" thickBot="1">
      <c r="A17" s="111" t="s">
        <v>26</v>
      </c>
      <c r="B17" s="112">
        <v>0.05</v>
      </c>
    </row>
    <row r="18" spans="1:2" ht="15.75" thickBot="1">
      <c r="A18" s="111" t="s">
        <v>27</v>
      </c>
      <c r="B18" s="112">
        <v>0.05</v>
      </c>
    </row>
    <row r="19" spans="1:2" ht="15.75" thickBot="1">
      <c r="A19" s="111" t="s">
        <v>28</v>
      </c>
      <c r="B19" s="112">
        <v>0.05</v>
      </c>
    </row>
    <row r="20" spans="1:2" ht="15.75" thickBot="1">
      <c r="A20" s="111" t="s">
        <v>29</v>
      </c>
      <c r="B20" s="112">
        <v>0.05</v>
      </c>
    </row>
    <row r="21" spans="1:2" ht="15.75" thickBot="1">
      <c r="A21" s="111" t="s">
        <v>30</v>
      </c>
      <c r="B21" s="112">
        <v>0.05</v>
      </c>
    </row>
    <row r="22" spans="1:2" ht="15.75" thickBot="1">
      <c r="A22" s="111" t="s">
        <v>31</v>
      </c>
      <c r="B22" s="112">
        <v>0.03</v>
      </c>
    </row>
    <row r="23" spans="1:2" ht="15.75" thickBot="1">
      <c r="A23" s="111" t="s">
        <v>32</v>
      </c>
      <c r="B23" s="112">
        <v>0.05</v>
      </c>
    </row>
    <row r="24" spans="1:2" ht="15.75" thickBot="1">
      <c r="A24" s="111" t="s">
        <v>33</v>
      </c>
      <c r="B24" s="112">
        <v>0.05</v>
      </c>
    </row>
    <row r="25" spans="1:2" ht="15.75" thickBot="1">
      <c r="A25" s="111" t="s">
        <v>34</v>
      </c>
      <c r="B25" s="112">
        <v>0.05</v>
      </c>
    </row>
    <row r="26" spans="1:2" ht="15.75" thickBot="1">
      <c r="A26" s="111" t="s">
        <v>35</v>
      </c>
      <c r="B26" s="112">
        <v>0.1</v>
      </c>
    </row>
    <row r="27" spans="1:2" ht="15.75" thickBot="1">
      <c r="A27" s="111" t="s">
        <v>36</v>
      </c>
      <c r="B27" s="112">
        <v>0.1</v>
      </c>
    </row>
  </sheetData>
  <mergeCells count="1">
    <mergeCell ref="A5:B5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olha1"/>
  <dimension ref="A5:J17"/>
  <sheetViews>
    <sheetView showGridLines="0" zoomScaleNormal="100" workbookViewId="0"/>
  </sheetViews>
  <sheetFormatPr defaultRowHeight="15"/>
  <sheetData>
    <row r="5" spans="1:10" ht="26.25">
      <c r="A5" s="258" t="s">
        <v>38</v>
      </c>
      <c r="B5" s="258"/>
      <c r="C5" s="258"/>
      <c r="D5" s="258"/>
      <c r="E5" s="258"/>
      <c r="F5" s="258"/>
      <c r="G5" s="258"/>
      <c r="H5" s="258"/>
      <c r="I5" s="258"/>
      <c r="J5" s="258"/>
    </row>
    <row r="7" spans="1:10" ht="16.5" thickBot="1">
      <c r="E7" s="257" t="s">
        <v>48</v>
      </c>
      <c r="F7" s="257"/>
      <c r="G7" s="257"/>
      <c r="H7" s="257"/>
      <c r="I7" s="257"/>
      <c r="J7" s="257"/>
    </row>
    <row r="9" spans="1:10">
      <c r="E9" s="5" t="s">
        <v>45</v>
      </c>
      <c r="F9" s="5"/>
      <c r="G9" s="5" t="s">
        <v>43</v>
      </c>
      <c r="H9" s="256" t="s">
        <v>44</v>
      </c>
      <c r="I9" s="256"/>
      <c r="J9" s="256"/>
    </row>
    <row r="11" spans="1:10">
      <c r="A11" s="4" t="s">
        <v>39</v>
      </c>
      <c r="E11" s="6" t="s">
        <v>42</v>
      </c>
      <c r="G11" s="6" t="s">
        <v>42</v>
      </c>
      <c r="I11" s="6" t="s">
        <v>46</v>
      </c>
    </row>
    <row r="13" spans="1:10">
      <c r="A13" s="4" t="s">
        <v>40</v>
      </c>
      <c r="E13" s="6" t="s">
        <v>46</v>
      </c>
      <c r="G13" s="6" t="s">
        <v>46</v>
      </c>
      <c r="I13" s="6" t="s">
        <v>42</v>
      </c>
    </row>
    <row r="14" spans="1:10">
      <c r="A14" s="4"/>
    </row>
    <row r="15" spans="1:10">
      <c r="A15" s="4" t="s">
        <v>41</v>
      </c>
      <c r="E15" s="6" t="s">
        <v>42</v>
      </c>
      <c r="G15" s="6" t="s">
        <v>42</v>
      </c>
      <c r="I15" s="6" t="s">
        <v>46</v>
      </c>
    </row>
    <row r="17" spans="1:9">
      <c r="A17" s="4" t="s">
        <v>47</v>
      </c>
      <c r="E17" s="6" t="s">
        <v>46</v>
      </c>
      <c r="G17" s="6" t="s">
        <v>46</v>
      </c>
      <c r="I17" s="6" t="s">
        <v>42</v>
      </c>
    </row>
  </sheetData>
  <mergeCells count="3">
    <mergeCell ref="H9:J9"/>
    <mergeCell ref="E7:J7"/>
    <mergeCell ref="A5:J5"/>
  </mergeCells>
  <dataValidations count="1">
    <dataValidation type="list" allowBlank="1" showInputMessage="1" showErrorMessage="1" sqref="E11 I11 I13 I15 I17 G11 E13 G13 E15 G15 E17 G17">
      <formula1>"SIM,NÃO"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5:F33"/>
  <sheetViews>
    <sheetView showGridLines="0" workbookViewId="0">
      <selection activeCell="D16" sqref="D16"/>
    </sheetView>
  </sheetViews>
  <sheetFormatPr defaultRowHeight="15"/>
  <cols>
    <col min="1" max="1" width="22.85546875" style="107" customWidth="1"/>
    <col min="2" max="2" width="10.42578125" style="107" customWidth="1"/>
    <col min="3" max="4" width="9.140625" style="107"/>
    <col min="5" max="6" width="10.42578125" style="107" hidden="1" customWidth="1"/>
    <col min="7" max="16384" width="9.140625" style="107"/>
  </cols>
  <sheetData>
    <row r="5" spans="1:6" ht="15.75" thickBot="1">
      <c r="A5" s="107" t="s">
        <v>49</v>
      </c>
    </row>
    <row r="6" spans="1:6" ht="15.75" thickBot="1">
      <c r="E6" s="110" t="s">
        <v>169</v>
      </c>
      <c r="F6" s="110" t="s">
        <v>170</v>
      </c>
    </row>
    <row r="7" spans="1:6">
      <c r="A7" s="100" t="s">
        <v>50</v>
      </c>
      <c r="B7" s="102">
        <v>41670</v>
      </c>
      <c r="C7" s="100">
        <f>NETWORKDAYS(DATE(YEAR(B7),MONTH(B7),1),B7,$B$23:$B$33)-(C23)</f>
        <v>21</v>
      </c>
      <c r="E7" s="197">
        <v>41640</v>
      </c>
      <c r="F7" s="197">
        <f>B7</f>
        <v>41670</v>
      </c>
    </row>
    <row r="8" spans="1:6">
      <c r="A8" s="100" t="s">
        <v>51</v>
      </c>
      <c r="B8" s="103">
        <v>41698</v>
      </c>
      <c r="C8" s="100">
        <f>NETWORKDAYS(DATE(YEAR(B8),MONTH(B8),1),B8,$B$23:$B$33)-(C24)</f>
        <v>18</v>
      </c>
      <c r="E8" s="102">
        <v>41671</v>
      </c>
      <c r="F8" s="102">
        <f t="shared" ref="F8:F18" si="0">B8</f>
        <v>41698</v>
      </c>
    </row>
    <row r="9" spans="1:6">
      <c r="A9" s="100" t="s">
        <v>52</v>
      </c>
      <c r="B9" s="103">
        <v>41729</v>
      </c>
      <c r="C9" s="100">
        <f>NETWORKDAYS(DATE(YEAR(B9),MONTH(B9),1),B9,$B$23:$B$33)-(C25)</f>
        <v>18</v>
      </c>
      <c r="E9" s="102">
        <v>41699</v>
      </c>
      <c r="F9" s="102">
        <f t="shared" si="0"/>
        <v>41729</v>
      </c>
    </row>
    <row r="10" spans="1:6">
      <c r="A10" s="100" t="s">
        <v>53</v>
      </c>
      <c r="B10" s="103">
        <v>41759</v>
      </c>
      <c r="C10" s="100">
        <f>NETWORKDAYS(DATE(YEAR(B10),MONTH(B10),1),B10,$B$23:$B$33)-(C27)</f>
        <v>18</v>
      </c>
      <c r="E10" s="102">
        <v>41730</v>
      </c>
      <c r="F10" s="102">
        <f t="shared" si="0"/>
        <v>41759</v>
      </c>
    </row>
    <row r="11" spans="1:6">
      <c r="A11" s="100" t="s">
        <v>54</v>
      </c>
      <c r="B11" s="103">
        <v>41790</v>
      </c>
      <c r="C11" s="100">
        <f>NETWORKDAYS(DATE(YEAR(B11),MONTH(B11),1),B11,$B$23:$B$33)-(C29)</f>
        <v>20</v>
      </c>
      <c r="E11" s="102">
        <v>41760</v>
      </c>
      <c r="F11" s="102">
        <f t="shared" si="0"/>
        <v>41790</v>
      </c>
    </row>
    <row r="12" spans="1:6">
      <c r="A12" s="100" t="s">
        <v>55</v>
      </c>
      <c r="B12" s="103">
        <v>41820</v>
      </c>
      <c r="C12" s="100">
        <f>NETWORKDAYS(DATE(YEAR(B12),MONTH(B12),1),B12,$B$23:$B$33)</f>
        <v>21</v>
      </c>
      <c r="E12" s="102">
        <v>41791</v>
      </c>
      <c r="F12" s="102">
        <f t="shared" si="0"/>
        <v>41820</v>
      </c>
    </row>
    <row r="13" spans="1:6">
      <c r="A13" s="100" t="s">
        <v>56</v>
      </c>
      <c r="B13" s="103">
        <v>41851</v>
      </c>
      <c r="C13" s="100">
        <f>NETWORKDAYS(DATE(YEAR(B13),MONTH(B13),1),B13,$B$23:$B$33)</f>
        <v>23</v>
      </c>
      <c r="E13" s="102">
        <v>41821</v>
      </c>
      <c r="F13" s="102">
        <f t="shared" si="0"/>
        <v>41851</v>
      </c>
    </row>
    <row r="14" spans="1:6">
      <c r="A14" s="100" t="s">
        <v>57</v>
      </c>
      <c r="B14" s="103">
        <v>41882</v>
      </c>
      <c r="C14" s="100">
        <f>NETWORKDAYS(DATE(YEAR(B14),MONTH(B14),1),B14,$B$23:$B$33)</f>
        <v>21</v>
      </c>
      <c r="E14" s="102">
        <v>41852</v>
      </c>
      <c r="F14" s="102">
        <f t="shared" si="0"/>
        <v>41882</v>
      </c>
    </row>
    <row r="15" spans="1:6">
      <c r="A15" s="100" t="s">
        <v>58</v>
      </c>
      <c r="B15" s="103">
        <v>41912</v>
      </c>
      <c r="C15" s="100">
        <f>NETWORKDAYS(DATE(YEAR(B15),MONTH(B15),1),B15,$B$23:$B$33)-(C30)</f>
        <v>20</v>
      </c>
      <c r="E15" s="102">
        <v>41883</v>
      </c>
      <c r="F15" s="102">
        <f t="shared" si="0"/>
        <v>41912</v>
      </c>
    </row>
    <row r="16" spans="1:6">
      <c r="A16" s="100" t="s">
        <v>59</v>
      </c>
      <c r="B16" s="103">
        <v>41943</v>
      </c>
      <c r="C16" s="100">
        <f>NETWORKDAYS(DATE(YEAR(B16),MONTH(B16),1),B16,$B$23:$B$33)</f>
        <v>23</v>
      </c>
      <c r="E16" s="102">
        <v>41913</v>
      </c>
      <c r="F16" s="102">
        <f t="shared" si="0"/>
        <v>41943</v>
      </c>
    </row>
    <row r="17" spans="1:6">
      <c r="A17" s="100" t="s">
        <v>60</v>
      </c>
      <c r="B17" s="103">
        <v>41973</v>
      </c>
      <c r="C17" s="100">
        <f>NETWORKDAYS(DATE(YEAR(B17),MONTH(B17),1),B17,$B$23:$B$33)-(C31)</f>
        <v>17</v>
      </c>
      <c r="E17" s="102">
        <v>41944</v>
      </c>
      <c r="F17" s="102">
        <f t="shared" si="0"/>
        <v>41973</v>
      </c>
    </row>
    <row r="18" spans="1:6">
      <c r="A18" s="100" t="s">
        <v>61</v>
      </c>
      <c r="B18" s="103">
        <v>42004</v>
      </c>
      <c r="C18" s="100">
        <f>NETWORKDAYS(DATE(YEAR(B18),MONTH(B18),1),B18,$B$23:$B$33)-(C33)</f>
        <v>21</v>
      </c>
      <c r="E18" s="102">
        <v>41974</v>
      </c>
      <c r="F18" s="102">
        <f t="shared" si="0"/>
        <v>42004</v>
      </c>
    </row>
    <row r="20" spans="1:6">
      <c r="A20" s="107" t="s">
        <v>71</v>
      </c>
      <c r="C20" s="198">
        <f>AVERAGE(C7:C18)</f>
        <v>20.083333333333332</v>
      </c>
    </row>
    <row r="22" spans="1:6" ht="20.25" thickBot="1">
      <c r="A22" s="259" t="s">
        <v>62</v>
      </c>
      <c r="B22" s="259"/>
    </row>
    <row r="23" spans="1:6">
      <c r="A23" s="104" t="s">
        <v>63</v>
      </c>
      <c r="B23" s="162">
        <v>41640</v>
      </c>
      <c r="C23" s="199">
        <v>1</v>
      </c>
    </row>
    <row r="24" spans="1:6" ht="45">
      <c r="A24" s="105" t="s">
        <v>64</v>
      </c>
      <c r="B24" s="163">
        <v>41674</v>
      </c>
      <c r="C24" s="200">
        <v>1</v>
      </c>
    </row>
    <row r="25" spans="1:6" ht="30">
      <c r="A25" s="105" t="s">
        <v>65</v>
      </c>
      <c r="B25" s="163">
        <v>41702</v>
      </c>
      <c r="C25" s="260">
        <v>2</v>
      </c>
    </row>
    <row r="26" spans="1:6" ht="30">
      <c r="A26" s="105" t="s">
        <v>206</v>
      </c>
      <c r="B26" s="163">
        <v>41706</v>
      </c>
      <c r="C26" s="260"/>
    </row>
    <row r="27" spans="1:6" ht="30">
      <c r="A27" s="105" t="s">
        <v>66</v>
      </c>
      <c r="B27" s="163">
        <v>41733</v>
      </c>
      <c r="C27" s="261">
        <v>2</v>
      </c>
    </row>
    <row r="28" spans="1:6" ht="30">
      <c r="A28" s="105" t="s">
        <v>207</v>
      </c>
      <c r="B28" s="163">
        <v>41747</v>
      </c>
      <c r="C28" s="261"/>
    </row>
    <row r="29" spans="1:6" ht="30">
      <c r="A29" s="105" t="s">
        <v>67</v>
      </c>
      <c r="B29" s="163">
        <v>41760</v>
      </c>
      <c r="C29" s="200">
        <v>1</v>
      </c>
    </row>
    <row r="30" spans="1:6" ht="16.5" customHeight="1">
      <c r="A30" s="105" t="s">
        <v>68</v>
      </c>
      <c r="B30" s="163">
        <v>41899</v>
      </c>
      <c r="C30" s="200">
        <v>1</v>
      </c>
    </row>
    <row r="31" spans="1:6">
      <c r="A31" s="105" t="s">
        <v>69</v>
      </c>
      <c r="B31" s="163">
        <v>41945</v>
      </c>
      <c r="C31" s="261">
        <v>2</v>
      </c>
    </row>
    <row r="32" spans="1:6" ht="26.25" customHeight="1">
      <c r="A32" s="105" t="s">
        <v>70</v>
      </c>
      <c r="B32" s="163">
        <v>41954</v>
      </c>
      <c r="C32" s="261"/>
    </row>
    <row r="33" spans="1:3" ht="15.75" thickBot="1">
      <c r="A33" s="106" t="s">
        <v>72</v>
      </c>
      <c r="B33" s="164">
        <v>41998</v>
      </c>
      <c r="C33" s="201">
        <v>1</v>
      </c>
    </row>
  </sheetData>
  <mergeCells count="4">
    <mergeCell ref="A22:B22"/>
    <mergeCell ref="C25:C26"/>
    <mergeCell ref="C27:C28"/>
    <mergeCell ref="C31:C32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ignoredErrors>
    <ignoredError sqref="C15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3:AC547"/>
  <sheetViews>
    <sheetView showGridLines="0" zoomScaleNormal="100" workbookViewId="0">
      <pane xSplit="1" ySplit="7" topLeftCell="P148" activePane="bottomRight" state="frozen"/>
      <selection pane="topRight" activeCell="B1" sqref="B1"/>
      <selection pane="bottomLeft" activeCell="A10" sqref="A10"/>
      <selection pane="bottomRight" activeCell="Z12" sqref="Z12:Z161"/>
    </sheetView>
  </sheetViews>
  <sheetFormatPr defaultRowHeight="15"/>
  <cols>
    <col min="1" max="1" width="9.140625" customWidth="1"/>
    <col min="2" max="2" width="33.28515625" style="121" customWidth="1"/>
    <col min="3" max="3" width="27.140625" style="120" customWidth="1"/>
    <col min="4" max="4" width="19.42578125" customWidth="1"/>
    <col min="5" max="6" width="10.42578125" customWidth="1"/>
    <col min="7" max="7" width="10.42578125" style="86" hidden="1" customWidth="1"/>
    <col min="8" max="8" width="10.42578125" style="8" customWidth="1"/>
    <col min="9" max="9" width="13.140625" style="93" customWidth="1"/>
    <col min="10" max="10" width="10.5703125" style="9" customWidth="1"/>
    <col min="11" max="11" width="9.140625" style="93" customWidth="1"/>
    <col min="12" max="12" width="10.140625" style="93" customWidth="1"/>
    <col min="13" max="13" width="13.28515625" style="231" bestFit="1" customWidth="1"/>
    <col min="14" max="14" width="11.140625" customWidth="1"/>
    <col min="15" max="15" width="10.42578125" customWidth="1"/>
    <col min="16" max="17" width="13.42578125" customWidth="1"/>
    <col min="18" max="18" width="17.7109375" customWidth="1"/>
    <col min="19" max="19" width="11" customWidth="1"/>
    <col min="20" max="20" width="10" customWidth="1"/>
    <col min="21" max="22" width="13.5703125" customWidth="1"/>
    <col min="23" max="23" width="26.28515625" customWidth="1"/>
    <col min="24" max="24" width="15.5703125" customWidth="1"/>
    <col min="25" max="25" width="11.85546875" customWidth="1"/>
    <col min="26" max="26" width="20.7109375" style="101" customWidth="1"/>
    <col min="27" max="27" width="10.5703125" style="97" hidden="1" customWidth="1"/>
    <col min="28" max="28" width="9.140625" style="95" customWidth="1"/>
    <col min="29" max="29" width="51" customWidth="1"/>
  </cols>
  <sheetData>
    <row r="3" spans="1:29" ht="18.75">
      <c r="A3" s="170"/>
      <c r="B3" s="170"/>
      <c r="C3" s="224"/>
      <c r="D3" s="170"/>
      <c r="E3" s="170"/>
      <c r="F3" s="170"/>
      <c r="G3" s="170"/>
      <c r="H3" s="170"/>
      <c r="I3" s="230"/>
      <c r="J3" s="170"/>
    </row>
    <row r="4" spans="1:29" ht="15" customHeight="1">
      <c r="A4" s="267" t="s">
        <v>73</v>
      </c>
      <c r="B4" s="268" t="s">
        <v>139</v>
      </c>
      <c r="C4" s="267" t="s">
        <v>140</v>
      </c>
      <c r="D4" s="267" t="s">
        <v>141</v>
      </c>
      <c r="E4" s="267" t="s">
        <v>142</v>
      </c>
      <c r="F4" s="267" t="s">
        <v>143</v>
      </c>
      <c r="G4" s="136"/>
      <c r="H4" s="271" t="s">
        <v>161</v>
      </c>
      <c r="I4" s="272" t="s">
        <v>115</v>
      </c>
      <c r="J4" s="263" t="s">
        <v>204</v>
      </c>
      <c r="K4" s="263"/>
      <c r="L4" s="263"/>
      <c r="M4" s="263"/>
      <c r="N4" s="265" t="s">
        <v>145</v>
      </c>
      <c r="O4" s="265" t="s">
        <v>146</v>
      </c>
      <c r="P4" s="266" t="s">
        <v>152</v>
      </c>
      <c r="Q4" s="266" t="s">
        <v>155</v>
      </c>
      <c r="R4" s="262" t="s">
        <v>147</v>
      </c>
      <c r="S4" s="262" t="s">
        <v>82</v>
      </c>
      <c r="T4" s="262" t="s">
        <v>81</v>
      </c>
      <c r="U4" s="262" t="s">
        <v>148</v>
      </c>
      <c r="V4" s="262" t="s">
        <v>176</v>
      </c>
      <c r="W4" s="262" t="s">
        <v>83</v>
      </c>
      <c r="X4" s="262" t="s">
        <v>194</v>
      </c>
      <c r="Y4" s="262" t="s">
        <v>149</v>
      </c>
      <c r="Z4" s="262" t="s">
        <v>150</v>
      </c>
      <c r="AA4" s="150"/>
      <c r="AB4" s="262" t="s">
        <v>180</v>
      </c>
      <c r="AC4" s="262" t="s">
        <v>205</v>
      </c>
    </row>
    <row r="5" spans="1:29">
      <c r="A5" s="267"/>
      <c r="B5" s="269"/>
      <c r="C5" s="267"/>
      <c r="D5" s="267"/>
      <c r="E5" s="267"/>
      <c r="F5" s="267"/>
      <c r="G5" s="136"/>
      <c r="H5" s="271"/>
      <c r="I5" s="272"/>
      <c r="J5" s="264">
        <v>0.3</v>
      </c>
      <c r="K5" s="264"/>
      <c r="L5" s="264"/>
      <c r="M5" s="264"/>
      <c r="N5" s="265"/>
      <c r="O5" s="265"/>
      <c r="P5" s="266"/>
      <c r="Q5" s="266"/>
      <c r="R5" s="262"/>
      <c r="S5" s="262"/>
      <c r="T5" s="262"/>
      <c r="U5" s="262"/>
      <c r="V5" s="262"/>
      <c r="W5" s="262"/>
      <c r="X5" s="262"/>
      <c r="Y5" s="262"/>
      <c r="Z5" s="262"/>
      <c r="AA5" s="150"/>
      <c r="AB5" s="262"/>
      <c r="AC5" s="262"/>
    </row>
    <row r="6" spans="1:29" s="85" customFormat="1" ht="15.75" customHeight="1">
      <c r="A6" s="267"/>
      <c r="B6" s="269"/>
      <c r="C6" s="267"/>
      <c r="D6" s="267"/>
      <c r="E6" s="267"/>
      <c r="F6" s="267"/>
      <c r="G6" s="271" t="s">
        <v>162</v>
      </c>
      <c r="H6" s="271"/>
      <c r="I6" s="272"/>
      <c r="J6" s="273" t="s">
        <v>45</v>
      </c>
      <c r="K6" s="273"/>
      <c r="L6" s="274"/>
      <c r="M6" s="273"/>
      <c r="N6" s="265"/>
      <c r="O6" s="265"/>
      <c r="P6" s="266"/>
      <c r="Q6" s="266"/>
      <c r="R6" s="262"/>
      <c r="S6" s="262"/>
      <c r="T6" s="262"/>
      <c r="U6" s="262"/>
      <c r="V6" s="262"/>
      <c r="W6" s="262"/>
      <c r="X6" s="262"/>
      <c r="Y6" s="262"/>
      <c r="Z6" s="262"/>
      <c r="AA6" s="262" t="s">
        <v>179</v>
      </c>
      <c r="AB6" s="262"/>
      <c r="AC6" s="262"/>
    </row>
    <row r="7" spans="1:29" s="85" customFormat="1" ht="45" customHeight="1">
      <c r="A7" s="267"/>
      <c r="B7" s="270"/>
      <c r="C7" s="267"/>
      <c r="D7" s="267"/>
      <c r="E7" s="267"/>
      <c r="F7" s="267"/>
      <c r="G7" s="271"/>
      <c r="H7" s="271"/>
      <c r="I7" s="272"/>
      <c r="J7" s="167" t="s">
        <v>144</v>
      </c>
      <c r="K7" s="166" t="s">
        <v>78</v>
      </c>
      <c r="L7" s="166" t="s">
        <v>9</v>
      </c>
      <c r="M7" s="232" t="s">
        <v>151</v>
      </c>
      <c r="N7" s="265"/>
      <c r="O7" s="265"/>
      <c r="P7" s="266"/>
      <c r="Q7" s="266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</row>
    <row r="8" spans="1:29">
      <c r="A8" s="137">
        <v>1</v>
      </c>
      <c r="B8" s="138"/>
      <c r="C8" s="146"/>
      <c r="D8" s="138" t="s">
        <v>193</v>
      </c>
      <c r="E8" s="139"/>
      <c r="F8" s="139"/>
      <c r="G8" s="140">
        <f ca="1">TODAY()</f>
        <v>41740</v>
      </c>
      <c r="H8" s="141">
        <f t="shared" ref="H8:H71" ca="1" si="0">F8-G8</f>
        <v>-41740</v>
      </c>
      <c r="I8" s="180"/>
      <c r="J8" s="135">
        <f>IF('Ficha de funcio e processa'!W13&lt;='Tabela IRT'!$B$11,'Tabela IRT'!$D$11,IF('Ficha de funcio e processa'!W13&lt;='Tabela IRT'!$B$12,'Tabela IRT'!$D$12,IF('Ficha de funcio e processa'!W13&lt;='Tabela IRT'!$B$13,'Tabela IRT'!$D$13,IF('Ficha de funcio e processa'!W13&lt;='Tabela IRT'!$B$14,'Tabela IRT'!$D$14,IF('Ficha de funcio e processa'!W13&lt;='Tabela IRT'!$B$15,'Tabela IRT'!$D$15,IF('Ficha de funcio e processa'!W13&lt;='Tabela IRT'!$B$16,'Tabela IRT'!$D$16,IF('Ficha de funcio e processa'!W13&lt;='Tabela IRT'!$B$17,'Tabela IRT'!$D$17,IF('Ficha de funcio e processa'!W13&lt;='Tabela IRT'!$B$18,'Tabela IRT'!$D$18,IF('Ficha de funcio e processa'!W13&lt;='Tabela IRT'!$B$19,'Tabela IRT'!$D$19,IF('Ficha de funcio e processa'!W13&lt;='Tabela IRT'!$B$20,'Tabela IRT'!$D$20,IF('Ficha de funcio e processa'!W13&lt;='Tabela IRT'!$B$21,'Tabela IRT'!$D$21,IF('Ficha de funcio e processa'!W13&lt;='Tabela IRT'!$B$22,'Tabela IRT'!$D$22,IF('Ficha de funcio e processa'!W13&lt;='Tabela IRT'!$B$23,'Tabela IRT'!$D$23,IF('Ficha de funcio e processa'!W13&lt;='Tabela IRT'!$B$24,'Tabela IRT'!$D$24))))))))))))))</f>
        <v>0</v>
      </c>
      <c r="K8" s="148">
        <f>IF('Ficha de funcio e processa'!W13&lt;='Tabela IRT'!$B$11,'Tabela IRT'!$E$11,IF('Ficha de funcio e processa'!W13&lt;='Tabela IRT'!$B$12,'Tabela IRT'!$E$12,IF('Ficha de funcio e processa'!W13&lt;='Tabela IRT'!$B$13,'Tabela IRT'!$E$13,IF('Ficha de funcio e processa'!W13&lt;='Tabela IRT'!$B$14,'Tabela IRT'!$E$14,IF('Ficha de funcio e processa'!W13&lt;='Tabela IRT'!$B$15,'Tabela IRT'!$E$15,IF('Ficha de funcio e processa'!W13&lt;='Tabela IRT'!$B$16,'Tabela IRT'!$E$16,IF('Ficha de funcio e processa'!W13&lt;='Tabela IRT'!$B$17,'Tabela IRT'!$E$17,IF('Ficha de funcio e processa'!W13&lt;='Tabela IRT'!$B$18,'Tabela IRT'!$E$18,IF('Ficha de funcio e processa'!W13&lt;='Tabela IRT'!$B$19,'Tabela IRT'!$E$19,IF('Ficha de funcio e processa'!W13&lt;='Tabela IRT'!$B$20,'Tabela IRT'!$E$20,IF('Ficha de funcio e processa'!W13&lt;='Tabela IRT'!$B$21,'Tabela IRT'!$E$21,IF('Ficha de funcio e processa'!W13&lt;='Tabela IRT'!$B$22,'Tabela IRT'!$E$22,IF('Ficha de funcio e processa'!W13&lt;='Tabela IRT'!$B$23,'Tabela IRT'!$E$23,IF('Ficha de funcio e processa'!W13&lt;='Tabela IRT'!$B$24,'Tabela IRT'!$E$24))))))))))))))</f>
        <v>0</v>
      </c>
      <c r="L8" s="148">
        <f>IF('Ficha de funcio e processa'!W13&lt;='Tabela IRT'!$B$11,'Tabela IRT'!$C$11,IF('Ficha de funcio e processa'!W13&lt;='Tabela IRT'!$B$12,'Tabela IRT'!$C$12,IF('Ficha de funcio e processa'!W13&lt;='Tabela IRT'!$B$13,'Tabela IRT'!$C$13,IF('Ficha de funcio e processa'!W13&lt;='Tabela IRT'!$B$14,'Tabela IRT'!$C$14,IF('Ficha de funcio e processa'!W13&lt;='Tabela IRT'!$B$15,'Tabela IRT'!$C$15,IF('Ficha de funcio e processa'!W13&lt;='Tabela IRT'!$B$16,'Tabela IRT'!$C$16,IF('Ficha de funcio e processa'!W13&lt;='Tabela IRT'!$B$17,'Tabela IRT'!$C$17,IF('Ficha de funcio e processa'!W13&lt;='Tabela IRT'!$B$18,'Tabela IRT'!$C$18,IF('Ficha de funcio e processa'!W13&lt;='Tabela IRT'!$B$19,'Tabela IRT'!$C$19,IF('Ficha de funcio e processa'!W13&lt;='Tabela IRT'!$B$20,'Tabela IRT'!$C$20,IF('Ficha de funcio e processa'!W13&lt;='Tabela IRT'!$B$21,'Tabela IRT'!$C$21,IF('Ficha de funcio e processa'!W13&lt;='Tabela IRT'!$B$22,'Tabela IRT'!$C$22,IF('Ficha de funcio e processa'!W13&lt;='Tabela IRT'!$B$23,'Tabela IRT'!$C$23,IF('Ficha de funcio e processa'!W13&lt;='Tabela IRT'!$B$24,'Tabela IRT'!$C$24))))))))))))))</f>
        <v>0</v>
      </c>
      <c r="M8" s="233">
        <f>('Ficha de funcio e processa'!W13-30%)-L8</f>
        <v>-0.3</v>
      </c>
      <c r="N8" s="184">
        <v>44</v>
      </c>
      <c r="O8" s="184">
        <v>9</v>
      </c>
      <c r="P8" s="185"/>
      <c r="Q8" s="185"/>
      <c r="R8" s="186"/>
      <c r="S8" s="186"/>
      <c r="T8" s="186"/>
      <c r="U8" s="186"/>
      <c r="V8" s="186"/>
      <c r="W8" s="186"/>
      <c r="X8" s="186"/>
      <c r="Y8" s="186"/>
      <c r="Z8" s="152"/>
      <c r="AA8" s="153">
        <f t="shared" ref="AA8:AA71" ca="1" si="1">TODAY()</f>
        <v>41740</v>
      </c>
      <c r="AB8" s="154">
        <f t="shared" ref="AB8:AB71" ca="1" si="2">(AA8-Z8)/365</f>
        <v>114.35616438356165</v>
      </c>
      <c r="AC8" s="187"/>
    </row>
    <row r="9" spans="1:29">
      <c r="A9" s="137" t="b">
        <f t="shared" ref="A9:A72" si="3">IF(B9&gt;0,A8+1)</f>
        <v>0</v>
      </c>
      <c r="B9" s="142"/>
      <c r="C9" s="225"/>
      <c r="D9" s="138" t="s">
        <v>193</v>
      </c>
      <c r="E9" s="139"/>
      <c r="F9" s="139"/>
      <c r="G9" s="140">
        <f ca="1">TODAY()</f>
        <v>41740</v>
      </c>
      <c r="H9" s="141">
        <f t="shared" ca="1" si="0"/>
        <v>-41740</v>
      </c>
      <c r="I9" s="181"/>
      <c r="J9" s="135">
        <f>IF('Ficha de funcio e processa'!W14&lt;='Tabela IRT'!$B$11,'Tabela IRT'!$D$11,IF('Ficha de funcio e processa'!W14&lt;='Tabela IRT'!$B$12,'Tabela IRT'!$D$12,IF('Ficha de funcio e processa'!W14&lt;='Tabela IRT'!$B$13,'Tabela IRT'!$D$13,IF('Ficha de funcio e processa'!W14&lt;='Tabela IRT'!$B$14,'Tabela IRT'!$D$14,IF('Ficha de funcio e processa'!W14&lt;='Tabela IRT'!$B$15,'Tabela IRT'!$D$15,IF('Ficha de funcio e processa'!W14&lt;='Tabela IRT'!$B$16,'Tabela IRT'!$D$16,IF('Ficha de funcio e processa'!W14&lt;='Tabela IRT'!$B$17,'Tabela IRT'!$D$17,IF('Ficha de funcio e processa'!W14&lt;='Tabela IRT'!$B$18,'Tabela IRT'!$D$18,IF('Ficha de funcio e processa'!W14&lt;='Tabela IRT'!$B$19,'Tabela IRT'!$D$19,IF('Ficha de funcio e processa'!W14&lt;='Tabela IRT'!$B$20,'Tabela IRT'!$D$20,IF('Ficha de funcio e processa'!W14&lt;='Tabela IRT'!$B$21,'Tabela IRT'!$D$21,IF('Ficha de funcio e processa'!W14&lt;='Tabela IRT'!$B$22,'Tabela IRT'!$D$22,IF('Ficha de funcio e processa'!W14&lt;='Tabela IRT'!$B$23,'Tabela IRT'!$D$23,IF('Ficha de funcio e processa'!W14&lt;='Tabela IRT'!$B$24,'Tabela IRT'!$D$24))))))))))))))</f>
        <v>0</v>
      </c>
      <c r="K9" s="148">
        <f>IF('Ficha de funcio e processa'!W14&lt;='Tabela IRT'!$B$11,'Tabela IRT'!$E$11,IF('Ficha de funcio e processa'!W14&lt;='Tabela IRT'!$B$12,'Tabela IRT'!$E$12,IF('Ficha de funcio e processa'!W14&lt;='Tabela IRT'!$B$13,'Tabela IRT'!$E$13,IF('Ficha de funcio e processa'!W14&lt;='Tabela IRT'!$B$14,'Tabela IRT'!$E$14,IF('Ficha de funcio e processa'!W14&lt;='Tabela IRT'!$B$15,'Tabela IRT'!$E$15,IF('Ficha de funcio e processa'!W14&lt;='Tabela IRT'!$B$16,'Tabela IRT'!$E$16,IF('Ficha de funcio e processa'!W14&lt;='Tabela IRT'!$B$17,'Tabela IRT'!$E$17,IF('Ficha de funcio e processa'!W14&lt;='Tabela IRT'!$B$18,'Tabela IRT'!$E$18,IF('Ficha de funcio e processa'!W14&lt;='Tabela IRT'!$B$19,'Tabela IRT'!$E$19,IF('Ficha de funcio e processa'!W14&lt;='Tabela IRT'!$B$20,'Tabela IRT'!$E$20,IF('Ficha de funcio e processa'!W14&lt;='Tabela IRT'!$B$21,'Tabela IRT'!$E$21,IF('Ficha de funcio e processa'!W14&lt;='Tabela IRT'!$B$22,'Tabela IRT'!$E$22,IF('Ficha de funcio e processa'!W14&lt;='Tabela IRT'!$B$23,'Tabela IRT'!$E$23,IF('Ficha de funcio e processa'!W14&lt;='Tabela IRT'!$B$24,'Tabela IRT'!$E$24))))))))))))))</f>
        <v>0</v>
      </c>
      <c r="L9" s="148">
        <f>IF('Ficha de funcio e processa'!W14&lt;='Tabela IRT'!$B$11,'Tabela IRT'!$C$11,IF('Ficha de funcio e processa'!W14&lt;='Tabela IRT'!$B$12,'Tabela IRT'!$C$12,IF('Ficha de funcio e processa'!W14&lt;='Tabela IRT'!$B$13,'Tabela IRT'!$C$13,IF('Ficha de funcio e processa'!W14&lt;='Tabela IRT'!$B$14,'Tabela IRT'!$C$14,IF('Ficha de funcio e processa'!W14&lt;='Tabela IRT'!$B$15,'Tabela IRT'!$C$15,IF('Ficha de funcio e processa'!W14&lt;='Tabela IRT'!$B$16,'Tabela IRT'!$C$16,IF('Ficha de funcio e processa'!W14&lt;='Tabela IRT'!$B$17,'Tabela IRT'!$C$17,IF('Ficha de funcio e processa'!W14&lt;='Tabela IRT'!$B$18,'Tabela IRT'!$C$18,IF('Ficha de funcio e processa'!W14&lt;='Tabela IRT'!$B$19,'Tabela IRT'!$C$19,IF('Ficha de funcio e processa'!W14&lt;='Tabela IRT'!$B$20,'Tabela IRT'!$C$20,IF('Ficha de funcio e processa'!W14&lt;='Tabela IRT'!$B$21,'Tabela IRT'!$C$21,IF('Ficha de funcio e processa'!W14&lt;='Tabela IRT'!$B$22,'Tabela IRT'!$C$22,IF('Ficha de funcio e processa'!W14&lt;='Tabela IRT'!$B$23,'Tabela IRT'!$C$23,IF('Ficha de funcio e processa'!W14&lt;='Tabela IRT'!$B$24,'Tabela IRT'!$C$24))))))))))))))</f>
        <v>0</v>
      </c>
      <c r="M9" s="233">
        <f>('Ficha de funcio e processa'!W14-30%)-L9</f>
        <v>-0.3</v>
      </c>
      <c r="N9" s="184">
        <v>44</v>
      </c>
      <c r="O9" s="184">
        <v>9</v>
      </c>
      <c r="P9" s="185"/>
      <c r="Q9" s="185"/>
      <c r="R9" s="186"/>
      <c r="S9" s="186"/>
      <c r="T9" s="186"/>
      <c r="U9" s="186"/>
      <c r="V9" s="186"/>
      <c r="W9" s="186"/>
      <c r="X9" s="186"/>
      <c r="Y9" s="186"/>
      <c r="Z9" s="153"/>
      <c r="AA9" s="153">
        <f t="shared" ca="1" si="1"/>
        <v>41740</v>
      </c>
      <c r="AB9" s="154">
        <f t="shared" ca="1" si="2"/>
        <v>114.35616438356165</v>
      </c>
      <c r="AC9" s="187"/>
    </row>
    <row r="10" spans="1:29">
      <c r="A10" s="137" t="b">
        <f t="shared" si="3"/>
        <v>0</v>
      </c>
      <c r="B10" s="142"/>
      <c r="C10" s="142"/>
      <c r="D10" s="138" t="s">
        <v>193</v>
      </c>
      <c r="E10" s="139"/>
      <c r="F10" s="139"/>
      <c r="G10" s="140">
        <f ca="1">TODAY()</f>
        <v>41740</v>
      </c>
      <c r="H10" s="141">
        <f t="shared" ca="1" si="0"/>
        <v>-41740</v>
      </c>
      <c r="I10" s="181"/>
      <c r="J10" s="135">
        <f>IF('Ficha de funcio e processa'!W15&lt;='Tabela IRT'!$B$11,'Tabela IRT'!$D$11,IF('Ficha de funcio e processa'!W15&lt;='Tabela IRT'!$B$12,'Tabela IRT'!$D$12,IF('Ficha de funcio e processa'!W15&lt;='Tabela IRT'!$B$13,'Tabela IRT'!$D$13,IF('Ficha de funcio e processa'!W15&lt;='Tabela IRT'!$B$14,'Tabela IRT'!$D$14,IF('Ficha de funcio e processa'!W15&lt;='Tabela IRT'!$B$15,'Tabela IRT'!$D$15,IF('Ficha de funcio e processa'!W15&lt;='Tabela IRT'!$B$16,'Tabela IRT'!$D$16,IF('Ficha de funcio e processa'!W15&lt;='Tabela IRT'!$B$17,'Tabela IRT'!$D$17,IF('Ficha de funcio e processa'!W15&lt;='Tabela IRT'!$B$18,'Tabela IRT'!$D$18,IF('Ficha de funcio e processa'!W15&lt;='Tabela IRT'!$B$19,'Tabela IRT'!$D$19,IF('Ficha de funcio e processa'!W15&lt;='Tabela IRT'!$B$20,'Tabela IRT'!$D$20,IF('Ficha de funcio e processa'!W15&lt;='Tabela IRT'!$B$21,'Tabela IRT'!$D$21,IF('Ficha de funcio e processa'!W15&lt;='Tabela IRT'!$B$22,'Tabela IRT'!$D$22,IF('Ficha de funcio e processa'!W15&lt;='Tabela IRT'!$B$23,'Tabela IRT'!$D$23,IF('Ficha de funcio e processa'!W15&lt;='Tabela IRT'!$B$24,'Tabela IRT'!$D$24))))))))))))))</f>
        <v>0</v>
      </c>
      <c r="K10" s="148">
        <f>IF('Ficha de funcio e processa'!W15&lt;='Tabela IRT'!$B$11,'Tabela IRT'!$E$11,IF('Ficha de funcio e processa'!W15&lt;='Tabela IRT'!$B$12,'Tabela IRT'!$E$12,IF('Ficha de funcio e processa'!W15&lt;='Tabela IRT'!$B$13,'Tabela IRT'!$E$13,IF('Ficha de funcio e processa'!W15&lt;='Tabela IRT'!$B$14,'Tabela IRT'!$E$14,IF('Ficha de funcio e processa'!W15&lt;='Tabela IRT'!$B$15,'Tabela IRT'!$E$15,IF('Ficha de funcio e processa'!W15&lt;='Tabela IRT'!$B$16,'Tabela IRT'!$E$16,IF('Ficha de funcio e processa'!W15&lt;='Tabela IRT'!$B$17,'Tabela IRT'!$E$17,IF('Ficha de funcio e processa'!W15&lt;='Tabela IRT'!$B$18,'Tabela IRT'!$E$18,IF('Ficha de funcio e processa'!W15&lt;='Tabela IRT'!$B$19,'Tabela IRT'!$E$19,IF('Ficha de funcio e processa'!W15&lt;='Tabela IRT'!$B$20,'Tabela IRT'!$E$20,IF('Ficha de funcio e processa'!W15&lt;='Tabela IRT'!$B$21,'Tabela IRT'!$E$21,IF('Ficha de funcio e processa'!W15&lt;='Tabela IRT'!$B$22,'Tabela IRT'!$E$22,IF('Ficha de funcio e processa'!W15&lt;='Tabela IRT'!$B$23,'Tabela IRT'!$E$23,IF('Ficha de funcio e processa'!W15&lt;='Tabela IRT'!$B$24,'Tabela IRT'!$E$24))))))))))))))</f>
        <v>0</v>
      </c>
      <c r="L10" s="148">
        <f>IF('Ficha de funcio e processa'!W15&lt;='Tabela IRT'!$B$11,'Tabela IRT'!$C$11,IF('Ficha de funcio e processa'!W15&lt;='Tabela IRT'!$B$12,'Tabela IRT'!$C$12,IF('Ficha de funcio e processa'!W15&lt;='Tabela IRT'!$B$13,'Tabela IRT'!$C$13,IF('Ficha de funcio e processa'!W15&lt;='Tabela IRT'!$B$14,'Tabela IRT'!$C$14,IF('Ficha de funcio e processa'!W15&lt;='Tabela IRT'!$B$15,'Tabela IRT'!$C$15,IF('Ficha de funcio e processa'!W15&lt;='Tabela IRT'!$B$16,'Tabela IRT'!$C$16,IF('Ficha de funcio e processa'!W15&lt;='Tabela IRT'!$B$17,'Tabela IRT'!$C$17,IF('Ficha de funcio e processa'!W15&lt;='Tabela IRT'!$B$18,'Tabela IRT'!$C$18,IF('Ficha de funcio e processa'!W15&lt;='Tabela IRT'!$B$19,'Tabela IRT'!$C$19,IF('Ficha de funcio e processa'!W15&lt;='Tabela IRT'!$B$20,'Tabela IRT'!$C$20,IF('Ficha de funcio e processa'!W15&lt;='Tabela IRT'!$B$21,'Tabela IRT'!$C$21,IF('Ficha de funcio e processa'!W15&lt;='Tabela IRT'!$B$22,'Tabela IRT'!$C$22,IF('Ficha de funcio e processa'!W15&lt;='Tabela IRT'!$B$23,'Tabela IRT'!$C$23,IF('Ficha de funcio e processa'!W15&lt;='Tabela IRT'!$B$24,'Tabela IRT'!$C$24))))))))))))))</f>
        <v>0</v>
      </c>
      <c r="M10" s="233">
        <f>('Ficha de funcio e processa'!W15-30%)-L10</f>
        <v>-0.3</v>
      </c>
      <c r="N10" s="184">
        <v>44</v>
      </c>
      <c r="O10" s="184">
        <v>9</v>
      </c>
      <c r="P10" s="185"/>
      <c r="Q10" s="185"/>
      <c r="R10" s="186"/>
      <c r="S10" s="186"/>
      <c r="T10" s="186"/>
      <c r="U10" s="186"/>
      <c r="V10" s="186"/>
      <c r="W10" s="186"/>
      <c r="X10" s="186"/>
      <c r="Y10" s="186"/>
      <c r="Z10" s="153"/>
      <c r="AA10" s="153">
        <f t="shared" ca="1" si="1"/>
        <v>41740</v>
      </c>
      <c r="AB10" s="154">
        <f t="shared" ca="1" si="2"/>
        <v>114.35616438356165</v>
      </c>
      <c r="AC10" s="187"/>
    </row>
    <row r="11" spans="1:29">
      <c r="A11" s="137" t="b">
        <f t="shared" si="3"/>
        <v>0</v>
      </c>
      <c r="B11" s="142"/>
      <c r="C11" s="225"/>
      <c r="D11" s="138" t="s">
        <v>193</v>
      </c>
      <c r="E11" s="139"/>
      <c r="F11" s="139"/>
      <c r="G11" s="140">
        <f ca="1">TODAY()</f>
        <v>41740</v>
      </c>
      <c r="H11" s="141">
        <f t="shared" ca="1" si="0"/>
        <v>-41740</v>
      </c>
      <c r="I11" s="181"/>
      <c r="J11" s="135">
        <f>IF('Ficha de funcio e processa'!W16&lt;='Tabela IRT'!$B$11,'Tabela IRT'!$D$11,IF('Ficha de funcio e processa'!W16&lt;='Tabela IRT'!$B$12,'Tabela IRT'!$D$12,IF('Ficha de funcio e processa'!W16&lt;='Tabela IRT'!$B$13,'Tabela IRT'!$D$13,IF('Ficha de funcio e processa'!W16&lt;='Tabela IRT'!$B$14,'Tabela IRT'!$D$14,IF('Ficha de funcio e processa'!W16&lt;='Tabela IRT'!$B$15,'Tabela IRT'!$D$15,IF('Ficha de funcio e processa'!W16&lt;='Tabela IRT'!$B$16,'Tabela IRT'!$D$16,IF('Ficha de funcio e processa'!W16&lt;='Tabela IRT'!$B$17,'Tabela IRT'!$D$17,IF('Ficha de funcio e processa'!W16&lt;='Tabela IRT'!$B$18,'Tabela IRT'!$D$18,IF('Ficha de funcio e processa'!W16&lt;='Tabela IRT'!$B$19,'Tabela IRT'!$D$19,IF('Ficha de funcio e processa'!W16&lt;='Tabela IRT'!$B$20,'Tabela IRT'!$D$20,IF('Ficha de funcio e processa'!W16&lt;='Tabela IRT'!$B$21,'Tabela IRT'!$D$21,IF('Ficha de funcio e processa'!W16&lt;='Tabela IRT'!$B$22,'Tabela IRT'!$D$22,IF('Ficha de funcio e processa'!W16&lt;='Tabela IRT'!$B$23,'Tabela IRT'!$D$23,IF('Ficha de funcio e processa'!W16&lt;='Tabela IRT'!$B$24,'Tabela IRT'!$D$24))))))))))))))</f>
        <v>0</v>
      </c>
      <c r="K11" s="148">
        <f>IF('Ficha de funcio e processa'!W16&lt;='Tabela IRT'!$B$11,'Tabela IRT'!$E$11,IF('Ficha de funcio e processa'!W16&lt;='Tabela IRT'!$B$12,'Tabela IRT'!$E$12,IF('Ficha de funcio e processa'!W16&lt;='Tabela IRT'!$B$13,'Tabela IRT'!$E$13,IF('Ficha de funcio e processa'!W16&lt;='Tabela IRT'!$B$14,'Tabela IRT'!$E$14,IF('Ficha de funcio e processa'!W16&lt;='Tabela IRT'!$B$15,'Tabela IRT'!$E$15,IF('Ficha de funcio e processa'!W16&lt;='Tabela IRT'!$B$16,'Tabela IRT'!$E$16,IF('Ficha de funcio e processa'!W16&lt;='Tabela IRT'!$B$17,'Tabela IRT'!$E$17,IF('Ficha de funcio e processa'!W16&lt;='Tabela IRT'!$B$18,'Tabela IRT'!$E$18,IF('Ficha de funcio e processa'!W16&lt;='Tabela IRT'!$B$19,'Tabela IRT'!$E$19,IF('Ficha de funcio e processa'!W16&lt;='Tabela IRT'!$B$20,'Tabela IRT'!$E$20,IF('Ficha de funcio e processa'!W16&lt;='Tabela IRT'!$B$21,'Tabela IRT'!$E$21,IF('Ficha de funcio e processa'!W16&lt;='Tabela IRT'!$B$22,'Tabela IRT'!$E$22,IF('Ficha de funcio e processa'!W16&lt;='Tabela IRT'!$B$23,'Tabela IRT'!$E$23,IF('Ficha de funcio e processa'!W16&lt;='Tabela IRT'!$B$24,'Tabela IRT'!$E$24))))))))))))))</f>
        <v>0</v>
      </c>
      <c r="L11" s="148">
        <f>IF('Ficha de funcio e processa'!W16&lt;='Tabela IRT'!$B$11,'Tabela IRT'!$C$11,IF('Ficha de funcio e processa'!W16&lt;='Tabela IRT'!$B$12,'Tabela IRT'!$C$12,IF('Ficha de funcio e processa'!W16&lt;='Tabela IRT'!$B$13,'Tabela IRT'!$C$13,IF('Ficha de funcio e processa'!W16&lt;='Tabela IRT'!$B$14,'Tabela IRT'!$C$14,IF('Ficha de funcio e processa'!W16&lt;='Tabela IRT'!$B$15,'Tabela IRT'!$C$15,IF('Ficha de funcio e processa'!W16&lt;='Tabela IRT'!$B$16,'Tabela IRT'!$C$16,IF('Ficha de funcio e processa'!W16&lt;='Tabela IRT'!$B$17,'Tabela IRT'!$C$17,IF('Ficha de funcio e processa'!W16&lt;='Tabela IRT'!$B$18,'Tabela IRT'!$C$18,IF('Ficha de funcio e processa'!W16&lt;='Tabela IRT'!$B$19,'Tabela IRT'!$C$19,IF('Ficha de funcio e processa'!W16&lt;='Tabela IRT'!$B$20,'Tabela IRT'!$C$20,IF('Ficha de funcio e processa'!W16&lt;='Tabela IRT'!$B$21,'Tabela IRT'!$C$21,IF('Ficha de funcio e processa'!W16&lt;='Tabela IRT'!$B$22,'Tabela IRT'!$C$22,IF('Ficha de funcio e processa'!W16&lt;='Tabela IRT'!$B$23,'Tabela IRT'!$C$23,IF('Ficha de funcio e processa'!W16&lt;='Tabela IRT'!$B$24,'Tabela IRT'!$C$24))))))))))))))</f>
        <v>0</v>
      </c>
      <c r="M11" s="233">
        <f>('Ficha de funcio e processa'!W16-30%)-L11</f>
        <v>-0.3</v>
      </c>
      <c r="N11" s="184">
        <v>44</v>
      </c>
      <c r="O11" s="184">
        <v>9</v>
      </c>
      <c r="P11" s="185"/>
      <c r="Q11" s="185"/>
      <c r="R11" s="186"/>
      <c r="S11" s="186"/>
      <c r="T11" s="186"/>
      <c r="U11" s="186"/>
      <c r="V11" s="186"/>
      <c r="W11" s="186"/>
      <c r="X11" s="186"/>
      <c r="Y11" s="186"/>
      <c r="Z11" s="151"/>
      <c r="AA11" s="153">
        <f t="shared" ca="1" si="1"/>
        <v>41740</v>
      </c>
      <c r="AB11" s="154">
        <f t="shared" ca="1" si="2"/>
        <v>114.35616438356165</v>
      </c>
      <c r="AC11" s="187"/>
    </row>
    <row r="12" spans="1:29">
      <c r="A12" s="137" t="b">
        <f t="shared" si="3"/>
        <v>0</v>
      </c>
      <c r="B12" s="138"/>
      <c r="C12" s="146"/>
      <c r="D12" s="138" t="s">
        <v>193</v>
      </c>
      <c r="E12" s="139"/>
      <c r="F12" s="139"/>
      <c r="G12" s="140">
        <f ca="1">TODAY()</f>
        <v>41740</v>
      </c>
      <c r="H12" s="141">
        <f t="shared" ca="1" si="0"/>
        <v>-41740</v>
      </c>
      <c r="I12" s="180"/>
      <c r="J12" s="135">
        <f>IF('Ficha de funcio e processa'!W17&lt;='Tabela IRT'!$B$11,'Tabela IRT'!$D$11,IF('Ficha de funcio e processa'!W17&lt;='Tabela IRT'!$B$12,'Tabela IRT'!$D$12,IF('Ficha de funcio e processa'!W17&lt;='Tabela IRT'!$B$13,'Tabela IRT'!$D$13,IF('Ficha de funcio e processa'!W17&lt;='Tabela IRT'!$B$14,'Tabela IRT'!$D$14,IF('Ficha de funcio e processa'!W17&lt;='Tabela IRT'!$B$15,'Tabela IRT'!$D$15,IF('Ficha de funcio e processa'!W17&lt;='Tabela IRT'!$B$16,'Tabela IRT'!$D$16,IF('Ficha de funcio e processa'!W17&lt;='Tabela IRT'!$B$17,'Tabela IRT'!$D$17,IF('Ficha de funcio e processa'!W17&lt;='Tabela IRT'!$B$18,'Tabela IRT'!$D$18,IF('Ficha de funcio e processa'!W17&lt;='Tabela IRT'!$B$19,'Tabela IRT'!$D$19,IF('Ficha de funcio e processa'!W17&lt;='Tabela IRT'!$B$20,'Tabela IRT'!$D$20,IF('Ficha de funcio e processa'!W17&lt;='Tabela IRT'!$B$21,'Tabela IRT'!$D$21,IF('Ficha de funcio e processa'!W17&lt;='Tabela IRT'!$B$22,'Tabela IRT'!$D$22,IF('Ficha de funcio e processa'!W17&lt;='Tabela IRT'!$B$23,'Tabela IRT'!$D$23,IF('Ficha de funcio e processa'!W17&lt;='Tabela IRT'!$B$24,'Tabela IRT'!$D$24))))))))))))))</f>
        <v>0</v>
      </c>
      <c r="K12" s="148">
        <f>IF('Ficha de funcio e processa'!W17&lt;='Tabela IRT'!$B$11,'Tabela IRT'!$E$11,IF('Ficha de funcio e processa'!W17&lt;='Tabela IRT'!$B$12,'Tabela IRT'!$E$12,IF('Ficha de funcio e processa'!W17&lt;='Tabela IRT'!$B$13,'Tabela IRT'!$E$13,IF('Ficha de funcio e processa'!W17&lt;='Tabela IRT'!$B$14,'Tabela IRT'!$E$14,IF('Ficha de funcio e processa'!W17&lt;='Tabela IRT'!$B$15,'Tabela IRT'!$E$15,IF('Ficha de funcio e processa'!W17&lt;='Tabela IRT'!$B$16,'Tabela IRT'!$E$16,IF('Ficha de funcio e processa'!W17&lt;='Tabela IRT'!$B$17,'Tabela IRT'!$E$17,IF('Ficha de funcio e processa'!W17&lt;='Tabela IRT'!$B$18,'Tabela IRT'!$E$18,IF('Ficha de funcio e processa'!W17&lt;='Tabela IRT'!$B$19,'Tabela IRT'!$E$19,IF('Ficha de funcio e processa'!W17&lt;='Tabela IRT'!$B$20,'Tabela IRT'!$E$20,IF('Ficha de funcio e processa'!W17&lt;='Tabela IRT'!$B$21,'Tabela IRT'!$E$21,IF('Ficha de funcio e processa'!W17&lt;='Tabela IRT'!$B$22,'Tabela IRT'!$E$22,IF('Ficha de funcio e processa'!W17&lt;='Tabela IRT'!$B$23,'Tabela IRT'!$E$23,IF('Ficha de funcio e processa'!W17&lt;='Tabela IRT'!$B$24,'Tabela IRT'!$E$24))))))))))))))</f>
        <v>0</v>
      </c>
      <c r="L12" s="148">
        <f>IF('Ficha de funcio e processa'!W17&lt;='Tabela IRT'!$B$11,'Tabela IRT'!$C$11,IF('Ficha de funcio e processa'!W17&lt;='Tabela IRT'!$B$12,'Tabela IRT'!$C$12,IF('Ficha de funcio e processa'!W17&lt;='Tabela IRT'!$B$13,'Tabela IRT'!$C$13,IF('Ficha de funcio e processa'!W17&lt;='Tabela IRT'!$B$14,'Tabela IRT'!$C$14,IF('Ficha de funcio e processa'!W17&lt;='Tabela IRT'!$B$15,'Tabela IRT'!$C$15,IF('Ficha de funcio e processa'!W17&lt;='Tabela IRT'!$B$16,'Tabela IRT'!$C$16,IF('Ficha de funcio e processa'!W17&lt;='Tabela IRT'!$B$17,'Tabela IRT'!$C$17,IF('Ficha de funcio e processa'!W17&lt;='Tabela IRT'!$B$18,'Tabela IRT'!$C$18,IF('Ficha de funcio e processa'!W17&lt;='Tabela IRT'!$B$19,'Tabela IRT'!$C$19,IF('Ficha de funcio e processa'!W17&lt;='Tabela IRT'!$B$20,'Tabela IRT'!$C$20,IF('Ficha de funcio e processa'!W17&lt;='Tabela IRT'!$B$21,'Tabela IRT'!$C$21,IF('Ficha de funcio e processa'!W17&lt;='Tabela IRT'!$B$22,'Tabela IRT'!$C$22,IF('Ficha de funcio e processa'!W17&lt;='Tabela IRT'!$B$23,'Tabela IRT'!$C$23,IF('Ficha de funcio e processa'!W17&lt;='Tabela IRT'!$B$24,'Tabela IRT'!$C$24))))))))))))))</f>
        <v>0</v>
      </c>
      <c r="M12" s="233">
        <f>('Ficha de funcio e processa'!W17-30%)-L12</f>
        <v>-0.3</v>
      </c>
      <c r="N12" s="184">
        <v>44</v>
      </c>
      <c r="O12" s="184">
        <v>9</v>
      </c>
      <c r="P12" s="185"/>
      <c r="Q12" s="185"/>
      <c r="R12" s="186"/>
      <c r="S12" s="186"/>
      <c r="T12" s="186"/>
      <c r="U12" s="186"/>
      <c r="V12" s="186"/>
      <c r="W12" s="186"/>
      <c r="X12" s="186"/>
      <c r="Y12" s="186"/>
      <c r="Z12" s="152"/>
      <c r="AA12" s="153">
        <f t="shared" ca="1" si="1"/>
        <v>41740</v>
      </c>
      <c r="AB12" s="154">
        <f t="shared" ca="1" si="2"/>
        <v>114.35616438356165</v>
      </c>
      <c r="AC12" s="187"/>
    </row>
    <row r="13" spans="1:29">
      <c r="A13" s="137" t="b">
        <f t="shared" si="3"/>
        <v>0</v>
      </c>
      <c r="B13" s="142"/>
      <c r="C13" s="225"/>
      <c r="D13" s="138" t="s">
        <v>193</v>
      </c>
      <c r="E13" s="139"/>
      <c r="F13" s="139"/>
      <c r="G13" s="140"/>
      <c r="H13" s="141">
        <f t="shared" si="0"/>
        <v>0</v>
      </c>
      <c r="I13" s="180"/>
      <c r="J13" s="135">
        <f>IF('Ficha de funcio e processa'!W18&lt;='Tabela IRT'!$B$11,'Tabela IRT'!$D$11,IF('Ficha de funcio e processa'!W18&lt;='Tabela IRT'!$B$12,'Tabela IRT'!$D$12,IF('Ficha de funcio e processa'!W18&lt;='Tabela IRT'!$B$13,'Tabela IRT'!$D$13,IF('Ficha de funcio e processa'!W18&lt;='Tabela IRT'!$B$14,'Tabela IRT'!$D$14,IF('Ficha de funcio e processa'!W18&lt;='Tabela IRT'!$B$15,'Tabela IRT'!$D$15,IF('Ficha de funcio e processa'!W18&lt;='Tabela IRT'!$B$16,'Tabela IRT'!$D$16,IF('Ficha de funcio e processa'!W18&lt;='Tabela IRT'!$B$17,'Tabela IRT'!$D$17,IF('Ficha de funcio e processa'!W18&lt;='Tabela IRT'!$B$18,'Tabela IRT'!$D$18,IF('Ficha de funcio e processa'!W18&lt;='Tabela IRT'!$B$19,'Tabela IRT'!$D$19,IF('Ficha de funcio e processa'!W18&lt;='Tabela IRT'!$B$20,'Tabela IRT'!$D$20,IF('Ficha de funcio e processa'!W18&lt;='Tabela IRT'!$B$21,'Tabela IRT'!$D$21,IF('Ficha de funcio e processa'!W18&lt;='Tabela IRT'!$B$22,'Tabela IRT'!$D$22,IF('Ficha de funcio e processa'!W18&lt;='Tabela IRT'!$B$23,'Tabela IRT'!$D$23,IF('Ficha de funcio e processa'!W18&lt;='Tabela IRT'!$B$24,'Tabela IRT'!$D$24))))))))))))))</f>
        <v>0</v>
      </c>
      <c r="K13" s="148">
        <f>IF('Ficha de funcio e processa'!W18&lt;='Tabela IRT'!$B$11,'Tabela IRT'!$E$11,IF('Ficha de funcio e processa'!W18&lt;='Tabela IRT'!$B$12,'Tabela IRT'!$E$12,IF('Ficha de funcio e processa'!W18&lt;='Tabela IRT'!$B$13,'Tabela IRT'!$E$13,IF('Ficha de funcio e processa'!W18&lt;='Tabela IRT'!$B$14,'Tabela IRT'!$E$14,IF('Ficha de funcio e processa'!W18&lt;='Tabela IRT'!$B$15,'Tabela IRT'!$E$15,IF('Ficha de funcio e processa'!W18&lt;='Tabela IRT'!$B$16,'Tabela IRT'!$E$16,IF('Ficha de funcio e processa'!W18&lt;='Tabela IRT'!$B$17,'Tabela IRT'!$E$17,IF('Ficha de funcio e processa'!W18&lt;='Tabela IRT'!$B$18,'Tabela IRT'!$E$18,IF('Ficha de funcio e processa'!W18&lt;='Tabela IRT'!$B$19,'Tabela IRT'!$E$19,IF('Ficha de funcio e processa'!W18&lt;='Tabela IRT'!$B$20,'Tabela IRT'!$E$20,IF('Ficha de funcio e processa'!W18&lt;='Tabela IRT'!$B$21,'Tabela IRT'!$E$21,IF('Ficha de funcio e processa'!W18&lt;='Tabela IRT'!$B$22,'Tabela IRT'!$E$22,IF('Ficha de funcio e processa'!W18&lt;='Tabela IRT'!$B$23,'Tabela IRT'!$E$23,IF('Ficha de funcio e processa'!W18&lt;='Tabela IRT'!$B$24,'Tabela IRT'!$E$24))))))))))))))</f>
        <v>0</v>
      </c>
      <c r="L13" s="148">
        <f>IF('Ficha de funcio e processa'!W18&lt;='Tabela IRT'!$B$11,'Tabela IRT'!$C$11,IF('Ficha de funcio e processa'!W18&lt;='Tabela IRT'!$B$12,'Tabela IRT'!$C$12,IF('Ficha de funcio e processa'!W18&lt;='Tabela IRT'!$B$13,'Tabela IRT'!$C$13,IF('Ficha de funcio e processa'!W18&lt;='Tabela IRT'!$B$14,'Tabela IRT'!$C$14,IF('Ficha de funcio e processa'!W18&lt;='Tabela IRT'!$B$15,'Tabela IRT'!$C$15,IF('Ficha de funcio e processa'!W18&lt;='Tabela IRT'!$B$16,'Tabela IRT'!$C$16,IF('Ficha de funcio e processa'!W18&lt;='Tabela IRT'!$B$17,'Tabela IRT'!$C$17,IF('Ficha de funcio e processa'!W18&lt;='Tabela IRT'!$B$18,'Tabela IRT'!$C$18,IF('Ficha de funcio e processa'!W18&lt;='Tabela IRT'!$B$19,'Tabela IRT'!$C$19,IF('Ficha de funcio e processa'!W18&lt;='Tabela IRT'!$B$20,'Tabela IRT'!$C$20,IF('Ficha de funcio e processa'!W18&lt;='Tabela IRT'!$B$21,'Tabela IRT'!$C$21,IF('Ficha de funcio e processa'!W18&lt;='Tabela IRT'!$B$22,'Tabela IRT'!$C$22,IF('Ficha de funcio e processa'!W18&lt;='Tabela IRT'!$B$23,'Tabela IRT'!$C$23,IF('Ficha de funcio e processa'!W18&lt;='Tabela IRT'!$B$24,'Tabela IRT'!$C$24))))))))))))))</f>
        <v>0</v>
      </c>
      <c r="M13" s="233">
        <f>('Ficha de funcio e processa'!W18-30%)-L13</f>
        <v>-0.3</v>
      </c>
      <c r="N13" s="184">
        <v>44</v>
      </c>
      <c r="O13" s="184">
        <v>9</v>
      </c>
      <c r="P13" s="185"/>
      <c r="Q13" s="185"/>
      <c r="R13" s="186"/>
      <c r="S13" s="186"/>
      <c r="T13" s="186"/>
      <c r="U13" s="186"/>
      <c r="V13" s="186"/>
      <c r="W13" s="186"/>
      <c r="X13" s="186"/>
      <c r="Y13" s="186"/>
      <c r="Z13" s="152"/>
      <c r="AA13" s="153">
        <f t="shared" ca="1" si="1"/>
        <v>41740</v>
      </c>
      <c r="AB13" s="154">
        <f t="shared" ca="1" si="2"/>
        <v>114.35616438356165</v>
      </c>
      <c r="AC13" s="187"/>
    </row>
    <row r="14" spans="1:29">
      <c r="A14" s="137" t="b">
        <f t="shared" si="3"/>
        <v>0</v>
      </c>
      <c r="B14" s="142"/>
      <c r="C14" s="226"/>
      <c r="D14" s="138" t="s">
        <v>193</v>
      </c>
      <c r="E14" s="139"/>
      <c r="F14" s="139"/>
      <c r="G14" s="140">
        <f t="shared" ref="G14:G30" ca="1" si="4">TODAY()</f>
        <v>41740</v>
      </c>
      <c r="H14" s="141">
        <f t="shared" ca="1" si="0"/>
        <v>-41740</v>
      </c>
      <c r="I14" s="181"/>
      <c r="J14" s="135">
        <f>IF('Ficha de funcio e processa'!W19&lt;='Tabela IRT'!$B$11,'Tabela IRT'!$D$11,IF('Ficha de funcio e processa'!W19&lt;='Tabela IRT'!$B$12,'Tabela IRT'!$D$12,IF('Ficha de funcio e processa'!W19&lt;='Tabela IRT'!$B$13,'Tabela IRT'!$D$13,IF('Ficha de funcio e processa'!W19&lt;='Tabela IRT'!$B$14,'Tabela IRT'!$D$14,IF('Ficha de funcio e processa'!W19&lt;='Tabela IRT'!$B$15,'Tabela IRT'!$D$15,IF('Ficha de funcio e processa'!W19&lt;='Tabela IRT'!$B$16,'Tabela IRT'!$D$16,IF('Ficha de funcio e processa'!W19&lt;='Tabela IRT'!$B$17,'Tabela IRT'!$D$17,IF('Ficha de funcio e processa'!W19&lt;='Tabela IRT'!$B$18,'Tabela IRT'!$D$18,IF('Ficha de funcio e processa'!W19&lt;='Tabela IRT'!$B$19,'Tabela IRT'!$D$19,IF('Ficha de funcio e processa'!W19&lt;='Tabela IRT'!$B$20,'Tabela IRT'!$D$20,IF('Ficha de funcio e processa'!W19&lt;='Tabela IRT'!$B$21,'Tabela IRT'!$D$21,IF('Ficha de funcio e processa'!W19&lt;='Tabela IRT'!$B$22,'Tabela IRT'!$D$22,IF('Ficha de funcio e processa'!W19&lt;='Tabela IRT'!$B$23,'Tabela IRT'!$D$23,IF('Ficha de funcio e processa'!W19&lt;='Tabela IRT'!$B$24,'Tabela IRT'!$D$24))))))))))))))</f>
        <v>0</v>
      </c>
      <c r="K14" s="148">
        <f>IF('Ficha de funcio e processa'!W19&lt;='Tabela IRT'!$B$11,'Tabela IRT'!$E$11,IF('Ficha de funcio e processa'!W19&lt;='Tabela IRT'!$B$12,'Tabela IRT'!$E$12,IF('Ficha de funcio e processa'!W19&lt;='Tabela IRT'!$B$13,'Tabela IRT'!$E$13,IF('Ficha de funcio e processa'!W19&lt;='Tabela IRT'!$B$14,'Tabela IRT'!$E$14,IF('Ficha de funcio e processa'!W19&lt;='Tabela IRT'!$B$15,'Tabela IRT'!$E$15,IF('Ficha de funcio e processa'!W19&lt;='Tabela IRT'!$B$16,'Tabela IRT'!$E$16,IF('Ficha de funcio e processa'!W19&lt;='Tabela IRT'!$B$17,'Tabela IRT'!$E$17,IF('Ficha de funcio e processa'!W19&lt;='Tabela IRT'!$B$18,'Tabela IRT'!$E$18,IF('Ficha de funcio e processa'!W19&lt;='Tabela IRT'!$B$19,'Tabela IRT'!$E$19,IF('Ficha de funcio e processa'!W19&lt;='Tabela IRT'!$B$20,'Tabela IRT'!$E$20,IF('Ficha de funcio e processa'!W19&lt;='Tabela IRT'!$B$21,'Tabela IRT'!$E$21,IF('Ficha de funcio e processa'!W19&lt;='Tabela IRT'!$B$22,'Tabela IRT'!$E$22,IF('Ficha de funcio e processa'!W19&lt;='Tabela IRT'!$B$23,'Tabela IRT'!$E$23,IF('Ficha de funcio e processa'!W19&lt;='Tabela IRT'!$B$24,'Tabela IRT'!$E$24))))))))))))))</f>
        <v>0</v>
      </c>
      <c r="L14" s="148">
        <f>IF('Ficha de funcio e processa'!W19&lt;='Tabela IRT'!$B$11,'Tabela IRT'!$C$11,IF('Ficha de funcio e processa'!W19&lt;='Tabela IRT'!$B$12,'Tabela IRT'!$C$12,IF('Ficha de funcio e processa'!W19&lt;='Tabela IRT'!$B$13,'Tabela IRT'!$C$13,IF('Ficha de funcio e processa'!W19&lt;='Tabela IRT'!$B$14,'Tabela IRT'!$C$14,IF('Ficha de funcio e processa'!W19&lt;='Tabela IRT'!$B$15,'Tabela IRT'!$C$15,IF('Ficha de funcio e processa'!W19&lt;='Tabela IRT'!$B$16,'Tabela IRT'!$C$16,IF('Ficha de funcio e processa'!W19&lt;='Tabela IRT'!$B$17,'Tabela IRT'!$C$17,IF('Ficha de funcio e processa'!W19&lt;='Tabela IRT'!$B$18,'Tabela IRT'!$C$18,IF('Ficha de funcio e processa'!W19&lt;='Tabela IRT'!$B$19,'Tabela IRT'!$C$19,IF('Ficha de funcio e processa'!W19&lt;='Tabela IRT'!$B$20,'Tabela IRT'!$C$20,IF('Ficha de funcio e processa'!W19&lt;='Tabela IRT'!$B$21,'Tabela IRT'!$C$21,IF('Ficha de funcio e processa'!W19&lt;='Tabela IRT'!$B$22,'Tabela IRT'!$C$22,IF('Ficha de funcio e processa'!W19&lt;='Tabela IRT'!$B$23,'Tabela IRT'!$C$23,IF('Ficha de funcio e processa'!W19&lt;='Tabela IRT'!$B$24,'Tabela IRT'!$C$24))))))))))))))</f>
        <v>0</v>
      </c>
      <c r="M14" s="233">
        <f>('Ficha de funcio e processa'!W19-30%)-L14</f>
        <v>-0.3</v>
      </c>
      <c r="N14" s="184">
        <v>44</v>
      </c>
      <c r="O14" s="184">
        <v>9</v>
      </c>
      <c r="P14" s="185"/>
      <c r="Q14" s="185"/>
      <c r="R14" s="186"/>
      <c r="S14" s="186"/>
      <c r="T14" s="186"/>
      <c r="U14" s="186"/>
      <c r="V14" s="186"/>
      <c r="W14" s="186"/>
      <c r="X14" s="186"/>
      <c r="Y14" s="186"/>
      <c r="Z14" s="153"/>
      <c r="AA14" s="153">
        <f t="shared" ca="1" si="1"/>
        <v>41740</v>
      </c>
      <c r="AB14" s="154">
        <f t="shared" ca="1" si="2"/>
        <v>114.35616438356165</v>
      </c>
      <c r="AC14" s="187"/>
    </row>
    <row r="15" spans="1:29">
      <c r="A15" s="137" t="b">
        <f t="shared" si="3"/>
        <v>0</v>
      </c>
      <c r="B15" s="138"/>
      <c r="C15" s="146"/>
      <c r="D15" s="138" t="s">
        <v>193</v>
      </c>
      <c r="E15" s="139"/>
      <c r="F15" s="139"/>
      <c r="G15" s="140">
        <f t="shared" ca="1" si="4"/>
        <v>41740</v>
      </c>
      <c r="H15" s="141">
        <f t="shared" ca="1" si="0"/>
        <v>-41740</v>
      </c>
      <c r="I15" s="180"/>
      <c r="J15" s="135">
        <f>IF('Ficha de funcio e processa'!W20&lt;='Tabela IRT'!$B$11,'Tabela IRT'!$D$11,IF('Ficha de funcio e processa'!W20&lt;='Tabela IRT'!$B$12,'Tabela IRT'!$D$12,IF('Ficha de funcio e processa'!W20&lt;='Tabela IRT'!$B$13,'Tabela IRT'!$D$13,IF('Ficha de funcio e processa'!W20&lt;='Tabela IRT'!$B$14,'Tabela IRT'!$D$14,IF('Ficha de funcio e processa'!W20&lt;='Tabela IRT'!$B$15,'Tabela IRT'!$D$15,IF('Ficha de funcio e processa'!W20&lt;='Tabela IRT'!$B$16,'Tabela IRT'!$D$16,IF('Ficha de funcio e processa'!W20&lt;='Tabela IRT'!$B$17,'Tabela IRT'!$D$17,IF('Ficha de funcio e processa'!W20&lt;='Tabela IRT'!$B$18,'Tabela IRT'!$D$18,IF('Ficha de funcio e processa'!W20&lt;='Tabela IRT'!$B$19,'Tabela IRT'!$D$19,IF('Ficha de funcio e processa'!W20&lt;='Tabela IRT'!$B$20,'Tabela IRT'!$D$20,IF('Ficha de funcio e processa'!W20&lt;='Tabela IRT'!$B$21,'Tabela IRT'!$D$21,IF('Ficha de funcio e processa'!W20&lt;='Tabela IRT'!$B$22,'Tabela IRT'!$D$22,IF('Ficha de funcio e processa'!W20&lt;='Tabela IRT'!$B$23,'Tabela IRT'!$D$23,IF('Ficha de funcio e processa'!W20&lt;='Tabela IRT'!$B$24,'Tabela IRT'!$D$24))))))))))))))</f>
        <v>0</v>
      </c>
      <c r="K15" s="148">
        <f>IF('Ficha de funcio e processa'!W20&lt;='Tabela IRT'!$B$11,'Tabela IRT'!$E$11,IF('Ficha de funcio e processa'!W20&lt;='Tabela IRT'!$B$12,'Tabela IRT'!$E$12,IF('Ficha de funcio e processa'!W20&lt;='Tabela IRT'!$B$13,'Tabela IRT'!$E$13,IF('Ficha de funcio e processa'!W20&lt;='Tabela IRT'!$B$14,'Tabela IRT'!$E$14,IF('Ficha de funcio e processa'!W20&lt;='Tabela IRT'!$B$15,'Tabela IRT'!$E$15,IF('Ficha de funcio e processa'!W20&lt;='Tabela IRT'!$B$16,'Tabela IRT'!$E$16,IF('Ficha de funcio e processa'!W20&lt;='Tabela IRT'!$B$17,'Tabela IRT'!$E$17,IF('Ficha de funcio e processa'!W20&lt;='Tabela IRT'!$B$18,'Tabela IRT'!$E$18,IF('Ficha de funcio e processa'!W20&lt;='Tabela IRT'!$B$19,'Tabela IRT'!$E$19,IF('Ficha de funcio e processa'!W20&lt;='Tabela IRT'!$B$20,'Tabela IRT'!$E$20,IF('Ficha de funcio e processa'!W20&lt;='Tabela IRT'!$B$21,'Tabela IRT'!$E$21,IF('Ficha de funcio e processa'!W20&lt;='Tabela IRT'!$B$22,'Tabela IRT'!$E$22,IF('Ficha de funcio e processa'!W20&lt;='Tabela IRT'!$B$23,'Tabela IRT'!$E$23,IF('Ficha de funcio e processa'!W20&lt;='Tabela IRT'!$B$24,'Tabela IRT'!$E$24))))))))))))))</f>
        <v>0</v>
      </c>
      <c r="L15" s="148">
        <f>IF('Ficha de funcio e processa'!W20&lt;='Tabela IRT'!$B$11,'Tabela IRT'!$C$11,IF('Ficha de funcio e processa'!W20&lt;='Tabela IRT'!$B$12,'Tabela IRT'!$C$12,IF('Ficha de funcio e processa'!W20&lt;='Tabela IRT'!$B$13,'Tabela IRT'!$C$13,IF('Ficha de funcio e processa'!W20&lt;='Tabela IRT'!$B$14,'Tabela IRT'!$C$14,IF('Ficha de funcio e processa'!W20&lt;='Tabela IRT'!$B$15,'Tabela IRT'!$C$15,IF('Ficha de funcio e processa'!W20&lt;='Tabela IRT'!$B$16,'Tabela IRT'!$C$16,IF('Ficha de funcio e processa'!W20&lt;='Tabela IRT'!$B$17,'Tabela IRT'!$C$17,IF('Ficha de funcio e processa'!W20&lt;='Tabela IRT'!$B$18,'Tabela IRT'!$C$18,IF('Ficha de funcio e processa'!W20&lt;='Tabela IRT'!$B$19,'Tabela IRT'!$C$19,IF('Ficha de funcio e processa'!W20&lt;='Tabela IRT'!$B$20,'Tabela IRT'!$C$20,IF('Ficha de funcio e processa'!W20&lt;='Tabela IRT'!$B$21,'Tabela IRT'!$C$21,IF('Ficha de funcio e processa'!W20&lt;='Tabela IRT'!$B$22,'Tabela IRT'!$C$22,IF('Ficha de funcio e processa'!W20&lt;='Tabela IRT'!$B$23,'Tabela IRT'!$C$23,IF('Ficha de funcio e processa'!W20&lt;='Tabela IRT'!$B$24,'Tabela IRT'!$C$24))))))))))))))</f>
        <v>0</v>
      </c>
      <c r="M15" s="233">
        <f>('Ficha de funcio e processa'!W20-30%)-L15</f>
        <v>-0.3</v>
      </c>
      <c r="N15" s="184">
        <v>44</v>
      </c>
      <c r="O15" s="184">
        <v>9</v>
      </c>
      <c r="P15" s="185"/>
      <c r="Q15" s="185"/>
      <c r="R15" s="186"/>
      <c r="S15" s="186"/>
      <c r="T15" s="186"/>
      <c r="U15" s="186"/>
      <c r="V15" s="186"/>
      <c r="W15" s="186"/>
      <c r="X15" s="186"/>
      <c r="Y15" s="186"/>
      <c r="Z15" s="152"/>
      <c r="AA15" s="153">
        <f t="shared" ca="1" si="1"/>
        <v>41740</v>
      </c>
      <c r="AB15" s="154">
        <f t="shared" ca="1" si="2"/>
        <v>114.35616438356165</v>
      </c>
      <c r="AC15" s="187"/>
    </row>
    <row r="16" spans="1:29">
      <c r="A16" s="137" t="b">
        <f t="shared" si="3"/>
        <v>0</v>
      </c>
      <c r="B16" s="138"/>
      <c r="C16" s="146"/>
      <c r="D16" s="138" t="s">
        <v>193</v>
      </c>
      <c r="E16" s="139"/>
      <c r="F16" s="139"/>
      <c r="G16" s="140">
        <f t="shared" ca="1" si="4"/>
        <v>41740</v>
      </c>
      <c r="H16" s="141">
        <f t="shared" ca="1" si="0"/>
        <v>-41740</v>
      </c>
      <c r="I16" s="180"/>
      <c r="J16" s="135">
        <f>IF('Ficha de funcio e processa'!W21&lt;='Tabela IRT'!$B$11,'Tabela IRT'!$D$11,IF('Ficha de funcio e processa'!W21&lt;='Tabela IRT'!$B$12,'Tabela IRT'!$D$12,IF('Ficha de funcio e processa'!W21&lt;='Tabela IRT'!$B$13,'Tabela IRT'!$D$13,IF('Ficha de funcio e processa'!W21&lt;='Tabela IRT'!$B$14,'Tabela IRT'!$D$14,IF('Ficha de funcio e processa'!W21&lt;='Tabela IRT'!$B$15,'Tabela IRT'!$D$15,IF('Ficha de funcio e processa'!W21&lt;='Tabela IRT'!$B$16,'Tabela IRT'!$D$16,IF('Ficha de funcio e processa'!W21&lt;='Tabela IRT'!$B$17,'Tabela IRT'!$D$17,IF('Ficha de funcio e processa'!W21&lt;='Tabela IRT'!$B$18,'Tabela IRT'!$D$18,IF('Ficha de funcio e processa'!W21&lt;='Tabela IRT'!$B$19,'Tabela IRT'!$D$19,IF('Ficha de funcio e processa'!W21&lt;='Tabela IRT'!$B$20,'Tabela IRT'!$D$20,IF('Ficha de funcio e processa'!W21&lt;='Tabela IRT'!$B$21,'Tabela IRT'!$D$21,IF('Ficha de funcio e processa'!W21&lt;='Tabela IRT'!$B$22,'Tabela IRT'!$D$22,IF('Ficha de funcio e processa'!W21&lt;='Tabela IRT'!$B$23,'Tabela IRT'!$D$23,IF('Ficha de funcio e processa'!W21&lt;='Tabela IRT'!$B$24,'Tabela IRT'!$D$24))))))))))))))</f>
        <v>0</v>
      </c>
      <c r="K16" s="148">
        <f>IF('Ficha de funcio e processa'!W21&lt;='Tabela IRT'!$B$11,'Tabela IRT'!$E$11,IF('Ficha de funcio e processa'!W21&lt;='Tabela IRT'!$B$12,'Tabela IRT'!$E$12,IF('Ficha de funcio e processa'!W21&lt;='Tabela IRT'!$B$13,'Tabela IRT'!$E$13,IF('Ficha de funcio e processa'!W21&lt;='Tabela IRT'!$B$14,'Tabela IRT'!$E$14,IF('Ficha de funcio e processa'!W21&lt;='Tabela IRT'!$B$15,'Tabela IRT'!$E$15,IF('Ficha de funcio e processa'!W21&lt;='Tabela IRT'!$B$16,'Tabela IRT'!$E$16,IF('Ficha de funcio e processa'!W21&lt;='Tabela IRT'!$B$17,'Tabela IRT'!$E$17,IF('Ficha de funcio e processa'!W21&lt;='Tabela IRT'!$B$18,'Tabela IRT'!$E$18,IF('Ficha de funcio e processa'!W21&lt;='Tabela IRT'!$B$19,'Tabela IRT'!$E$19,IF('Ficha de funcio e processa'!W21&lt;='Tabela IRT'!$B$20,'Tabela IRT'!$E$20,IF('Ficha de funcio e processa'!W21&lt;='Tabela IRT'!$B$21,'Tabela IRT'!$E$21,IF('Ficha de funcio e processa'!W21&lt;='Tabela IRT'!$B$22,'Tabela IRT'!$E$22,IF('Ficha de funcio e processa'!W21&lt;='Tabela IRT'!$B$23,'Tabela IRT'!$E$23,IF('Ficha de funcio e processa'!W21&lt;='Tabela IRT'!$B$24,'Tabela IRT'!$E$24))))))))))))))</f>
        <v>0</v>
      </c>
      <c r="L16" s="148">
        <f>IF('Ficha de funcio e processa'!W21&lt;='Tabela IRT'!$B$11,'Tabela IRT'!$C$11,IF('Ficha de funcio e processa'!W21&lt;='Tabela IRT'!$B$12,'Tabela IRT'!$C$12,IF('Ficha de funcio e processa'!W21&lt;='Tabela IRT'!$B$13,'Tabela IRT'!$C$13,IF('Ficha de funcio e processa'!W21&lt;='Tabela IRT'!$B$14,'Tabela IRT'!$C$14,IF('Ficha de funcio e processa'!W21&lt;='Tabela IRT'!$B$15,'Tabela IRT'!$C$15,IF('Ficha de funcio e processa'!W21&lt;='Tabela IRT'!$B$16,'Tabela IRT'!$C$16,IF('Ficha de funcio e processa'!W21&lt;='Tabela IRT'!$B$17,'Tabela IRT'!$C$17,IF('Ficha de funcio e processa'!W21&lt;='Tabela IRT'!$B$18,'Tabela IRT'!$C$18,IF('Ficha de funcio e processa'!W21&lt;='Tabela IRT'!$B$19,'Tabela IRT'!$C$19,IF('Ficha de funcio e processa'!W21&lt;='Tabela IRT'!$B$20,'Tabela IRT'!$C$20,IF('Ficha de funcio e processa'!W21&lt;='Tabela IRT'!$B$21,'Tabela IRT'!$C$21,IF('Ficha de funcio e processa'!W21&lt;='Tabela IRT'!$B$22,'Tabela IRT'!$C$22,IF('Ficha de funcio e processa'!W21&lt;='Tabela IRT'!$B$23,'Tabela IRT'!$C$23,IF('Ficha de funcio e processa'!W21&lt;='Tabela IRT'!$B$24,'Tabela IRT'!$C$24))))))))))))))</f>
        <v>0</v>
      </c>
      <c r="M16" s="233">
        <f>('Ficha de funcio e processa'!W21-30%)-L16</f>
        <v>-0.3</v>
      </c>
      <c r="N16" s="184">
        <v>44</v>
      </c>
      <c r="O16" s="184">
        <v>9</v>
      </c>
      <c r="P16" s="185"/>
      <c r="Q16" s="185"/>
      <c r="R16" s="186"/>
      <c r="S16" s="186"/>
      <c r="T16" s="186"/>
      <c r="U16" s="186"/>
      <c r="V16" s="186"/>
      <c r="W16" s="186"/>
      <c r="X16" s="186"/>
      <c r="Y16" s="186"/>
      <c r="Z16" s="152"/>
      <c r="AA16" s="153">
        <f t="shared" ca="1" si="1"/>
        <v>41740</v>
      </c>
      <c r="AB16" s="154">
        <f t="shared" ca="1" si="2"/>
        <v>114.35616438356165</v>
      </c>
      <c r="AC16" s="187"/>
    </row>
    <row r="17" spans="1:29">
      <c r="A17" s="137" t="b">
        <f t="shared" si="3"/>
        <v>0</v>
      </c>
      <c r="B17" s="142"/>
      <c r="C17" s="227"/>
      <c r="D17" s="138" t="s">
        <v>193</v>
      </c>
      <c r="E17" s="139"/>
      <c r="F17" s="139"/>
      <c r="G17" s="140">
        <f t="shared" ca="1" si="4"/>
        <v>41740</v>
      </c>
      <c r="H17" s="141">
        <f t="shared" ca="1" si="0"/>
        <v>-41740</v>
      </c>
      <c r="I17" s="180"/>
      <c r="J17" s="135">
        <f>IF('Ficha de funcio e processa'!W22&lt;='Tabela IRT'!$B$11,'Tabela IRT'!$D$11,IF('Ficha de funcio e processa'!W22&lt;='Tabela IRT'!$B$12,'Tabela IRT'!$D$12,IF('Ficha de funcio e processa'!W22&lt;='Tabela IRT'!$B$13,'Tabela IRT'!$D$13,IF('Ficha de funcio e processa'!W22&lt;='Tabela IRT'!$B$14,'Tabela IRT'!$D$14,IF('Ficha de funcio e processa'!W22&lt;='Tabela IRT'!$B$15,'Tabela IRT'!$D$15,IF('Ficha de funcio e processa'!W22&lt;='Tabela IRT'!$B$16,'Tabela IRT'!$D$16,IF('Ficha de funcio e processa'!W22&lt;='Tabela IRT'!$B$17,'Tabela IRT'!$D$17,IF('Ficha de funcio e processa'!W22&lt;='Tabela IRT'!$B$18,'Tabela IRT'!$D$18,IF('Ficha de funcio e processa'!W22&lt;='Tabela IRT'!$B$19,'Tabela IRT'!$D$19,IF('Ficha de funcio e processa'!W22&lt;='Tabela IRT'!$B$20,'Tabela IRT'!$D$20,IF('Ficha de funcio e processa'!W22&lt;='Tabela IRT'!$B$21,'Tabela IRT'!$D$21,IF('Ficha de funcio e processa'!W22&lt;='Tabela IRT'!$B$22,'Tabela IRT'!$D$22,IF('Ficha de funcio e processa'!W22&lt;='Tabela IRT'!$B$23,'Tabela IRT'!$D$23,IF('Ficha de funcio e processa'!W22&lt;='Tabela IRT'!$B$24,'Tabela IRT'!$D$24))))))))))))))</f>
        <v>0</v>
      </c>
      <c r="K17" s="148">
        <f>IF('Ficha de funcio e processa'!W22&lt;='Tabela IRT'!$B$11,'Tabela IRT'!$E$11,IF('Ficha de funcio e processa'!W22&lt;='Tabela IRT'!$B$12,'Tabela IRT'!$E$12,IF('Ficha de funcio e processa'!W22&lt;='Tabela IRT'!$B$13,'Tabela IRT'!$E$13,IF('Ficha de funcio e processa'!W22&lt;='Tabela IRT'!$B$14,'Tabela IRT'!$E$14,IF('Ficha de funcio e processa'!W22&lt;='Tabela IRT'!$B$15,'Tabela IRT'!$E$15,IF('Ficha de funcio e processa'!W22&lt;='Tabela IRT'!$B$16,'Tabela IRT'!$E$16,IF('Ficha de funcio e processa'!W22&lt;='Tabela IRT'!$B$17,'Tabela IRT'!$E$17,IF('Ficha de funcio e processa'!W22&lt;='Tabela IRT'!$B$18,'Tabela IRT'!$E$18,IF('Ficha de funcio e processa'!W22&lt;='Tabela IRT'!$B$19,'Tabela IRT'!$E$19,IF('Ficha de funcio e processa'!W22&lt;='Tabela IRT'!$B$20,'Tabela IRT'!$E$20,IF('Ficha de funcio e processa'!W22&lt;='Tabela IRT'!$B$21,'Tabela IRT'!$E$21,IF('Ficha de funcio e processa'!W22&lt;='Tabela IRT'!$B$22,'Tabela IRT'!$E$22,IF('Ficha de funcio e processa'!W22&lt;='Tabela IRT'!$B$23,'Tabela IRT'!$E$23,IF('Ficha de funcio e processa'!W22&lt;='Tabela IRT'!$B$24,'Tabela IRT'!$E$24))))))))))))))</f>
        <v>0</v>
      </c>
      <c r="L17" s="148">
        <f>IF('Ficha de funcio e processa'!W22&lt;='Tabela IRT'!$B$11,'Tabela IRT'!$C$11,IF('Ficha de funcio e processa'!W22&lt;='Tabela IRT'!$B$12,'Tabela IRT'!$C$12,IF('Ficha de funcio e processa'!W22&lt;='Tabela IRT'!$B$13,'Tabela IRT'!$C$13,IF('Ficha de funcio e processa'!W22&lt;='Tabela IRT'!$B$14,'Tabela IRT'!$C$14,IF('Ficha de funcio e processa'!W22&lt;='Tabela IRT'!$B$15,'Tabela IRT'!$C$15,IF('Ficha de funcio e processa'!W22&lt;='Tabela IRT'!$B$16,'Tabela IRT'!$C$16,IF('Ficha de funcio e processa'!W22&lt;='Tabela IRT'!$B$17,'Tabela IRT'!$C$17,IF('Ficha de funcio e processa'!W22&lt;='Tabela IRT'!$B$18,'Tabela IRT'!$C$18,IF('Ficha de funcio e processa'!W22&lt;='Tabela IRT'!$B$19,'Tabela IRT'!$C$19,IF('Ficha de funcio e processa'!W22&lt;='Tabela IRT'!$B$20,'Tabela IRT'!$C$20,IF('Ficha de funcio e processa'!W22&lt;='Tabela IRT'!$B$21,'Tabela IRT'!$C$21,IF('Ficha de funcio e processa'!W22&lt;='Tabela IRT'!$B$22,'Tabela IRT'!$C$22,IF('Ficha de funcio e processa'!W22&lt;='Tabela IRT'!$B$23,'Tabela IRT'!$C$23,IF('Ficha de funcio e processa'!W22&lt;='Tabela IRT'!$B$24,'Tabela IRT'!$C$24))))))))))))))</f>
        <v>0</v>
      </c>
      <c r="M17" s="233">
        <f>('Ficha de funcio e processa'!W22-30%)-L17</f>
        <v>-0.3</v>
      </c>
      <c r="N17" s="184">
        <v>44</v>
      </c>
      <c r="O17" s="184">
        <v>9</v>
      </c>
      <c r="P17" s="185"/>
      <c r="Q17" s="185"/>
      <c r="R17" s="186"/>
      <c r="S17" s="186"/>
      <c r="T17" s="186"/>
      <c r="U17" s="186"/>
      <c r="V17" s="186"/>
      <c r="W17" s="186"/>
      <c r="X17" s="186"/>
      <c r="Y17" s="186"/>
      <c r="Z17" s="152"/>
      <c r="AA17" s="153">
        <f t="shared" ca="1" si="1"/>
        <v>41740</v>
      </c>
      <c r="AB17" s="154">
        <f t="shared" ca="1" si="2"/>
        <v>114.35616438356165</v>
      </c>
      <c r="AC17" s="187"/>
    </row>
    <row r="18" spans="1:29">
      <c r="A18" s="137" t="b">
        <f t="shared" si="3"/>
        <v>0</v>
      </c>
      <c r="B18" s="142"/>
      <c r="C18" s="146"/>
      <c r="D18" s="138" t="s">
        <v>193</v>
      </c>
      <c r="E18" s="139"/>
      <c r="F18" s="139"/>
      <c r="G18" s="140">
        <f t="shared" ca="1" si="4"/>
        <v>41740</v>
      </c>
      <c r="H18" s="141">
        <f t="shared" ca="1" si="0"/>
        <v>-41740</v>
      </c>
      <c r="I18" s="180"/>
      <c r="J18" s="135">
        <f>IF('Ficha de funcio e processa'!W23&lt;='Tabela IRT'!$B$11,'Tabela IRT'!$D$11,IF('Ficha de funcio e processa'!W23&lt;='Tabela IRT'!$B$12,'Tabela IRT'!$D$12,IF('Ficha de funcio e processa'!W23&lt;='Tabela IRT'!$B$13,'Tabela IRT'!$D$13,IF('Ficha de funcio e processa'!W23&lt;='Tabela IRT'!$B$14,'Tabela IRT'!$D$14,IF('Ficha de funcio e processa'!W23&lt;='Tabela IRT'!$B$15,'Tabela IRT'!$D$15,IF('Ficha de funcio e processa'!W23&lt;='Tabela IRT'!$B$16,'Tabela IRT'!$D$16,IF('Ficha de funcio e processa'!W23&lt;='Tabela IRT'!$B$17,'Tabela IRT'!$D$17,IF('Ficha de funcio e processa'!W23&lt;='Tabela IRT'!$B$18,'Tabela IRT'!$D$18,IF('Ficha de funcio e processa'!W23&lt;='Tabela IRT'!$B$19,'Tabela IRT'!$D$19,IF('Ficha de funcio e processa'!W23&lt;='Tabela IRT'!$B$20,'Tabela IRT'!$D$20,IF('Ficha de funcio e processa'!W23&lt;='Tabela IRT'!$B$21,'Tabela IRT'!$D$21,IF('Ficha de funcio e processa'!W23&lt;='Tabela IRT'!$B$22,'Tabela IRT'!$D$22,IF('Ficha de funcio e processa'!W23&lt;='Tabela IRT'!$B$23,'Tabela IRT'!$D$23,IF('Ficha de funcio e processa'!W23&lt;='Tabela IRT'!$B$24,'Tabela IRT'!$D$24))))))))))))))</f>
        <v>0</v>
      </c>
      <c r="K18" s="148">
        <f>IF('Ficha de funcio e processa'!W23&lt;='Tabela IRT'!$B$11,'Tabela IRT'!$E$11,IF('Ficha de funcio e processa'!W23&lt;='Tabela IRT'!$B$12,'Tabela IRT'!$E$12,IF('Ficha de funcio e processa'!W23&lt;='Tabela IRT'!$B$13,'Tabela IRT'!$E$13,IF('Ficha de funcio e processa'!W23&lt;='Tabela IRT'!$B$14,'Tabela IRT'!$E$14,IF('Ficha de funcio e processa'!W23&lt;='Tabela IRT'!$B$15,'Tabela IRT'!$E$15,IF('Ficha de funcio e processa'!W23&lt;='Tabela IRT'!$B$16,'Tabela IRT'!$E$16,IF('Ficha de funcio e processa'!W23&lt;='Tabela IRT'!$B$17,'Tabela IRT'!$E$17,IF('Ficha de funcio e processa'!W23&lt;='Tabela IRT'!$B$18,'Tabela IRT'!$E$18,IF('Ficha de funcio e processa'!W23&lt;='Tabela IRT'!$B$19,'Tabela IRT'!$E$19,IF('Ficha de funcio e processa'!W23&lt;='Tabela IRT'!$B$20,'Tabela IRT'!$E$20,IF('Ficha de funcio e processa'!W23&lt;='Tabela IRT'!$B$21,'Tabela IRT'!$E$21,IF('Ficha de funcio e processa'!W23&lt;='Tabela IRT'!$B$22,'Tabela IRT'!$E$22,IF('Ficha de funcio e processa'!W23&lt;='Tabela IRT'!$B$23,'Tabela IRT'!$E$23,IF('Ficha de funcio e processa'!W23&lt;='Tabela IRT'!$B$24,'Tabela IRT'!$E$24))))))))))))))</f>
        <v>0</v>
      </c>
      <c r="L18" s="148">
        <f>IF('Ficha de funcio e processa'!W23&lt;='Tabela IRT'!$B$11,'Tabela IRT'!$C$11,IF('Ficha de funcio e processa'!W23&lt;='Tabela IRT'!$B$12,'Tabela IRT'!$C$12,IF('Ficha de funcio e processa'!W23&lt;='Tabela IRT'!$B$13,'Tabela IRT'!$C$13,IF('Ficha de funcio e processa'!W23&lt;='Tabela IRT'!$B$14,'Tabela IRT'!$C$14,IF('Ficha de funcio e processa'!W23&lt;='Tabela IRT'!$B$15,'Tabela IRT'!$C$15,IF('Ficha de funcio e processa'!W23&lt;='Tabela IRT'!$B$16,'Tabela IRT'!$C$16,IF('Ficha de funcio e processa'!W23&lt;='Tabela IRT'!$B$17,'Tabela IRT'!$C$17,IF('Ficha de funcio e processa'!W23&lt;='Tabela IRT'!$B$18,'Tabela IRT'!$C$18,IF('Ficha de funcio e processa'!W23&lt;='Tabela IRT'!$B$19,'Tabela IRT'!$C$19,IF('Ficha de funcio e processa'!W23&lt;='Tabela IRT'!$B$20,'Tabela IRT'!$C$20,IF('Ficha de funcio e processa'!W23&lt;='Tabela IRT'!$B$21,'Tabela IRT'!$C$21,IF('Ficha de funcio e processa'!W23&lt;='Tabela IRT'!$B$22,'Tabela IRT'!$C$22,IF('Ficha de funcio e processa'!W23&lt;='Tabela IRT'!$B$23,'Tabela IRT'!$C$23,IF('Ficha de funcio e processa'!W23&lt;='Tabela IRT'!$B$24,'Tabela IRT'!$C$24))))))))))))))</f>
        <v>0</v>
      </c>
      <c r="M18" s="233">
        <f>('Ficha de funcio e processa'!W23-30%)-L18</f>
        <v>-0.3</v>
      </c>
      <c r="N18" s="184">
        <v>44</v>
      </c>
      <c r="O18" s="184">
        <v>9</v>
      </c>
      <c r="P18" s="185"/>
      <c r="Q18" s="185"/>
      <c r="R18" s="186"/>
      <c r="S18" s="186"/>
      <c r="T18" s="186"/>
      <c r="U18" s="186"/>
      <c r="V18" s="186"/>
      <c r="W18" s="186"/>
      <c r="X18" s="186"/>
      <c r="Y18" s="186"/>
      <c r="Z18" s="152"/>
      <c r="AA18" s="153">
        <f t="shared" ca="1" si="1"/>
        <v>41740</v>
      </c>
      <c r="AB18" s="154">
        <f t="shared" ca="1" si="2"/>
        <v>114.35616438356165</v>
      </c>
      <c r="AC18" s="187"/>
    </row>
    <row r="19" spans="1:29">
      <c r="A19" s="137" t="b">
        <f t="shared" si="3"/>
        <v>0</v>
      </c>
      <c r="B19" s="142"/>
      <c r="C19" s="138"/>
      <c r="D19" s="138" t="s">
        <v>193</v>
      </c>
      <c r="E19" s="139"/>
      <c r="F19" s="139"/>
      <c r="G19" s="140">
        <f t="shared" ca="1" si="4"/>
        <v>41740</v>
      </c>
      <c r="H19" s="141">
        <f t="shared" ca="1" si="0"/>
        <v>-41740</v>
      </c>
      <c r="I19" s="181"/>
      <c r="J19" s="135">
        <f>IF('Ficha de funcio e processa'!W24&lt;='Tabela IRT'!$B$11,'Tabela IRT'!$D$11,IF('Ficha de funcio e processa'!W24&lt;='Tabela IRT'!$B$12,'Tabela IRT'!$D$12,IF('Ficha de funcio e processa'!W24&lt;='Tabela IRT'!$B$13,'Tabela IRT'!$D$13,IF('Ficha de funcio e processa'!W24&lt;='Tabela IRT'!$B$14,'Tabela IRT'!$D$14,IF('Ficha de funcio e processa'!W24&lt;='Tabela IRT'!$B$15,'Tabela IRT'!$D$15,IF('Ficha de funcio e processa'!W24&lt;='Tabela IRT'!$B$16,'Tabela IRT'!$D$16,IF('Ficha de funcio e processa'!W24&lt;='Tabela IRT'!$B$17,'Tabela IRT'!$D$17,IF('Ficha de funcio e processa'!W24&lt;='Tabela IRT'!$B$18,'Tabela IRT'!$D$18,IF('Ficha de funcio e processa'!W24&lt;='Tabela IRT'!$B$19,'Tabela IRT'!$D$19,IF('Ficha de funcio e processa'!W24&lt;='Tabela IRT'!$B$20,'Tabela IRT'!$D$20,IF('Ficha de funcio e processa'!W24&lt;='Tabela IRT'!$B$21,'Tabela IRT'!$D$21,IF('Ficha de funcio e processa'!W24&lt;='Tabela IRT'!$B$22,'Tabela IRT'!$D$22,IF('Ficha de funcio e processa'!W24&lt;='Tabela IRT'!$B$23,'Tabela IRT'!$D$23,IF('Ficha de funcio e processa'!W24&lt;='Tabela IRT'!$B$24,'Tabela IRT'!$D$24))))))))))))))</f>
        <v>0</v>
      </c>
      <c r="K19" s="148">
        <f>IF('Ficha de funcio e processa'!W24&lt;='Tabela IRT'!$B$11,'Tabela IRT'!$E$11,IF('Ficha de funcio e processa'!W24&lt;='Tabela IRT'!$B$12,'Tabela IRT'!$E$12,IF('Ficha de funcio e processa'!W24&lt;='Tabela IRT'!$B$13,'Tabela IRT'!$E$13,IF('Ficha de funcio e processa'!W24&lt;='Tabela IRT'!$B$14,'Tabela IRT'!$E$14,IF('Ficha de funcio e processa'!W24&lt;='Tabela IRT'!$B$15,'Tabela IRT'!$E$15,IF('Ficha de funcio e processa'!W24&lt;='Tabela IRT'!$B$16,'Tabela IRT'!$E$16,IF('Ficha de funcio e processa'!W24&lt;='Tabela IRT'!$B$17,'Tabela IRT'!$E$17,IF('Ficha de funcio e processa'!W24&lt;='Tabela IRT'!$B$18,'Tabela IRT'!$E$18,IF('Ficha de funcio e processa'!W24&lt;='Tabela IRT'!$B$19,'Tabela IRT'!$E$19,IF('Ficha de funcio e processa'!W24&lt;='Tabela IRT'!$B$20,'Tabela IRT'!$E$20,IF('Ficha de funcio e processa'!W24&lt;='Tabela IRT'!$B$21,'Tabela IRT'!$E$21,IF('Ficha de funcio e processa'!W24&lt;='Tabela IRT'!$B$22,'Tabela IRT'!$E$22,IF('Ficha de funcio e processa'!W24&lt;='Tabela IRT'!$B$23,'Tabela IRT'!$E$23,IF('Ficha de funcio e processa'!W24&lt;='Tabela IRT'!$B$24,'Tabela IRT'!$E$24))))))))))))))</f>
        <v>0</v>
      </c>
      <c r="L19" s="148">
        <f>IF('Ficha de funcio e processa'!W24&lt;='Tabela IRT'!$B$11,'Tabela IRT'!$C$11,IF('Ficha de funcio e processa'!W24&lt;='Tabela IRT'!$B$12,'Tabela IRT'!$C$12,IF('Ficha de funcio e processa'!W24&lt;='Tabela IRT'!$B$13,'Tabela IRT'!$C$13,IF('Ficha de funcio e processa'!W24&lt;='Tabela IRT'!$B$14,'Tabela IRT'!$C$14,IF('Ficha de funcio e processa'!W24&lt;='Tabela IRT'!$B$15,'Tabela IRT'!$C$15,IF('Ficha de funcio e processa'!W24&lt;='Tabela IRT'!$B$16,'Tabela IRT'!$C$16,IF('Ficha de funcio e processa'!W24&lt;='Tabela IRT'!$B$17,'Tabela IRT'!$C$17,IF('Ficha de funcio e processa'!W24&lt;='Tabela IRT'!$B$18,'Tabela IRT'!$C$18,IF('Ficha de funcio e processa'!W24&lt;='Tabela IRT'!$B$19,'Tabela IRT'!$C$19,IF('Ficha de funcio e processa'!W24&lt;='Tabela IRT'!$B$20,'Tabela IRT'!$C$20,IF('Ficha de funcio e processa'!W24&lt;='Tabela IRT'!$B$21,'Tabela IRT'!$C$21,IF('Ficha de funcio e processa'!W24&lt;='Tabela IRT'!$B$22,'Tabela IRT'!$C$22,IF('Ficha de funcio e processa'!W24&lt;='Tabela IRT'!$B$23,'Tabela IRT'!$C$23,IF('Ficha de funcio e processa'!W24&lt;='Tabela IRT'!$B$24,'Tabela IRT'!$C$24))))))))))))))</f>
        <v>0</v>
      </c>
      <c r="M19" s="233">
        <f>('Ficha de funcio e processa'!W24-30%)-L19</f>
        <v>-0.3</v>
      </c>
      <c r="N19" s="184">
        <v>44</v>
      </c>
      <c r="O19" s="184">
        <v>9</v>
      </c>
      <c r="P19" s="185"/>
      <c r="Q19" s="185"/>
      <c r="R19" s="186"/>
      <c r="S19" s="186"/>
      <c r="T19" s="186"/>
      <c r="U19" s="186"/>
      <c r="V19" s="186"/>
      <c r="W19" s="186"/>
      <c r="X19" s="186"/>
      <c r="Y19" s="186"/>
      <c r="Z19" s="155"/>
      <c r="AA19" s="153">
        <f t="shared" ca="1" si="1"/>
        <v>41740</v>
      </c>
      <c r="AB19" s="154">
        <f t="shared" ca="1" si="2"/>
        <v>114.35616438356165</v>
      </c>
      <c r="AC19" s="187"/>
    </row>
    <row r="20" spans="1:29">
      <c r="A20" s="137" t="b">
        <f t="shared" si="3"/>
        <v>0</v>
      </c>
      <c r="B20" s="142"/>
      <c r="C20" s="142"/>
      <c r="D20" s="138" t="s">
        <v>193</v>
      </c>
      <c r="E20" s="139"/>
      <c r="F20" s="139"/>
      <c r="G20" s="140">
        <f t="shared" ca="1" si="4"/>
        <v>41740</v>
      </c>
      <c r="H20" s="141">
        <f t="shared" ca="1" si="0"/>
        <v>-41740</v>
      </c>
      <c r="I20" s="182"/>
      <c r="J20" s="135">
        <f>IF('Ficha de funcio e processa'!W25&lt;='Tabela IRT'!$B$11,'Tabela IRT'!$D$11,IF('Ficha de funcio e processa'!W25&lt;='Tabela IRT'!$B$12,'Tabela IRT'!$D$12,IF('Ficha de funcio e processa'!W25&lt;='Tabela IRT'!$B$13,'Tabela IRT'!$D$13,IF('Ficha de funcio e processa'!W25&lt;='Tabela IRT'!$B$14,'Tabela IRT'!$D$14,IF('Ficha de funcio e processa'!W25&lt;='Tabela IRT'!$B$15,'Tabela IRT'!$D$15,IF('Ficha de funcio e processa'!W25&lt;='Tabela IRT'!$B$16,'Tabela IRT'!$D$16,IF('Ficha de funcio e processa'!W25&lt;='Tabela IRT'!$B$17,'Tabela IRT'!$D$17,IF('Ficha de funcio e processa'!W25&lt;='Tabela IRT'!$B$18,'Tabela IRT'!$D$18,IF('Ficha de funcio e processa'!W25&lt;='Tabela IRT'!$B$19,'Tabela IRT'!$D$19,IF('Ficha de funcio e processa'!W25&lt;='Tabela IRT'!$B$20,'Tabela IRT'!$D$20,IF('Ficha de funcio e processa'!W25&lt;='Tabela IRT'!$B$21,'Tabela IRT'!$D$21,IF('Ficha de funcio e processa'!W25&lt;='Tabela IRT'!$B$22,'Tabela IRT'!$D$22,IF('Ficha de funcio e processa'!W25&lt;='Tabela IRT'!$B$23,'Tabela IRT'!$D$23,IF('Ficha de funcio e processa'!W25&lt;='Tabela IRT'!$B$24,'Tabela IRT'!$D$24))))))))))))))</f>
        <v>0</v>
      </c>
      <c r="K20" s="148">
        <f>IF('Ficha de funcio e processa'!W25&lt;='Tabela IRT'!$B$11,'Tabela IRT'!$E$11,IF('Ficha de funcio e processa'!W25&lt;='Tabela IRT'!$B$12,'Tabela IRT'!$E$12,IF('Ficha de funcio e processa'!W25&lt;='Tabela IRT'!$B$13,'Tabela IRT'!$E$13,IF('Ficha de funcio e processa'!W25&lt;='Tabela IRT'!$B$14,'Tabela IRT'!$E$14,IF('Ficha de funcio e processa'!W25&lt;='Tabela IRT'!$B$15,'Tabela IRT'!$E$15,IF('Ficha de funcio e processa'!W25&lt;='Tabela IRT'!$B$16,'Tabela IRT'!$E$16,IF('Ficha de funcio e processa'!W25&lt;='Tabela IRT'!$B$17,'Tabela IRT'!$E$17,IF('Ficha de funcio e processa'!W25&lt;='Tabela IRT'!$B$18,'Tabela IRT'!$E$18,IF('Ficha de funcio e processa'!W25&lt;='Tabela IRT'!$B$19,'Tabela IRT'!$E$19,IF('Ficha de funcio e processa'!W25&lt;='Tabela IRT'!$B$20,'Tabela IRT'!$E$20,IF('Ficha de funcio e processa'!W25&lt;='Tabela IRT'!$B$21,'Tabela IRT'!$E$21,IF('Ficha de funcio e processa'!W25&lt;='Tabela IRT'!$B$22,'Tabela IRT'!$E$22,IF('Ficha de funcio e processa'!W25&lt;='Tabela IRT'!$B$23,'Tabela IRT'!$E$23,IF('Ficha de funcio e processa'!W25&lt;='Tabela IRT'!$B$24,'Tabela IRT'!$E$24))))))))))))))</f>
        <v>0</v>
      </c>
      <c r="L20" s="148">
        <f>IF('Ficha de funcio e processa'!W25&lt;='Tabela IRT'!$B$11,'Tabela IRT'!$C$11,IF('Ficha de funcio e processa'!W25&lt;='Tabela IRT'!$B$12,'Tabela IRT'!$C$12,IF('Ficha de funcio e processa'!W25&lt;='Tabela IRT'!$B$13,'Tabela IRT'!$C$13,IF('Ficha de funcio e processa'!W25&lt;='Tabela IRT'!$B$14,'Tabela IRT'!$C$14,IF('Ficha de funcio e processa'!W25&lt;='Tabela IRT'!$B$15,'Tabela IRT'!$C$15,IF('Ficha de funcio e processa'!W25&lt;='Tabela IRT'!$B$16,'Tabela IRT'!$C$16,IF('Ficha de funcio e processa'!W25&lt;='Tabela IRT'!$B$17,'Tabela IRT'!$C$17,IF('Ficha de funcio e processa'!W25&lt;='Tabela IRT'!$B$18,'Tabela IRT'!$C$18,IF('Ficha de funcio e processa'!W25&lt;='Tabela IRT'!$B$19,'Tabela IRT'!$C$19,IF('Ficha de funcio e processa'!W25&lt;='Tabela IRT'!$B$20,'Tabela IRT'!$C$20,IF('Ficha de funcio e processa'!W25&lt;='Tabela IRT'!$B$21,'Tabela IRT'!$C$21,IF('Ficha de funcio e processa'!W25&lt;='Tabela IRT'!$B$22,'Tabela IRT'!$C$22,IF('Ficha de funcio e processa'!W25&lt;='Tabela IRT'!$B$23,'Tabela IRT'!$C$23,IF('Ficha de funcio e processa'!W25&lt;='Tabela IRT'!$B$24,'Tabela IRT'!$C$24))))))))))))))</f>
        <v>0</v>
      </c>
      <c r="M20" s="233">
        <f>('Ficha de funcio e processa'!W25-30%)-L20</f>
        <v>-0.3</v>
      </c>
      <c r="N20" s="184">
        <v>44</v>
      </c>
      <c r="O20" s="184">
        <v>9</v>
      </c>
      <c r="P20" s="185"/>
      <c r="Q20" s="185"/>
      <c r="R20" s="186"/>
      <c r="S20" s="186"/>
      <c r="T20" s="186"/>
      <c r="U20" s="186"/>
      <c r="V20" s="186"/>
      <c r="W20" s="186"/>
      <c r="X20" s="186"/>
      <c r="Y20" s="186"/>
      <c r="Z20" s="153"/>
      <c r="AA20" s="153">
        <f t="shared" ca="1" si="1"/>
        <v>41740</v>
      </c>
      <c r="AB20" s="154">
        <f t="shared" ca="1" si="2"/>
        <v>114.35616438356165</v>
      </c>
      <c r="AC20" s="187"/>
    </row>
    <row r="21" spans="1:29">
      <c r="A21" s="137" t="b">
        <f t="shared" si="3"/>
        <v>0</v>
      </c>
      <c r="B21" s="142"/>
      <c r="C21" s="228"/>
      <c r="D21" s="138" t="s">
        <v>193</v>
      </c>
      <c r="E21" s="139"/>
      <c r="F21" s="139"/>
      <c r="G21" s="140">
        <f t="shared" ca="1" si="4"/>
        <v>41740</v>
      </c>
      <c r="H21" s="141">
        <f t="shared" ca="1" si="0"/>
        <v>-41740</v>
      </c>
      <c r="I21" s="180"/>
      <c r="J21" s="135">
        <f>IF('Ficha de funcio e processa'!W26&lt;='Tabela IRT'!$B$11,'Tabela IRT'!$D$11,IF('Ficha de funcio e processa'!W26&lt;='Tabela IRT'!$B$12,'Tabela IRT'!$D$12,IF('Ficha de funcio e processa'!W26&lt;='Tabela IRT'!$B$13,'Tabela IRT'!$D$13,IF('Ficha de funcio e processa'!W26&lt;='Tabela IRT'!$B$14,'Tabela IRT'!$D$14,IF('Ficha de funcio e processa'!W26&lt;='Tabela IRT'!$B$15,'Tabela IRT'!$D$15,IF('Ficha de funcio e processa'!W26&lt;='Tabela IRT'!$B$16,'Tabela IRT'!$D$16,IF('Ficha de funcio e processa'!W26&lt;='Tabela IRT'!$B$17,'Tabela IRT'!$D$17,IF('Ficha de funcio e processa'!W26&lt;='Tabela IRT'!$B$18,'Tabela IRT'!$D$18,IF('Ficha de funcio e processa'!W26&lt;='Tabela IRT'!$B$19,'Tabela IRT'!$D$19,IF('Ficha de funcio e processa'!W26&lt;='Tabela IRT'!$B$20,'Tabela IRT'!$D$20,IF('Ficha de funcio e processa'!W26&lt;='Tabela IRT'!$B$21,'Tabela IRT'!$D$21,IF('Ficha de funcio e processa'!W26&lt;='Tabela IRT'!$B$22,'Tabela IRT'!$D$22,IF('Ficha de funcio e processa'!W26&lt;='Tabela IRT'!$B$23,'Tabela IRT'!$D$23,IF('Ficha de funcio e processa'!W26&lt;='Tabela IRT'!$B$24,'Tabela IRT'!$D$24))))))))))))))</f>
        <v>0</v>
      </c>
      <c r="K21" s="148">
        <f>IF('Ficha de funcio e processa'!W26&lt;='Tabela IRT'!$B$11,'Tabela IRT'!$E$11,IF('Ficha de funcio e processa'!W26&lt;='Tabela IRT'!$B$12,'Tabela IRT'!$E$12,IF('Ficha de funcio e processa'!W26&lt;='Tabela IRT'!$B$13,'Tabela IRT'!$E$13,IF('Ficha de funcio e processa'!W26&lt;='Tabela IRT'!$B$14,'Tabela IRT'!$E$14,IF('Ficha de funcio e processa'!W26&lt;='Tabela IRT'!$B$15,'Tabela IRT'!$E$15,IF('Ficha de funcio e processa'!W26&lt;='Tabela IRT'!$B$16,'Tabela IRT'!$E$16,IF('Ficha de funcio e processa'!W26&lt;='Tabela IRT'!$B$17,'Tabela IRT'!$E$17,IF('Ficha de funcio e processa'!W26&lt;='Tabela IRT'!$B$18,'Tabela IRT'!$E$18,IF('Ficha de funcio e processa'!W26&lt;='Tabela IRT'!$B$19,'Tabela IRT'!$E$19,IF('Ficha de funcio e processa'!W26&lt;='Tabela IRT'!$B$20,'Tabela IRT'!$E$20,IF('Ficha de funcio e processa'!W26&lt;='Tabela IRT'!$B$21,'Tabela IRT'!$E$21,IF('Ficha de funcio e processa'!W26&lt;='Tabela IRT'!$B$22,'Tabela IRT'!$E$22,IF('Ficha de funcio e processa'!W26&lt;='Tabela IRT'!$B$23,'Tabela IRT'!$E$23,IF('Ficha de funcio e processa'!W26&lt;='Tabela IRT'!$B$24,'Tabela IRT'!$E$24))))))))))))))</f>
        <v>0</v>
      </c>
      <c r="L21" s="148">
        <f>IF('Ficha de funcio e processa'!W26&lt;='Tabela IRT'!$B$11,'Tabela IRT'!$C$11,IF('Ficha de funcio e processa'!W26&lt;='Tabela IRT'!$B$12,'Tabela IRT'!$C$12,IF('Ficha de funcio e processa'!W26&lt;='Tabela IRT'!$B$13,'Tabela IRT'!$C$13,IF('Ficha de funcio e processa'!W26&lt;='Tabela IRT'!$B$14,'Tabela IRT'!$C$14,IF('Ficha de funcio e processa'!W26&lt;='Tabela IRT'!$B$15,'Tabela IRT'!$C$15,IF('Ficha de funcio e processa'!W26&lt;='Tabela IRT'!$B$16,'Tabela IRT'!$C$16,IF('Ficha de funcio e processa'!W26&lt;='Tabela IRT'!$B$17,'Tabela IRT'!$C$17,IF('Ficha de funcio e processa'!W26&lt;='Tabela IRT'!$B$18,'Tabela IRT'!$C$18,IF('Ficha de funcio e processa'!W26&lt;='Tabela IRT'!$B$19,'Tabela IRT'!$C$19,IF('Ficha de funcio e processa'!W26&lt;='Tabela IRT'!$B$20,'Tabela IRT'!$C$20,IF('Ficha de funcio e processa'!W26&lt;='Tabela IRT'!$B$21,'Tabela IRT'!$C$21,IF('Ficha de funcio e processa'!W26&lt;='Tabela IRT'!$B$22,'Tabela IRT'!$C$22,IF('Ficha de funcio e processa'!W26&lt;='Tabela IRT'!$B$23,'Tabela IRT'!$C$23,IF('Ficha de funcio e processa'!W26&lt;='Tabela IRT'!$B$24,'Tabela IRT'!$C$24))))))))))))))</f>
        <v>0</v>
      </c>
      <c r="M21" s="233">
        <f>('Ficha de funcio e processa'!W26-30%)-L21</f>
        <v>-0.3</v>
      </c>
      <c r="N21" s="184">
        <v>44</v>
      </c>
      <c r="O21" s="184">
        <v>9</v>
      </c>
      <c r="P21" s="185"/>
      <c r="Q21" s="185"/>
      <c r="R21" s="186"/>
      <c r="S21" s="186"/>
      <c r="T21" s="186"/>
      <c r="U21" s="186"/>
      <c r="V21" s="186"/>
      <c r="W21" s="186"/>
      <c r="X21" s="186"/>
      <c r="Y21" s="186"/>
      <c r="Z21" s="152"/>
      <c r="AA21" s="153">
        <f t="shared" ca="1" si="1"/>
        <v>41740</v>
      </c>
      <c r="AB21" s="154">
        <f t="shared" ca="1" si="2"/>
        <v>114.35616438356165</v>
      </c>
      <c r="AC21" s="187"/>
    </row>
    <row r="22" spans="1:29">
      <c r="A22" s="137" t="b">
        <f t="shared" si="3"/>
        <v>0</v>
      </c>
      <c r="B22" s="142"/>
      <c r="C22" s="146"/>
      <c r="D22" s="138" t="s">
        <v>193</v>
      </c>
      <c r="E22" s="139"/>
      <c r="F22" s="139"/>
      <c r="G22" s="140">
        <f t="shared" ca="1" si="4"/>
        <v>41740</v>
      </c>
      <c r="H22" s="141">
        <f t="shared" ca="1" si="0"/>
        <v>-41740</v>
      </c>
      <c r="I22" s="180"/>
      <c r="J22" s="135">
        <f>IF('Ficha de funcio e processa'!W27&lt;='Tabela IRT'!$B$11,'Tabela IRT'!$D$11,IF('Ficha de funcio e processa'!W27&lt;='Tabela IRT'!$B$12,'Tabela IRT'!$D$12,IF('Ficha de funcio e processa'!W27&lt;='Tabela IRT'!$B$13,'Tabela IRT'!$D$13,IF('Ficha de funcio e processa'!W27&lt;='Tabela IRT'!$B$14,'Tabela IRT'!$D$14,IF('Ficha de funcio e processa'!W27&lt;='Tabela IRT'!$B$15,'Tabela IRT'!$D$15,IF('Ficha de funcio e processa'!W27&lt;='Tabela IRT'!$B$16,'Tabela IRT'!$D$16,IF('Ficha de funcio e processa'!W27&lt;='Tabela IRT'!$B$17,'Tabela IRT'!$D$17,IF('Ficha de funcio e processa'!W27&lt;='Tabela IRT'!$B$18,'Tabela IRT'!$D$18,IF('Ficha de funcio e processa'!W27&lt;='Tabela IRT'!$B$19,'Tabela IRT'!$D$19,IF('Ficha de funcio e processa'!W27&lt;='Tabela IRT'!$B$20,'Tabela IRT'!$D$20,IF('Ficha de funcio e processa'!W27&lt;='Tabela IRT'!$B$21,'Tabela IRT'!$D$21,IF('Ficha de funcio e processa'!W27&lt;='Tabela IRT'!$B$22,'Tabela IRT'!$D$22,IF('Ficha de funcio e processa'!W27&lt;='Tabela IRT'!$B$23,'Tabela IRT'!$D$23,IF('Ficha de funcio e processa'!W27&lt;='Tabela IRT'!$B$24,'Tabela IRT'!$D$24))))))))))))))</f>
        <v>0</v>
      </c>
      <c r="K22" s="148">
        <f>IF('Ficha de funcio e processa'!W27&lt;='Tabela IRT'!$B$11,'Tabela IRT'!$E$11,IF('Ficha de funcio e processa'!W27&lt;='Tabela IRT'!$B$12,'Tabela IRT'!$E$12,IF('Ficha de funcio e processa'!W27&lt;='Tabela IRT'!$B$13,'Tabela IRT'!$E$13,IF('Ficha de funcio e processa'!W27&lt;='Tabela IRT'!$B$14,'Tabela IRT'!$E$14,IF('Ficha de funcio e processa'!W27&lt;='Tabela IRT'!$B$15,'Tabela IRT'!$E$15,IF('Ficha de funcio e processa'!W27&lt;='Tabela IRT'!$B$16,'Tabela IRT'!$E$16,IF('Ficha de funcio e processa'!W27&lt;='Tabela IRT'!$B$17,'Tabela IRT'!$E$17,IF('Ficha de funcio e processa'!W27&lt;='Tabela IRT'!$B$18,'Tabela IRT'!$E$18,IF('Ficha de funcio e processa'!W27&lt;='Tabela IRT'!$B$19,'Tabela IRT'!$E$19,IF('Ficha de funcio e processa'!W27&lt;='Tabela IRT'!$B$20,'Tabela IRT'!$E$20,IF('Ficha de funcio e processa'!W27&lt;='Tabela IRT'!$B$21,'Tabela IRT'!$E$21,IF('Ficha de funcio e processa'!W27&lt;='Tabela IRT'!$B$22,'Tabela IRT'!$E$22,IF('Ficha de funcio e processa'!W27&lt;='Tabela IRT'!$B$23,'Tabela IRT'!$E$23,IF('Ficha de funcio e processa'!W27&lt;='Tabela IRT'!$B$24,'Tabela IRT'!$E$24))))))))))))))</f>
        <v>0</v>
      </c>
      <c r="L22" s="148">
        <f>IF('Ficha de funcio e processa'!W27&lt;='Tabela IRT'!$B$11,'Tabela IRT'!$C$11,IF('Ficha de funcio e processa'!W27&lt;='Tabela IRT'!$B$12,'Tabela IRT'!$C$12,IF('Ficha de funcio e processa'!W27&lt;='Tabela IRT'!$B$13,'Tabela IRT'!$C$13,IF('Ficha de funcio e processa'!W27&lt;='Tabela IRT'!$B$14,'Tabela IRT'!$C$14,IF('Ficha de funcio e processa'!W27&lt;='Tabela IRT'!$B$15,'Tabela IRT'!$C$15,IF('Ficha de funcio e processa'!W27&lt;='Tabela IRT'!$B$16,'Tabela IRT'!$C$16,IF('Ficha de funcio e processa'!W27&lt;='Tabela IRT'!$B$17,'Tabela IRT'!$C$17,IF('Ficha de funcio e processa'!W27&lt;='Tabela IRT'!$B$18,'Tabela IRT'!$C$18,IF('Ficha de funcio e processa'!W27&lt;='Tabela IRT'!$B$19,'Tabela IRT'!$C$19,IF('Ficha de funcio e processa'!W27&lt;='Tabela IRT'!$B$20,'Tabela IRT'!$C$20,IF('Ficha de funcio e processa'!W27&lt;='Tabela IRT'!$B$21,'Tabela IRT'!$C$21,IF('Ficha de funcio e processa'!W27&lt;='Tabela IRT'!$B$22,'Tabela IRT'!$C$22,IF('Ficha de funcio e processa'!W27&lt;='Tabela IRT'!$B$23,'Tabela IRT'!$C$23,IF('Ficha de funcio e processa'!W27&lt;='Tabela IRT'!$B$24,'Tabela IRT'!$C$24))))))))))))))</f>
        <v>0</v>
      </c>
      <c r="M22" s="233">
        <f>('Ficha de funcio e processa'!W27-30%)-L22</f>
        <v>-0.3</v>
      </c>
      <c r="N22" s="184">
        <v>44</v>
      </c>
      <c r="O22" s="184">
        <v>9</v>
      </c>
      <c r="P22" s="185"/>
      <c r="Q22" s="185"/>
      <c r="R22" s="186"/>
      <c r="S22" s="186"/>
      <c r="T22" s="186"/>
      <c r="U22" s="186"/>
      <c r="V22" s="186"/>
      <c r="W22" s="186"/>
      <c r="X22" s="186"/>
      <c r="Y22" s="186"/>
      <c r="Z22" s="152"/>
      <c r="AA22" s="153">
        <f t="shared" ca="1" si="1"/>
        <v>41740</v>
      </c>
      <c r="AB22" s="154">
        <f t="shared" ca="1" si="2"/>
        <v>114.35616438356165</v>
      </c>
      <c r="AC22" s="187"/>
    </row>
    <row r="23" spans="1:29">
      <c r="A23" s="137" t="b">
        <f t="shared" si="3"/>
        <v>0</v>
      </c>
      <c r="B23" s="142"/>
      <c r="C23" s="228"/>
      <c r="D23" s="138" t="s">
        <v>193</v>
      </c>
      <c r="E23" s="139"/>
      <c r="F23" s="139"/>
      <c r="G23" s="140">
        <f t="shared" ca="1" si="4"/>
        <v>41740</v>
      </c>
      <c r="H23" s="141">
        <f t="shared" ca="1" si="0"/>
        <v>-41740</v>
      </c>
      <c r="I23" s="180"/>
      <c r="J23" s="135">
        <f>IF('Ficha de funcio e processa'!W28&lt;='Tabela IRT'!$B$11,'Tabela IRT'!$D$11,IF('Ficha de funcio e processa'!W28&lt;='Tabela IRT'!$B$12,'Tabela IRT'!$D$12,IF('Ficha de funcio e processa'!W28&lt;='Tabela IRT'!$B$13,'Tabela IRT'!$D$13,IF('Ficha de funcio e processa'!W28&lt;='Tabela IRT'!$B$14,'Tabela IRT'!$D$14,IF('Ficha de funcio e processa'!W28&lt;='Tabela IRT'!$B$15,'Tabela IRT'!$D$15,IF('Ficha de funcio e processa'!W28&lt;='Tabela IRT'!$B$16,'Tabela IRT'!$D$16,IF('Ficha de funcio e processa'!W28&lt;='Tabela IRT'!$B$17,'Tabela IRT'!$D$17,IF('Ficha de funcio e processa'!W28&lt;='Tabela IRT'!$B$18,'Tabela IRT'!$D$18,IF('Ficha de funcio e processa'!W28&lt;='Tabela IRT'!$B$19,'Tabela IRT'!$D$19,IF('Ficha de funcio e processa'!W28&lt;='Tabela IRT'!$B$20,'Tabela IRT'!$D$20,IF('Ficha de funcio e processa'!W28&lt;='Tabela IRT'!$B$21,'Tabela IRT'!$D$21,IF('Ficha de funcio e processa'!W28&lt;='Tabela IRT'!$B$22,'Tabela IRT'!$D$22,IF('Ficha de funcio e processa'!W28&lt;='Tabela IRT'!$B$23,'Tabela IRT'!$D$23,IF('Ficha de funcio e processa'!W28&lt;='Tabela IRT'!$B$24,'Tabela IRT'!$D$24))))))))))))))</f>
        <v>0</v>
      </c>
      <c r="K23" s="148">
        <f>IF('Ficha de funcio e processa'!W28&lt;='Tabela IRT'!$B$11,'Tabela IRT'!$E$11,IF('Ficha de funcio e processa'!W28&lt;='Tabela IRT'!$B$12,'Tabela IRT'!$E$12,IF('Ficha de funcio e processa'!W28&lt;='Tabela IRT'!$B$13,'Tabela IRT'!$E$13,IF('Ficha de funcio e processa'!W28&lt;='Tabela IRT'!$B$14,'Tabela IRT'!$E$14,IF('Ficha de funcio e processa'!W28&lt;='Tabela IRT'!$B$15,'Tabela IRT'!$E$15,IF('Ficha de funcio e processa'!W28&lt;='Tabela IRT'!$B$16,'Tabela IRT'!$E$16,IF('Ficha de funcio e processa'!W28&lt;='Tabela IRT'!$B$17,'Tabela IRT'!$E$17,IF('Ficha de funcio e processa'!W28&lt;='Tabela IRT'!$B$18,'Tabela IRT'!$E$18,IF('Ficha de funcio e processa'!W28&lt;='Tabela IRT'!$B$19,'Tabela IRT'!$E$19,IF('Ficha de funcio e processa'!W28&lt;='Tabela IRT'!$B$20,'Tabela IRT'!$E$20,IF('Ficha de funcio e processa'!W28&lt;='Tabela IRT'!$B$21,'Tabela IRT'!$E$21,IF('Ficha de funcio e processa'!W28&lt;='Tabela IRT'!$B$22,'Tabela IRT'!$E$22,IF('Ficha de funcio e processa'!W28&lt;='Tabela IRT'!$B$23,'Tabela IRT'!$E$23,IF('Ficha de funcio e processa'!W28&lt;='Tabela IRT'!$B$24,'Tabela IRT'!$E$24))))))))))))))</f>
        <v>0</v>
      </c>
      <c r="L23" s="148">
        <f>IF('Ficha de funcio e processa'!W28&lt;='Tabela IRT'!$B$11,'Tabela IRT'!$C$11,IF('Ficha de funcio e processa'!W28&lt;='Tabela IRT'!$B$12,'Tabela IRT'!$C$12,IF('Ficha de funcio e processa'!W28&lt;='Tabela IRT'!$B$13,'Tabela IRT'!$C$13,IF('Ficha de funcio e processa'!W28&lt;='Tabela IRT'!$B$14,'Tabela IRT'!$C$14,IF('Ficha de funcio e processa'!W28&lt;='Tabela IRT'!$B$15,'Tabela IRT'!$C$15,IF('Ficha de funcio e processa'!W28&lt;='Tabela IRT'!$B$16,'Tabela IRT'!$C$16,IF('Ficha de funcio e processa'!W28&lt;='Tabela IRT'!$B$17,'Tabela IRT'!$C$17,IF('Ficha de funcio e processa'!W28&lt;='Tabela IRT'!$B$18,'Tabela IRT'!$C$18,IF('Ficha de funcio e processa'!W28&lt;='Tabela IRT'!$B$19,'Tabela IRT'!$C$19,IF('Ficha de funcio e processa'!W28&lt;='Tabela IRT'!$B$20,'Tabela IRT'!$C$20,IF('Ficha de funcio e processa'!W28&lt;='Tabela IRT'!$B$21,'Tabela IRT'!$C$21,IF('Ficha de funcio e processa'!W28&lt;='Tabela IRT'!$B$22,'Tabela IRT'!$C$22,IF('Ficha de funcio e processa'!W28&lt;='Tabela IRT'!$B$23,'Tabela IRT'!$C$23,IF('Ficha de funcio e processa'!W28&lt;='Tabela IRT'!$B$24,'Tabela IRT'!$C$24))))))))))))))</f>
        <v>0</v>
      </c>
      <c r="M23" s="233">
        <f>('Ficha de funcio e processa'!W28-30%)-L23</f>
        <v>-0.3</v>
      </c>
      <c r="N23" s="184">
        <v>44</v>
      </c>
      <c r="O23" s="184">
        <v>9</v>
      </c>
      <c r="P23" s="185"/>
      <c r="Q23" s="185"/>
      <c r="R23" s="186"/>
      <c r="S23" s="186"/>
      <c r="T23" s="186"/>
      <c r="U23" s="186"/>
      <c r="V23" s="186"/>
      <c r="W23" s="186"/>
      <c r="X23" s="186"/>
      <c r="Y23" s="186"/>
      <c r="Z23" s="156"/>
      <c r="AA23" s="153">
        <f t="shared" ca="1" si="1"/>
        <v>41740</v>
      </c>
      <c r="AB23" s="154">
        <f t="shared" ca="1" si="2"/>
        <v>114.35616438356165</v>
      </c>
      <c r="AC23" s="187"/>
    </row>
    <row r="24" spans="1:29">
      <c r="A24" s="137" t="b">
        <f t="shared" si="3"/>
        <v>0</v>
      </c>
      <c r="B24" s="142"/>
      <c r="C24" s="225"/>
      <c r="D24" s="138" t="s">
        <v>193</v>
      </c>
      <c r="E24" s="139"/>
      <c r="F24" s="139"/>
      <c r="G24" s="140">
        <f t="shared" ca="1" si="4"/>
        <v>41740</v>
      </c>
      <c r="H24" s="141">
        <f t="shared" ca="1" si="0"/>
        <v>-41740</v>
      </c>
      <c r="I24" s="181"/>
      <c r="J24" s="135">
        <f>IF('Ficha de funcio e processa'!W29&lt;='Tabela IRT'!$B$11,'Tabela IRT'!$D$11,IF('Ficha de funcio e processa'!W29&lt;='Tabela IRT'!$B$12,'Tabela IRT'!$D$12,IF('Ficha de funcio e processa'!W29&lt;='Tabela IRT'!$B$13,'Tabela IRT'!$D$13,IF('Ficha de funcio e processa'!W29&lt;='Tabela IRT'!$B$14,'Tabela IRT'!$D$14,IF('Ficha de funcio e processa'!W29&lt;='Tabela IRT'!$B$15,'Tabela IRT'!$D$15,IF('Ficha de funcio e processa'!W29&lt;='Tabela IRT'!$B$16,'Tabela IRT'!$D$16,IF('Ficha de funcio e processa'!W29&lt;='Tabela IRT'!$B$17,'Tabela IRT'!$D$17,IF('Ficha de funcio e processa'!W29&lt;='Tabela IRT'!$B$18,'Tabela IRT'!$D$18,IF('Ficha de funcio e processa'!W29&lt;='Tabela IRT'!$B$19,'Tabela IRT'!$D$19,IF('Ficha de funcio e processa'!W29&lt;='Tabela IRT'!$B$20,'Tabela IRT'!$D$20,IF('Ficha de funcio e processa'!W29&lt;='Tabela IRT'!$B$21,'Tabela IRT'!$D$21,IF('Ficha de funcio e processa'!W29&lt;='Tabela IRT'!$B$22,'Tabela IRT'!$D$22,IF('Ficha de funcio e processa'!W29&lt;='Tabela IRT'!$B$23,'Tabela IRT'!$D$23,IF('Ficha de funcio e processa'!W29&lt;='Tabela IRT'!$B$24,'Tabela IRT'!$D$24))))))))))))))</f>
        <v>0</v>
      </c>
      <c r="K24" s="148">
        <f>IF('Ficha de funcio e processa'!W29&lt;='Tabela IRT'!$B$11,'Tabela IRT'!$E$11,IF('Ficha de funcio e processa'!W29&lt;='Tabela IRT'!$B$12,'Tabela IRT'!$E$12,IF('Ficha de funcio e processa'!W29&lt;='Tabela IRT'!$B$13,'Tabela IRT'!$E$13,IF('Ficha de funcio e processa'!W29&lt;='Tabela IRT'!$B$14,'Tabela IRT'!$E$14,IF('Ficha de funcio e processa'!W29&lt;='Tabela IRT'!$B$15,'Tabela IRT'!$E$15,IF('Ficha de funcio e processa'!W29&lt;='Tabela IRT'!$B$16,'Tabela IRT'!$E$16,IF('Ficha de funcio e processa'!W29&lt;='Tabela IRT'!$B$17,'Tabela IRT'!$E$17,IF('Ficha de funcio e processa'!W29&lt;='Tabela IRT'!$B$18,'Tabela IRT'!$E$18,IF('Ficha de funcio e processa'!W29&lt;='Tabela IRT'!$B$19,'Tabela IRT'!$E$19,IF('Ficha de funcio e processa'!W29&lt;='Tabela IRT'!$B$20,'Tabela IRT'!$E$20,IF('Ficha de funcio e processa'!W29&lt;='Tabela IRT'!$B$21,'Tabela IRT'!$E$21,IF('Ficha de funcio e processa'!W29&lt;='Tabela IRT'!$B$22,'Tabela IRT'!$E$22,IF('Ficha de funcio e processa'!W29&lt;='Tabela IRT'!$B$23,'Tabela IRT'!$E$23,IF('Ficha de funcio e processa'!W29&lt;='Tabela IRT'!$B$24,'Tabela IRT'!$E$24))))))))))))))</f>
        <v>0</v>
      </c>
      <c r="L24" s="148">
        <f>IF('Ficha de funcio e processa'!W29&lt;='Tabela IRT'!$B$11,'Tabela IRT'!$C$11,IF('Ficha de funcio e processa'!W29&lt;='Tabela IRT'!$B$12,'Tabela IRT'!$C$12,IF('Ficha de funcio e processa'!W29&lt;='Tabela IRT'!$B$13,'Tabela IRT'!$C$13,IF('Ficha de funcio e processa'!W29&lt;='Tabela IRT'!$B$14,'Tabela IRT'!$C$14,IF('Ficha de funcio e processa'!W29&lt;='Tabela IRT'!$B$15,'Tabela IRT'!$C$15,IF('Ficha de funcio e processa'!W29&lt;='Tabela IRT'!$B$16,'Tabela IRT'!$C$16,IF('Ficha de funcio e processa'!W29&lt;='Tabela IRT'!$B$17,'Tabela IRT'!$C$17,IF('Ficha de funcio e processa'!W29&lt;='Tabela IRT'!$B$18,'Tabela IRT'!$C$18,IF('Ficha de funcio e processa'!W29&lt;='Tabela IRT'!$B$19,'Tabela IRT'!$C$19,IF('Ficha de funcio e processa'!W29&lt;='Tabela IRT'!$B$20,'Tabela IRT'!$C$20,IF('Ficha de funcio e processa'!W29&lt;='Tabela IRT'!$B$21,'Tabela IRT'!$C$21,IF('Ficha de funcio e processa'!W29&lt;='Tabela IRT'!$B$22,'Tabela IRT'!$C$22,IF('Ficha de funcio e processa'!W29&lt;='Tabela IRT'!$B$23,'Tabela IRT'!$C$23,IF('Ficha de funcio e processa'!W29&lt;='Tabela IRT'!$B$24,'Tabela IRT'!$C$24))))))))))))))</f>
        <v>0</v>
      </c>
      <c r="M24" s="233">
        <f>('Ficha de funcio e processa'!W29-30%)-L24</f>
        <v>-0.3</v>
      </c>
      <c r="N24" s="184">
        <v>44</v>
      </c>
      <c r="O24" s="184">
        <v>9</v>
      </c>
      <c r="P24" s="185"/>
      <c r="Q24" s="185"/>
      <c r="R24" s="186"/>
      <c r="S24" s="186"/>
      <c r="T24" s="186"/>
      <c r="U24" s="186"/>
      <c r="V24" s="186"/>
      <c r="W24" s="186"/>
      <c r="X24" s="186"/>
      <c r="Y24" s="186"/>
      <c r="Z24" s="151"/>
      <c r="AA24" s="153">
        <f t="shared" ca="1" si="1"/>
        <v>41740</v>
      </c>
      <c r="AB24" s="154">
        <f t="shared" ca="1" si="2"/>
        <v>114.35616438356165</v>
      </c>
      <c r="AC24" s="187"/>
    </row>
    <row r="25" spans="1:29">
      <c r="A25" s="137" t="b">
        <f t="shared" si="3"/>
        <v>0</v>
      </c>
      <c r="B25" s="142"/>
      <c r="C25" s="228"/>
      <c r="D25" s="138" t="s">
        <v>193</v>
      </c>
      <c r="E25" s="139"/>
      <c r="F25" s="139"/>
      <c r="G25" s="140">
        <f t="shared" ca="1" si="4"/>
        <v>41740</v>
      </c>
      <c r="H25" s="141">
        <f t="shared" ca="1" si="0"/>
        <v>-41740</v>
      </c>
      <c r="I25" s="180"/>
      <c r="J25" s="135">
        <f>IF('Ficha de funcio e processa'!W30&lt;='Tabela IRT'!$B$11,'Tabela IRT'!$D$11,IF('Ficha de funcio e processa'!W30&lt;='Tabela IRT'!$B$12,'Tabela IRT'!$D$12,IF('Ficha de funcio e processa'!W30&lt;='Tabela IRT'!$B$13,'Tabela IRT'!$D$13,IF('Ficha de funcio e processa'!W30&lt;='Tabela IRT'!$B$14,'Tabela IRT'!$D$14,IF('Ficha de funcio e processa'!W30&lt;='Tabela IRT'!$B$15,'Tabela IRT'!$D$15,IF('Ficha de funcio e processa'!W30&lt;='Tabela IRT'!$B$16,'Tabela IRT'!$D$16,IF('Ficha de funcio e processa'!W30&lt;='Tabela IRT'!$B$17,'Tabela IRT'!$D$17,IF('Ficha de funcio e processa'!W30&lt;='Tabela IRT'!$B$18,'Tabela IRT'!$D$18,IF('Ficha de funcio e processa'!W30&lt;='Tabela IRT'!$B$19,'Tabela IRT'!$D$19,IF('Ficha de funcio e processa'!W30&lt;='Tabela IRT'!$B$20,'Tabela IRT'!$D$20,IF('Ficha de funcio e processa'!W30&lt;='Tabela IRT'!$B$21,'Tabela IRT'!$D$21,IF('Ficha de funcio e processa'!W30&lt;='Tabela IRT'!$B$22,'Tabela IRT'!$D$22,IF('Ficha de funcio e processa'!W30&lt;='Tabela IRT'!$B$23,'Tabela IRT'!$D$23,IF('Ficha de funcio e processa'!W30&lt;='Tabela IRT'!$B$24,'Tabela IRT'!$D$24))))))))))))))</f>
        <v>0</v>
      </c>
      <c r="K25" s="148">
        <f>IF('Ficha de funcio e processa'!W30&lt;='Tabela IRT'!$B$11,'Tabela IRT'!$E$11,IF('Ficha de funcio e processa'!W30&lt;='Tabela IRT'!$B$12,'Tabela IRT'!$E$12,IF('Ficha de funcio e processa'!W30&lt;='Tabela IRT'!$B$13,'Tabela IRT'!$E$13,IF('Ficha de funcio e processa'!W30&lt;='Tabela IRT'!$B$14,'Tabela IRT'!$E$14,IF('Ficha de funcio e processa'!W30&lt;='Tabela IRT'!$B$15,'Tabela IRT'!$E$15,IF('Ficha de funcio e processa'!W30&lt;='Tabela IRT'!$B$16,'Tabela IRT'!$E$16,IF('Ficha de funcio e processa'!W30&lt;='Tabela IRT'!$B$17,'Tabela IRT'!$E$17,IF('Ficha de funcio e processa'!W30&lt;='Tabela IRT'!$B$18,'Tabela IRT'!$E$18,IF('Ficha de funcio e processa'!W30&lt;='Tabela IRT'!$B$19,'Tabela IRT'!$E$19,IF('Ficha de funcio e processa'!W30&lt;='Tabela IRT'!$B$20,'Tabela IRT'!$E$20,IF('Ficha de funcio e processa'!W30&lt;='Tabela IRT'!$B$21,'Tabela IRT'!$E$21,IF('Ficha de funcio e processa'!W30&lt;='Tabela IRT'!$B$22,'Tabela IRT'!$E$22,IF('Ficha de funcio e processa'!W30&lt;='Tabela IRT'!$B$23,'Tabela IRT'!$E$23,IF('Ficha de funcio e processa'!W30&lt;='Tabela IRT'!$B$24,'Tabela IRT'!$E$24))))))))))))))</f>
        <v>0</v>
      </c>
      <c r="L25" s="148">
        <f>IF('Ficha de funcio e processa'!W30&lt;='Tabela IRT'!$B$11,'Tabela IRT'!$C$11,IF('Ficha de funcio e processa'!W30&lt;='Tabela IRT'!$B$12,'Tabela IRT'!$C$12,IF('Ficha de funcio e processa'!W30&lt;='Tabela IRT'!$B$13,'Tabela IRT'!$C$13,IF('Ficha de funcio e processa'!W30&lt;='Tabela IRT'!$B$14,'Tabela IRT'!$C$14,IF('Ficha de funcio e processa'!W30&lt;='Tabela IRT'!$B$15,'Tabela IRT'!$C$15,IF('Ficha de funcio e processa'!W30&lt;='Tabela IRT'!$B$16,'Tabela IRT'!$C$16,IF('Ficha de funcio e processa'!W30&lt;='Tabela IRT'!$B$17,'Tabela IRT'!$C$17,IF('Ficha de funcio e processa'!W30&lt;='Tabela IRT'!$B$18,'Tabela IRT'!$C$18,IF('Ficha de funcio e processa'!W30&lt;='Tabela IRT'!$B$19,'Tabela IRT'!$C$19,IF('Ficha de funcio e processa'!W30&lt;='Tabela IRT'!$B$20,'Tabela IRT'!$C$20,IF('Ficha de funcio e processa'!W30&lt;='Tabela IRT'!$B$21,'Tabela IRT'!$C$21,IF('Ficha de funcio e processa'!W30&lt;='Tabela IRT'!$B$22,'Tabela IRT'!$C$22,IF('Ficha de funcio e processa'!W30&lt;='Tabela IRT'!$B$23,'Tabela IRT'!$C$23,IF('Ficha de funcio e processa'!W30&lt;='Tabela IRT'!$B$24,'Tabela IRT'!$C$24))))))))))))))</f>
        <v>0</v>
      </c>
      <c r="M25" s="233">
        <f>('Ficha de funcio e processa'!W30-30%)-L25</f>
        <v>-0.3</v>
      </c>
      <c r="N25" s="184">
        <v>44</v>
      </c>
      <c r="O25" s="184">
        <v>9</v>
      </c>
      <c r="P25" s="185"/>
      <c r="Q25" s="185"/>
      <c r="R25" s="186"/>
      <c r="S25" s="186"/>
      <c r="T25" s="186"/>
      <c r="U25" s="186"/>
      <c r="V25" s="186"/>
      <c r="W25" s="186"/>
      <c r="X25" s="186"/>
      <c r="Y25" s="186"/>
      <c r="Z25" s="152"/>
      <c r="AA25" s="153">
        <f t="shared" ca="1" si="1"/>
        <v>41740</v>
      </c>
      <c r="AB25" s="154">
        <f t="shared" ca="1" si="2"/>
        <v>114.35616438356165</v>
      </c>
      <c r="AC25" s="187"/>
    </row>
    <row r="26" spans="1:29">
      <c r="A26" s="137" t="b">
        <f t="shared" si="3"/>
        <v>0</v>
      </c>
      <c r="B26" s="138"/>
      <c r="C26" s="146"/>
      <c r="D26" s="138" t="s">
        <v>193</v>
      </c>
      <c r="E26" s="139"/>
      <c r="F26" s="139"/>
      <c r="G26" s="140">
        <f t="shared" ca="1" si="4"/>
        <v>41740</v>
      </c>
      <c r="H26" s="141">
        <f t="shared" ca="1" si="0"/>
        <v>-41740</v>
      </c>
      <c r="I26" s="180"/>
      <c r="J26" s="135">
        <f>IF('Ficha de funcio e processa'!W31&lt;='Tabela IRT'!$B$11,'Tabela IRT'!$D$11,IF('Ficha de funcio e processa'!W31&lt;='Tabela IRT'!$B$12,'Tabela IRT'!$D$12,IF('Ficha de funcio e processa'!W31&lt;='Tabela IRT'!$B$13,'Tabela IRT'!$D$13,IF('Ficha de funcio e processa'!W31&lt;='Tabela IRT'!$B$14,'Tabela IRT'!$D$14,IF('Ficha de funcio e processa'!W31&lt;='Tabela IRT'!$B$15,'Tabela IRT'!$D$15,IF('Ficha de funcio e processa'!W31&lt;='Tabela IRT'!$B$16,'Tabela IRT'!$D$16,IF('Ficha de funcio e processa'!W31&lt;='Tabela IRT'!$B$17,'Tabela IRT'!$D$17,IF('Ficha de funcio e processa'!W31&lt;='Tabela IRT'!$B$18,'Tabela IRT'!$D$18,IF('Ficha de funcio e processa'!W31&lt;='Tabela IRT'!$B$19,'Tabela IRT'!$D$19,IF('Ficha de funcio e processa'!W31&lt;='Tabela IRT'!$B$20,'Tabela IRT'!$D$20,IF('Ficha de funcio e processa'!W31&lt;='Tabela IRT'!$B$21,'Tabela IRT'!$D$21,IF('Ficha de funcio e processa'!W31&lt;='Tabela IRT'!$B$22,'Tabela IRT'!$D$22,IF('Ficha de funcio e processa'!W31&lt;='Tabela IRT'!$B$23,'Tabela IRT'!$D$23,IF('Ficha de funcio e processa'!W31&lt;='Tabela IRT'!$B$24,'Tabela IRT'!$D$24))))))))))))))</f>
        <v>0</v>
      </c>
      <c r="K26" s="148">
        <f>IF('Ficha de funcio e processa'!W31&lt;='Tabela IRT'!$B$11,'Tabela IRT'!$E$11,IF('Ficha de funcio e processa'!W31&lt;='Tabela IRT'!$B$12,'Tabela IRT'!$E$12,IF('Ficha de funcio e processa'!W31&lt;='Tabela IRT'!$B$13,'Tabela IRT'!$E$13,IF('Ficha de funcio e processa'!W31&lt;='Tabela IRT'!$B$14,'Tabela IRT'!$E$14,IF('Ficha de funcio e processa'!W31&lt;='Tabela IRT'!$B$15,'Tabela IRT'!$E$15,IF('Ficha de funcio e processa'!W31&lt;='Tabela IRT'!$B$16,'Tabela IRT'!$E$16,IF('Ficha de funcio e processa'!W31&lt;='Tabela IRT'!$B$17,'Tabela IRT'!$E$17,IF('Ficha de funcio e processa'!W31&lt;='Tabela IRT'!$B$18,'Tabela IRT'!$E$18,IF('Ficha de funcio e processa'!W31&lt;='Tabela IRT'!$B$19,'Tabela IRT'!$E$19,IF('Ficha de funcio e processa'!W31&lt;='Tabela IRT'!$B$20,'Tabela IRT'!$E$20,IF('Ficha de funcio e processa'!W31&lt;='Tabela IRT'!$B$21,'Tabela IRT'!$E$21,IF('Ficha de funcio e processa'!W31&lt;='Tabela IRT'!$B$22,'Tabela IRT'!$E$22,IF('Ficha de funcio e processa'!W31&lt;='Tabela IRT'!$B$23,'Tabela IRT'!$E$23,IF('Ficha de funcio e processa'!W31&lt;='Tabela IRT'!$B$24,'Tabela IRT'!$E$24))))))))))))))</f>
        <v>0</v>
      </c>
      <c r="L26" s="148">
        <f>IF('Ficha de funcio e processa'!W31&lt;='Tabela IRT'!$B$11,'Tabela IRT'!$C$11,IF('Ficha de funcio e processa'!W31&lt;='Tabela IRT'!$B$12,'Tabela IRT'!$C$12,IF('Ficha de funcio e processa'!W31&lt;='Tabela IRT'!$B$13,'Tabela IRT'!$C$13,IF('Ficha de funcio e processa'!W31&lt;='Tabela IRT'!$B$14,'Tabela IRT'!$C$14,IF('Ficha de funcio e processa'!W31&lt;='Tabela IRT'!$B$15,'Tabela IRT'!$C$15,IF('Ficha de funcio e processa'!W31&lt;='Tabela IRT'!$B$16,'Tabela IRT'!$C$16,IF('Ficha de funcio e processa'!W31&lt;='Tabela IRT'!$B$17,'Tabela IRT'!$C$17,IF('Ficha de funcio e processa'!W31&lt;='Tabela IRT'!$B$18,'Tabela IRT'!$C$18,IF('Ficha de funcio e processa'!W31&lt;='Tabela IRT'!$B$19,'Tabela IRT'!$C$19,IF('Ficha de funcio e processa'!W31&lt;='Tabela IRT'!$B$20,'Tabela IRT'!$C$20,IF('Ficha de funcio e processa'!W31&lt;='Tabela IRT'!$B$21,'Tabela IRT'!$C$21,IF('Ficha de funcio e processa'!W31&lt;='Tabela IRT'!$B$22,'Tabela IRT'!$C$22,IF('Ficha de funcio e processa'!W31&lt;='Tabela IRT'!$B$23,'Tabela IRT'!$C$23,IF('Ficha de funcio e processa'!W31&lt;='Tabela IRT'!$B$24,'Tabela IRT'!$C$24))))))))))))))</f>
        <v>0</v>
      </c>
      <c r="M26" s="233">
        <f>('Ficha de funcio e processa'!W31-30%)-L26</f>
        <v>-0.3</v>
      </c>
      <c r="N26" s="184">
        <v>44</v>
      </c>
      <c r="O26" s="184">
        <v>9</v>
      </c>
      <c r="P26" s="185"/>
      <c r="Q26" s="185"/>
      <c r="R26" s="186"/>
      <c r="S26" s="186"/>
      <c r="T26" s="186"/>
      <c r="U26" s="186"/>
      <c r="V26" s="186"/>
      <c r="W26" s="186"/>
      <c r="X26" s="186"/>
      <c r="Y26" s="186"/>
      <c r="Z26" s="152"/>
      <c r="AA26" s="153">
        <f t="shared" ca="1" si="1"/>
        <v>41740</v>
      </c>
      <c r="AB26" s="154">
        <f t="shared" ca="1" si="2"/>
        <v>114.35616438356165</v>
      </c>
      <c r="AC26" s="187"/>
    </row>
    <row r="27" spans="1:29">
      <c r="A27" s="137" t="b">
        <f t="shared" si="3"/>
        <v>0</v>
      </c>
      <c r="B27" s="142"/>
      <c r="C27" s="138"/>
      <c r="D27" s="138" t="s">
        <v>193</v>
      </c>
      <c r="E27" s="139"/>
      <c r="F27" s="139"/>
      <c r="G27" s="140">
        <f t="shared" ca="1" si="4"/>
        <v>41740</v>
      </c>
      <c r="H27" s="141">
        <f t="shared" ca="1" si="0"/>
        <v>-41740</v>
      </c>
      <c r="I27" s="183"/>
      <c r="J27" s="135">
        <f>IF('Ficha de funcio e processa'!W32&lt;='Tabela IRT'!$B$11,'Tabela IRT'!$D$11,IF('Ficha de funcio e processa'!W32&lt;='Tabela IRT'!$B$12,'Tabela IRT'!$D$12,IF('Ficha de funcio e processa'!W32&lt;='Tabela IRT'!$B$13,'Tabela IRT'!$D$13,IF('Ficha de funcio e processa'!W32&lt;='Tabela IRT'!$B$14,'Tabela IRT'!$D$14,IF('Ficha de funcio e processa'!W32&lt;='Tabela IRT'!$B$15,'Tabela IRT'!$D$15,IF('Ficha de funcio e processa'!W32&lt;='Tabela IRT'!$B$16,'Tabela IRT'!$D$16,IF('Ficha de funcio e processa'!W32&lt;='Tabela IRT'!$B$17,'Tabela IRT'!$D$17,IF('Ficha de funcio e processa'!W32&lt;='Tabela IRT'!$B$18,'Tabela IRT'!$D$18,IF('Ficha de funcio e processa'!W32&lt;='Tabela IRT'!$B$19,'Tabela IRT'!$D$19,IF('Ficha de funcio e processa'!W32&lt;='Tabela IRT'!$B$20,'Tabela IRT'!$D$20,IF('Ficha de funcio e processa'!W32&lt;='Tabela IRT'!$B$21,'Tabela IRT'!$D$21,IF('Ficha de funcio e processa'!W32&lt;='Tabela IRT'!$B$22,'Tabela IRT'!$D$22,IF('Ficha de funcio e processa'!W32&lt;='Tabela IRT'!$B$23,'Tabela IRT'!$D$23,IF('Ficha de funcio e processa'!W32&lt;='Tabela IRT'!$B$24,'Tabela IRT'!$D$24))))))))))))))</f>
        <v>0</v>
      </c>
      <c r="K27" s="148">
        <f>IF('Ficha de funcio e processa'!W32&lt;='Tabela IRT'!$B$11,'Tabela IRT'!$E$11,IF('Ficha de funcio e processa'!W32&lt;='Tabela IRT'!$B$12,'Tabela IRT'!$E$12,IF('Ficha de funcio e processa'!W32&lt;='Tabela IRT'!$B$13,'Tabela IRT'!$E$13,IF('Ficha de funcio e processa'!W32&lt;='Tabela IRT'!$B$14,'Tabela IRT'!$E$14,IF('Ficha de funcio e processa'!W32&lt;='Tabela IRT'!$B$15,'Tabela IRT'!$E$15,IF('Ficha de funcio e processa'!W32&lt;='Tabela IRT'!$B$16,'Tabela IRT'!$E$16,IF('Ficha de funcio e processa'!W32&lt;='Tabela IRT'!$B$17,'Tabela IRT'!$E$17,IF('Ficha de funcio e processa'!W32&lt;='Tabela IRT'!$B$18,'Tabela IRT'!$E$18,IF('Ficha de funcio e processa'!W32&lt;='Tabela IRT'!$B$19,'Tabela IRT'!$E$19,IF('Ficha de funcio e processa'!W32&lt;='Tabela IRT'!$B$20,'Tabela IRT'!$E$20,IF('Ficha de funcio e processa'!W32&lt;='Tabela IRT'!$B$21,'Tabela IRT'!$E$21,IF('Ficha de funcio e processa'!W32&lt;='Tabela IRT'!$B$22,'Tabela IRT'!$E$22,IF('Ficha de funcio e processa'!W32&lt;='Tabela IRT'!$B$23,'Tabela IRT'!$E$23,IF('Ficha de funcio e processa'!W32&lt;='Tabela IRT'!$B$24,'Tabela IRT'!$E$24))))))))))))))</f>
        <v>0</v>
      </c>
      <c r="L27" s="148">
        <f>IF('Ficha de funcio e processa'!W32&lt;='Tabela IRT'!$B$11,'Tabela IRT'!$C$11,IF('Ficha de funcio e processa'!W32&lt;='Tabela IRT'!$B$12,'Tabela IRT'!$C$12,IF('Ficha de funcio e processa'!W32&lt;='Tabela IRT'!$B$13,'Tabela IRT'!$C$13,IF('Ficha de funcio e processa'!W32&lt;='Tabela IRT'!$B$14,'Tabela IRT'!$C$14,IF('Ficha de funcio e processa'!W32&lt;='Tabela IRT'!$B$15,'Tabela IRT'!$C$15,IF('Ficha de funcio e processa'!W32&lt;='Tabela IRT'!$B$16,'Tabela IRT'!$C$16,IF('Ficha de funcio e processa'!W32&lt;='Tabela IRT'!$B$17,'Tabela IRT'!$C$17,IF('Ficha de funcio e processa'!W32&lt;='Tabela IRT'!$B$18,'Tabela IRT'!$C$18,IF('Ficha de funcio e processa'!W32&lt;='Tabela IRT'!$B$19,'Tabela IRT'!$C$19,IF('Ficha de funcio e processa'!W32&lt;='Tabela IRT'!$B$20,'Tabela IRT'!$C$20,IF('Ficha de funcio e processa'!W32&lt;='Tabela IRT'!$B$21,'Tabela IRT'!$C$21,IF('Ficha de funcio e processa'!W32&lt;='Tabela IRT'!$B$22,'Tabela IRT'!$C$22,IF('Ficha de funcio e processa'!W32&lt;='Tabela IRT'!$B$23,'Tabela IRT'!$C$23,IF('Ficha de funcio e processa'!W32&lt;='Tabela IRT'!$B$24,'Tabela IRT'!$C$24))))))))))))))</f>
        <v>0</v>
      </c>
      <c r="M27" s="233">
        <f>('Ficha de funcio e processa'!W32-30%)-L27</f>
        <v>-0.3</v>
      </c>
      <c r="N27" s="184">
        <v>44</v>
      </c>
      <c r="O27" s="184">
        <v>9</v>
      </c>
      <c r="P27" s="185"/>
      <c r="Q27" s="185"/>
      <c r="R27" s="186"/>
      <c r="S27" s="186"/>
      <c r="T27" s="186"/>
      <c r="U27" s="186"/>
      <c r="V27" s="186"/>
      <c r="W27" s="186"/>
      <c r="X27" s="186"/>
      <c r="Y27" s="186"/>
      <c r="Z27" s="153"/>
      <c r="AA27" s="153">
        <f t="shared" ca="1" si="1"/>
        <v>41740</v>
      </c>
      <c r="AB27" s="154">
        <f t="shared" ca="1" si="2"/>
        <v>114.35616438356165</v>
      </c>
      <c r="AC27" s="187"/>
    </row>
    <row r="28" spans="1:29">
      <c r="A28" s="137" t="b">
        <f t="shared" si="3"/>
        <v>0</v>
      </c>
      <c r="B28" s="138"/>
      <c r="C28" s="146"/>
      <c r="D28" s="138" t="s">
        <v>193</v>
      </c>
      <c r="E28" s="139"/>
      <c r="F28" s="139"/>
      <c r="G28" s="140">
        <f t="shared" ca="1" si="4"/>
        <v>41740</v>
      </c>
      <c r="H28" s="141">
        <f t="shared" ca="1" si="0"/>
        <v>-41740</v>
      </c>
      <c r="I28" s="180"/>
      <c r="J28" s="135">
        <f>IF('Ficha de funcio e processa'!W33&lt;='Tabela IRT'!$B$11,'Tabela IRT'!$D$11,IF('Ficha de funcio e processa'!W33&lt;='Tabela IRT'!$B$12,'Tabela IRT'!$D$12,IF('Ficha de funcio e processa'!W33&lt;='Tabela IRT'!$B$13,'Tabela IRT'!$D$13,IF('Ficha de funcio e processa'!W33&lt;='Tabela IRT'!$B$14,'Tabela IRT'!$D$14,IF('Ficha de funcio e processa'!W33&lt;='Tabela IRT'!$B$15,'Tabela IRT'!$D$15,IF('Ficha de funcio e processa'!W33&lt;='Tabela IRT'!$B$16,'Tabela IRT'!$D$16,IF('Ficha de funcio e processa'!W33&lt;='Tabela IRT'!$B$17,'Tabela IRT'!$D$17,IF('Ficha de funcio e processa'!W33&lt;='Tabela IRT'!$B$18,'Tabela IRT'!$D$18,IF('Ficha de funcio e processa'!W33&lt;='Tabela IRT'!$B$19,'Tabela IRT'!$D$19,IF('Ficha de funcio e processa'!W33&lt;='Tabela IRT'!$B$20,'Tabela IRT'!$D$20,IF('Ficha de funcio e processa'!W33&lt;='Tabela IRT'!$B$21,'Tabela IRT'!$D$21,IF('Ficha de funcio e processa'!W33&lt;='Tabela IRT'!$B$22,'Tabela IRT'!$D$22,IF('Ficha de funcio e processa'!W33&lt;='Tabela IRT'!$B$23,'Tabela IRT'!$D$23,IF('Ficha de funcio e processa'!W33&lt;='Tabela IRT'!$B$24,'Tabela IRT'!$D$24))))))))))))))</f>
        <v>0</v>
      </c>
      <c r="K28" s="148">
        <f>IF('Ficha de funcio e processa'!W33&lt;='Tabela IRT'!$B$11,'Tabela IRT'!$E$11,IF('Ficha de funcio e processa'!W33&lt;='Tabela IRT'!$B$12,'Tabela IRT'!$E$12,IF('Ficha de funcio e processa'!W33&lt;='Tabela IRT'!$B$13,'Tabela IRT'!$E$13,IF('Ficha de funcio e processa'!W33&lt;='Tabela IRT'!$B$14,'Tabela IRT'!$E$14,IF('Ficha de funcio e processa'!W33&lt;='Tabela IRT'!$B$15,'Tabela IRT'!$E$15,IF('Ficha de funcio e processa'!W33&lt;='Tabela IRT'!$B$16,'Tabela IRT'!$E$16,IF('Ficha de funcio e processa'!W33&lt;='Tabela IRT'!$B$17,'Tabela IRT'!$E$17,IF('Ficha de funcio e processa'!W33&lt;='Tabela IRT'!$B$18,'Tabela IRT'!$E$18,IF('Ficha de funcio e processa'!W33&lt;='Tabela IRT'!$B$19,'Tabela IRT'!$E$19,IF('Ficha de funcio e processa'!W33&lt;='Tabela IRT'!$B$20,'Tabela IRT'!$E$20,IF('Ficha de funcio e processa'!W33&lt;='Tabela IRT'!$B$21,'Tabela IRT'!$E$21,IF('Ficha de funcio e processa'!W33&lt;='Tabela IRT'!$B$22,'Tabela IRT'!$E$22,IF('Ficha de funcio e processa'!W33&lt;='Tabela IRT'!$B$23,'Tabela IRT'!$E$23,IF('Ficha de funcio e processa'!W33&lt;='Tabela IRT'!$B$24,'Tabela IRT'!$E$24))))))))))))))</f>
        <v>0</v>
      </c>
      <c r="L28" s="148">
        <f>IF('Ficha de funcio e processa'!W33&lt;='Tabela IRT'!$B$11,'Tabela IRT'!$C$11,IF('Ficha de funcio e processa'!W33&lt;='Tabela IRT'!$B$12,'Tabela IRT'!$C$12,IF('Ficha de funcio e processa'!W33&lt;='Tabela IRT'!$B$13,'Tabela IRT'!$C$13,IF('Ficha de funcio e processa'!W33&lt;='Tabela IRT'!$B$14,'Tabela IRT'!$C$14,IF('Ficha de funcio e processa'!W33&lt;='Tabela IRT'!$B$15,'Tabela IRT'!$C$15,IF('Ficha de funcio e processa'!W33&lt;='Tabela IRT'!$B$16,'Tabela IRT'!$C$16,IF('Ficha de funcio e processa'!W33&lt;='Tabela IRT'!$B$17,'Tabela IRT'!$C$17,IF('Ficha de funcio e processa'!W33&lt;='Tabela IRT'!$B$18,'Tabela IRT'!$C$18,IF('Ficha de funcio e processa'!W33&lt;='Tabela IRT'!$B$19,'Tabela IRT'!$C$19,IF('Ficha de funcio e processa'!W33&lt;='Tabela IRT'!$B$20,'Tabela IRT'!$C$20,IF('Ficha de funcio e processa'!W33&lt;='Tabela IRT'!$B$21,'Tabela IRT'!$C$21,IF('Ficha de funcio e processa'!W33&lt;='Tabela IRT'!$B$22,'Tabela IRT'!$C$22,IF('Ficha de funcio e processa'!W33&lt;='Tabela IRT'!$B$23,'Tabela IRT'!$C$23,IF('Ficha de funcio e processa'!W33&lt;='Tabela IRT'!$B$24,'Tabela IRT'!$C$24))))))))))))))</f>
        <v>0</v>
      </c>
      <c r="M28" s="233">
        <f>('Ficha de funcio e processa'!W33-30%)-L28</f>
        <v>-0.3</v>
      </c>
      <c r="N28" s="184">
        <v>44</v>
      </c>
      <c r="O28" s="184">
        <v>9</v>
      </c>
      <c r="P28" s="185"/>
      <c r="Q28" s="185"/>
      <c r="R28" s="186"/>
      <c r="S28" s="186"/>
      <c r="T28" s="186"/>
      <c r="U28" s="186"/>
      <c r="V28" s="186"/>
      <c r="W28" s="186"/>
      <c r="X28" s="186"/>
      <c r="Y28" s="186"/>
      <c r="Z28" s="152"/>
      <c r="AA28" s="153">
        <f t="shared" ca="1" si="1"/>
        <v>41740</v>
      </c>
      <c r="AB28" s="154">
        <f t="shared" ca="1" si="2"/>
        <v>114.35616438356165</v>
      </c>
      <c r="AC28" s="187"/>
    </row>
    <row r="29" spans="1:29">
      <c r="A29" s="137" t="b">
        <f t="shared" si="3"/>
        <v>0</v>
      </c>
      <c r="B29" s="142"/>
      <c r="C29" s="225"/>
      <c r="D29" s="138" t="s">
        <v>193</v>
      </c>
      <c r="E29" s="139"/>
      <c r="F29" s="139"/>
      <c r="G29" s="140">
        <f t="shared" ca="1" si="4"/>
        <v>41740</v>
      </c>
      <c r="H29" s="141">
        <f t="shared" ca="1" si="0"/>
        <v>-41740</v>
      </c>
      <c r="I29" s="181"/>
      <c r="J29" s="135">
        <f>IF('Ficha de funcio e processa'!W34&lt;='Tabela IRT'!$B$11,'Tabela IRT'!$D$11,IF('Ficha de funcio e processa'!W34&lt;='Tabela IRT'!$B$12,'Tabela IRT'!$D$12,IF('Ficha de funcio e processa'!W34&lt;='Tabela IRT'!$B$13,'Tabela IRT'!$D$13,IF('Ficha de funcio e processa'!W34&lt;='Tabela IRT'!$B$14,'Tabela IRT'!$D$14,IF('Ficha de funcio e processa'!W34&lt;='Tabela IRT'!$B$15,'Tabela IRT'!$D$15,IF('Ficha de funcio e processa'!W34&lt;='Tabela IRT'!$B$16,'Tabela IRT'!$D$16,IF('Ficha de funcio e processa'!W34&lt;='Tabela IRT'!$B$17,'Tabela IRT'!$D$17,IF('Ficha de funcio e processa'!W34&lt;='Tabela IRT'!$B$18,'Tabela IRT'!$D$18,IF('Ficha de funcio e processa'!W34&lt;='Tabela IRT'!$B$19,'Tabela IRT'!$D$19,IF('Ficha de funcio e processa'!W34&lt;='Tabela IRT'!$B$20,'Tabela IRT'!$D$20,IF('Ficha de funcio e processa'!W34&lt;='Tabela IRT'!$B$21,'Tabela IRT'!$D$21,IF('Ficha de funcio e processa'!W34&lt;='Tabela IRT'!$B$22,'Tabela IRT'!$D$22,IF('Ficha de funcio e processa'!W34&lt;='Tabela IRT'!$B$23,'Tabela IRT'!$D$23,IF('Ficha de funcio e processa'!W34&lt;='Tabela IRT'!$B$24,'Tabela IRT'!$D$24))))))))))))))</f>
        <v>0</v>
      </c>
      <c r="K29" s="148">
        <f>IF('Ficha de funcio e processa'!W34&lt;='Tabela IRT'!$B$11,'Tabela IRT'!$E$11,IF('Ficha de funcio e processa'!W34&lt;='Tabela IRT'!$B$12,'Tabela IRT'!$E$12,IF('Ficha de funcio e processa'!W34&lt;='Tabela IRT'!$B$13,'Tabela IRT'!$E$13,IF('Ficha de funcio e processa'!W34&lt;='Tabela IRT'!$B$14,'Tabela IRT'!$E$14,IF('Ficha de funcio e processa'!W34&lt;='Tabela IRT'!$B$15,'Tabela IRT'!$E$15,IF('Ficha de funcio e processa'!W34&lt;='Tabela IRT'!$B$16,'Tabela IRT'!$E$16,IF('Ficha de funcio e processa'!W34&lt;='Tabela IRT'!$B$17,'Tabela IRT'!$E$17,IF('Ficha de funcio e processa'!W34&lt;='Tabela IRT'!$B$18,'Tabela IRT'!$E$18,IF('Ficha de funcio e processa'!W34&lt;='Tabela IRT'!$B$19,'Tabela IRT'!$E$19,IF('Ficha de funcio e processa'!W34&lt;='Tabela IRT'!$B$20,'Tabela IRT'!$E$20,IF('Ficha de funcio e processa'!W34&lt;='Tabela IRT'!$B$21,'Tabela IRT'!$E$21,IF('Ficha de funcio e processa'!W34&lt;='Tabela IRT'!$B$22,'Tabela IRT'!$E$22,IF('Ficha de funcio e processa'!W34&lt;='Tabela IRT'!$B$23,'Tabela IRT'!$E$23,IF('Ficha de funcio e processa'!W34&lt;='Tabela IRT'!$B$24,'Tabela IRT'!$E$24))))))))))))))</f>
        <v>0</v>
      </c>
      <c r="L29" s="148">
        <f>IF('Ficha de funcio e processa'!W34&lt;='Tabela IRT'!$B$11,'Tabela IRT'!$C$11,IF('Ficha de funcio e processa'!W34&lt;='Tabela IRT'!$B$12,'Tabela IRT'!$C$12,IF('Ficha de funcio e processa'!W34&lt;='Tabela IRT'!$B$13,'Tabela IRT'!$C$13,IF('Ficha de funcio e processa'!W34&lt;='Tabela IRT'!$B$14,'Tabela IRT'!$C$14,IF('Ficha de funcio e processa'!W34&lt;='Tabela IRT'!$B$15,'Tabela IRT'!$C$15,IF('Ficha de funcio e processa'!W34&lt;='Tabela IRT'!$B$16,'Tabela IRT'!$C$16,IF('Ficha de funcio e processa'!W34&lt;='Tabela IRT'!$B$17,'Tabela IRT'!$C$17,IF('Ficha de funcio e processa'!W34&lt;='Tabela IRT'!$B$18,'Tabela IRT'!$C$18,IF('Ficha de funcio e processa'!W34&lt;='Tabela IRT'!$B$19,'Tabela IRT'!$C$19,IF('Ficha de funcio e processa'!W34&lt;='Tabela IRT'!$B$20,'Tabela IRT'!$C$20,IF('Ficha de funcio e processa'!W34&lt;='Tabela IRT'!$B$21,'Tabela IRT'!$C$21,IF('Ficha de funcio e processa'!W34&lt;='Tabela IRT'!$B$22,'Tabela IRT'!$C$22,IF('Ficha de funcio e processa'!W34&lt;='Tabela IRT'!$B$23,'Tabela IRT'!$C$23,IF('Ficha de funcio e processa'!W34&lt;='Tabela IRT'!$B$24,'Tabela IRT'!$C$24))))))))))))))</f>
        <v>0</v>
      </c>
      <c r="M29" s="233">
        <f>('Ficha de funcio e processa'!W34-30%)-L29</f>
        <v>-0.3</v>
      </c>
      <c r="N29" s="184">
        <v>44</v>
      </c>
      <c r="O29" s="184">
        <v>9</v>
      </c>
      <c r="P29" s="185"/>
      <c r="Q29" s="185"/>
      <c r="R29" s="186"/>
      <c r="S29" s="186"/>
      <c r="T29" s="186"/>
      <c r="U29" s="186"/>
      <c r="V29" s="186"/>
      <c r="W29" s="186"/>
      <c r="X29" s="186"/>
      <c r="Y29" s="186"/>
      <c r="Z29" s="153"/>
      <c r="AA29" s="153">
        <f t="shared" ca="1" si="1"/>
        <v>41740</v>
      </c>
      <c r="AB29" s="154">
        <f t="shared" ca="1" si="2"/>
        <v>114.35616438356165</v>
      </c>
      <c r="AC29" s="187"/>
    </row>
    <row r="30" spans="1:29">
      <c r="A30" s="137" t="b">
        <f t="shared" si="3"/>
        <v>0</v>
      </c>
      <c r="B30" s="142"/>
      <c r="C30" s="225"/>
      <c r="D30" s="138" t="s">
        <v>193</v>
      </c>
      <c r="E30" s="139"/>
      <c r="F30" s="139"/>
      <c r="G30" s="140">
        <f t="shared" ca="1" si="4"/>
        <v>41740</v>
      </c>
      <c r="H30" s="141">
        <f t="shared" ca="1" si="0"/>
        <v>-41740</v>
      </c>
      <c r="I30" s="181"/>
      <c r="J30" s="135">
        <f>IF('Ficha de funcio e processa'!W35&lt;='Tabela IRT'!$B$11,'Tabela IRT'!$D$11,IF('Ficha de funcio e processa'!W35&lt;='Tabela IRT'!$B$12,'Tabela IRT'!$D$12,IF('Ficha de funcio e processa'!W35&lt;='Tabela IRT'!$B$13,'Tabela IRT'!$D$13,IF('Ficha de funcio e processa'!W35&lt;='Tabela IRT'!$B$14,'Tabela IRT'!$D$14,IF('Ficha de funcio e processa'!W35&lt;='Tabela IRT'!$B$15,'Tabela IRT'!$D$15,IF('Ficha de funcio e processa'!W35&lt;='Tabela IRT'!$B$16,'Tabela IRT'!$D$16,IF('Ficha de funcio e processa'!W35&lt;='Tabela IRT'!$B$17,'Tabela IRT'!$D$17,IF('Ficha de funcio e processa'!W35&lt;='Tabela IRT'!$B$18,'Tabela IRT'!$D$18,IF('Ficha de funcio e processa'!W35&lt;='Tabela IRT'!$B$19,'Tabela IRT'!$D$19,IF('Ficha de funcio e processa'!W35&lt;='Tabela IRT'!$B$20,'Tabela IRT'!$D$20,IF('Ficha de funcio e processa'!W35&lt;='Tabela IRT'!$B$21,'Tabela IRT'!$D$21,IF('Ficha de funcio e processa'!W35&lt;='Tabela IRT'!$B$22,'Tabela IRT'!$D$22,IF('Ficha de funcio e processa'!W35&lt;='Tabela IRT'!$B$23,'Tabela IRT'!$D$23,IF('Ficha de funcio e processa'!W35&lt;='Tabela IRT'!$B$24,'Tabela IRT'!$D$24))))))))))))))</f>
        <v>0</v>
      </c>
      <c r="K30" s="148">
        <f>IF('Ficha de funcio e processa'!W35&lt;='Tabela IRT'!$B$11,'Tabela IRT'!$E$11,IF('Ficha de funcio e processa'!W35&lt;='Tabela IRT'!$B$12,'Tabela IRT'!$E$12,IF('Ficha de funcio e processa'!W35&lt;='Tabela IRT'!$B$13,'Tabela IRT'!$E$13,IF('Ficha de funcio e processa'!W35&lt;='Tabela IRT'!$B$14,'Tabela IRT'!$E$14,IF('Ficha de funcio e processa'!W35&lt;='Tabela IRT'!$B$15,'Tabela IRT'!$E$15,IF('Ficha de funcio e processa'!W35&lt;='Tabela IRT'!$B$16,'Tabela IRT'!$E$16,IF('Ficha de funcio e processa'!W35&lt;='Tabela IRT'!$B$17,'Tabela IRT'!$E$17,IF('Ficha de funcio e processa'!W35&lt;='Tabela IRT'!$B$18,'Tabela IRT'!$E$18,IF('Ficha de funcio e processa'!W35&lt;='Tabela IRT'!$B$19,'Tabela IRT'!$E$19,IF('Ficha de funcio e processa'!W35&lt;='Tabela IRT'!$B$20,'Tabela IRT'!$E$20,IF('Ficha de funcio e processa'!W35&lt;='Tabela IRT'!$B$21,'Tabela IRT'!$E$21,IF('Ficha de funcio e processa'!W35&lt;='Tabela IRT'!$B$22,'Tabela IRT'!$E$22,IF('Ficha de funcio e processa'!W35&lt;='Tabela IRT'!$B$23,'Tabela IRT'!$E$23,IF('Ficha de funcio e processa'!W35&lt;='Tabela IRT'!$B$24,'Tabela IRT'!$E$24))))))))))))))</f>
        <v>0</v>
      </c>
      <c r="L30" s="148">
        <f>IF('Ficha de funcio e processa'!W35&lt;='Tabela IRT'!$B$11,'Tabela IRT'!$C$11,IF('Ficha de funcio e processa'!W35&lt;='Tabela IRT'!$B$12,'Tabela IRT'!$C$12,IF('Ficha de funcio e processa'!W35&lt;='Tabela IRT'!$B$13,'Tabela IRT'!$C$13,IF('Ficha de funcio e processa'!W35&lt;='Tabela IRT'!$B$14,'Tabela IRT'!$C$14,IF('Ficha de funcio e processa'!W35&lt;='Tabela IRT'!$B$15,'Tabela IRT'!$C$15,IF('Ficha de funcio e processa'!W35&lt;='Tabela IRT'!$B$16,'Tabela IRT'!$C$16,IF('Ficha de funcio e processa'!W35&lt;='Tabela IRT'!$B$17,'Tabela IRT'!$C$17,IF('Ficha de funcio e processa'!W35&lt;='Tabela IRT'!$B$18,'Tabela IRT'!$C$18,IF('Ficha de funcio e processa'!W35&lt;='Tabela IRT'!$B$19,'Tabela IRT'!$C$19,IF('Ficha de funcio e processa'!W35&lt;='Tabela IRT'!$B$20,'Tabela IRT'!$C$20,IF('Ficha de funcio e processa'!W35&lt;='Tabela IRT'!$B$21,'Tabela IRT'!$C$21,IF('Ficha de funcio e processa'!W35&lt;='Tabela IRT'!$B$22,'Tabela IRT'!$C$22,IF('Ficha de funcio e processa'!W35&lt;='Tabela IRT'!$B$23,'Tabela IRT'!$C$23,IF('Ficha de funcio e processa'!W35&lt;='Tabela IRT'!$B$24,'Tabela IRT'!$C$24))))))))))))))</f>
        <v>0</v>
      </c>
      <c r="M30" s="233">
        <f>('Ficha de funcio e processa'!W35-30%)-L30</f>
        <v>-0.3</v>
      </c>
      <c r="N30" s="184">
        <v>44</v>
      </c>
      <c r="O30" s="184">
        <v>9</v>
      </c>
      <c r="P30" s="185"/>
      <c r="Q30" s="185"/>
      <c r="R30" s="186"/>
      <c r="S30" s="186"/>
      <c r="T30" s="186"/>
      <c r="U30" s="186"/>
      <c r="V30" s="186"/>
      <c r="W30" s="186"/>
      <c r="X30" s="186"/>
      <c r="Y30" s="186"/>
      <c r="Z30" s="153"/>
      <c r="AA30" s="153">
        <f t="shared" ca="1" si="1"/>
        <v>41740</v>
      </c>
      <c r="AB30" s="154">
        <f t="shared" ca="1" si="2"/>
        <v>114.35616438356165</v>
      </c>
      <c r="AC30" s="187"/>
    </row>
    <row r="31" spans="1:29">
      <c r="A31" s="137" t="b">
        <f t="shared" si="3"/>
        <v>0</v>
      </c>
      <c r="B31" s="142"/>
      <c r="C31" s="225"/>
      <c r="D31" s="138" t="s">
        <v>193</v>
      </c>
      <c r="E31" s="139"/>
      <c r="F31" s="139"/>
      <c r="G31" s="140"/>
      <c r="H31" s="141">
        <f t="shared" si="0"/>
        <v>0</v>
      </c>
      <c r="I31" s="181"/>
      <c r="J31" s="135">
        <f>IF('Ficha de funcio e processa'!W36&lt;='Tabela IRT'!$B$11,'Tabela IRT'!$D$11,IF('Ficha de funcio e processa'!W36&lt;='Tabela IRT'!$B$12,'Tabela IRT'!$D$12,IF('Ficha de funcio e processa'!W36&lt;='Tabela IRT'!$B$13,'Tabela IRT'!$D$13,IF('Ficha de funcio e processa'!W36&lt;='Tabela IRT'!$B$14,'Tabela IRT'!$D$14,IF('Ficha de funcio e processa'!W36&lt;='Tabela IRT'!$B$15,'Tabela IRT'!$D$15,IF('Ficha de funcio e processa'!W36&lt;='Tabela IRT'!$B$16,'Tabela IRT'!$D$16,IF('Ficha de funcio e processa'!W36&lt;='Tabela IRT'!$B$17,'Tabela IRT'!$D$17,IF('Ficha de funcio e processa'!W36&lt;='Tabela IRT'!$B$18,'Tabela IRT'!$D$18,IF('Ficha de funcio e processa'!W36&lt;='Tabela IRT'!$B$19,'Tabela IRT'!$D$19,IF('Ficha de funcio e processa'!W36&lt;='Tabela IRT'!$B$20,'Tabela IRT'!$D$20,IF('Ficha de funcio e processa'!W36&lt;='Tabela IRT'!$B$21,'Tabela IRT'!$D$21,IF('Ficha de funcio e processa'!W36&lt;='Tabela IRT'!$B$22,'Tabela IRT'!$D$22,IF('Ficha de funcio e processa'!W36&lt;='Tabela IRT'!$B$23,'Tabela IRT'!$D$23,IF('Ficha de funcio e processa'!W36&lt;='Tabela IRT'!$B$24,'Tabela IRT'!$D$24))))))))))))))</f>
        <v>0</v>
      </c>
      <c r="K31" s="148">
        <f>IF('Ficha de funcio e processa'!W36&lt;='Tabela IRT'!$B$11,'Tabela IRT'!$E$11,IF('Ficha de funcio e processa'!W36&lt;='Tabela IRT'!$B$12,'Tabela IRT'!$E$12,IF('Ficha de funcio e processa'!W36&lt;='Tabela IRT'!$B$13,'Tabela IRT'!$E$13,IF('Ficha de funcio e processa'!W36&lt;='Tabela IRT'!$B$14,'Tabela IRT'!$E$14,IF('Ficha de funcio e processa'!W36&lt;='Tabela IRT'!$B$15,'Tabela IRT'!$E$15,IF('Ficha de funcio e processa'!W36&lt;='Tabela IRT'!$B$16,'Tabela IRT'!$E$16,IF('Ficha de funcio e processa'!W36&lt;='Tabela IRT'!$B$17,'Tabela IRT'!$E$17,IF('Ficha de funcio e processa'!W36&lt;='Tabela IRT'!$B$18,'Tabela IRT'!$E$18,IF('Ficha de funcio e processa'!W36&lt;='Tabela IRT'!$B$19,'Tabela IRT'!$E$19,IF('Ficha de funcio e processa'!W36&lt;='Tabela IRT'!$B$20,'Tabela IRT'!$E$20,IF('Ficha de funcio e processa'!W36&lt;='Tabela IRT'!$B$21,'Tabela IRT'!$E$21,IF('Ficha de funcio e processa'!W36&lt;='Tabela IRT'!$B$22,'Tabela IRT'!$E$22,IF('Ficha de funcio e processa'!W36&lt;='Tabela IRT'!$B$23,'Tabela IRT'!$E$23,IF('Ficha de funcio e processa'!W36&lt;='Tabela IRT'!$B$24,'Tabela IRT'!$E$24))))))))))))))</f>
        <v>0</v>
      </c>
      <c r="L31" s="148">
        <f>IF('Ficha de funcio e processa'!W36&lt;='Tabela IRT'!$B$11,'Tabela IRT'!$C$11,IF('Ficha de funcio e processa'!W36&lt;='Tabela IRT'!$B$12,'Tabela IRT'!$C$12,IF('Ficha de funcio e processa'!W36&lt;='Tabela IRT'!$B$13,'Tabela IRT'!$C$13,IF('Ficha de funcio e processa'!W36&lt;='Tabela IRT'!$B$14,'Tabela IRT'!$C$14,IF('Ficha de funcio e processa'!W36&lt;='Tabela IRT'!$B$15,'Tabela IRT'!$C$15,IF('Ficha de funcio e processa'!W36&lt;='Tabela IRT'!$B$16,'Tabela IRT'!$C$16,IF('Ficha de funcio e processa'!W36&lt;='Tabela IRT'!$B$17,'Tabela IRT'!$C$17,IF('Ficha de funcio e processa'!W36&lt;='Tabela IRT'!$B$18,'Tabela IRT'!$C$18,IF('Ficha de funcio e processa'!W36&lt;='Tabela IRT'!$B$19,'Tabela IRT'!$C$19,IF('Ficha de funcio e processa'!W36&lt;='Tabela IRT'!$B$20,'Tabela IRT'!$C$20,IF('Ficha de funcio e processa'!W36&lt;='Tabela IRT'!$B$21,'Tabela IRT'!$C$21,IF('Ficha de funcio e processa'!W36&lt;='Tabela IRT'!$B$22,'Tabela IRT'!$C$22,IF('Ficha de funcio e processa'!W36&lt;='Tabela IRT'!$B$23,'Tabela IRT'!$C$23,IF('Ficha de funcio e processa'!W36&lt;='Tabela IRT'!$B$24,'Tabela IRT'!$C$24))))))))))))))</f>
        <v>0</v>
      </c>
      <c r="M31" s="233">
        <f>('Ficha de funcio e processa'!W36-30%)-L31</f>
        <v>-0.3</v>
      </c>
      <c r="N31" s="184">
        <v>44</v>
      </c>
      <c r="O31" s="184">
        <v>9</v>
      </c>
      <c r="P31" s="185"/>
      <c r="Q31" s="185"/>
      <c r="R31" s="186"/>
      <c r="S31" s="186"/>
      <c r="T31" s="186"/>
      <c r="U31" s="186"/>
      <c r="V31" s="186"/>
      <c r="W31" s="186"/>
      <c r="X31" s="186"/>
      <c r="Y31" s="186"/>
      <c r="Z31" s="151"/>
      <c r="AA31" s="153">
        <f t="shared" ca="1" si="1"/>
        <v>41740</v>
      </c>
      <c r="AB31" s="154">
        <f t="shared" ca="1" si="2"/>
        <v>114.35616438356165</v>
      </c>
      <c r="AC31" s="187"/>
    </row>
    <row r="32" spans="1:29">
      <c r="A32" s="137" t="b">
        <f t="shared" si="3"/>
        <v>0</v>
      </c>
      <c r="B32" s="142"/>
      <c r="C32" s="146"/>
      <c r="D32" s="138" t="s">
        <v>193</v>
      </c>
      <c r="E32" s="139"/>
      <c r="F32" s="139"/>
      <c r="G32" s="140">
        <f t="shared" ref="G32:G95" ca="1" si="5">TODAY()</f>
        <v>41740</v>
      </c>
      <c r="H32" s="141">
        <f t="shared" ca="1" si="0"/>
        <v>-41740</v>
      </c>
      <c r="I32" s="180"/>
      <c r="J32" s="135">
        <f>IF('Ficha de funcio e processa'!W37&lt;='Tabela IRT'!$B$11,'Tabela IRT'!$D$11,IF('Ficha de funcio e processa'!W37&lt;='Tabela IRT'!$B$12,'Tabela IRT'!$D$12,IF('Ficha de funcio e processa'!W37&lt;='Tabela IRT'!$B$13,'Tabela IRT'!$D$13,IF('Ficha de funcio e processa'!W37&lt;='Tabela IRT'!$B$14,'Tabela IRT'!$D$14,IF('Ficha de funcio e processa'!W37&lt;='Tabela IRT'!$B$15,'Tabela IRT'!$D$15,IF('Ficha de funcio e processa'!W37&lt;='Tabela IRT'!$B$16,'Tabela IRT'!$D$16,IF('Ficha de funcio e processa'!W37&lt;='Tabela IRT'!$B$17,'Tabela IRT'!$D$17,IF('Ficha de funcio e processa'!W37&lt;='Tabela IRT'!$B$18,'Tabela IRT'!$D$18,IF('Ficha de funcio e processa'!W37&lt;='Tabela IRT'!$B$19,'Tabela IRT'!$D$19,IF('Ficha de funcio e processa'!W37&lt;='Tabela IRT'!$B$20,'Tabela IRT'!$D$20,IF('Ficha de funcio e processa'!W37&lt;='Tabela IRT'!$B$21,'Tabela IRT'!$D$21,IF('Ficha de funcio e processa'!W37&lt;='Tabela IRT'!$B$22,'Tabela IRT'!$D$22,IF('Ficha de funcio e processa'!W37&lt;='Tabela IRT'!$B$23,'Tabela IRT'!$D$23,IF('Ficha de funcio e processa'!W37&lt;='Tabela IRT'!$B$24,'Tabela IRT'!$D$24))))))))))))))</f>
        <v>0</v>
      </c>
      <c r="K32" s="148">
        <f>IF('Ficha de funcio e processa'!W37&lt;='Tabela IRT'!$B$11,'Tabela IRT'!$E$11,IF('Ficha de funcio e processa'!W37&lt;='Tabela IRT'!$B$12,'Tabela IRT'!$E$12,IF('Ficha de funcio e processa'!W37&lt;='Tabela IRT'!$B$13,'Tabela IRT'!$E$13,IF('Ficha de funcio e processa'!W37&lt;='Tabela IRT'!$B$14,'Tabela IRT'!$E$14,IF('Ficha de funcio e processa'!W37&lt;='Tabela IRT'!$B$15,'Tabela IRT'!$E$15,IF('Ficha de funcio e processa'!W37&lt;='Tabela IRT'!$B$16,'Tabela IRT'!$E$16,IF('Ficha de funcio e processa'!W37&lt;='Tabela IRT'!$B$17,'Tabela IRT'!$E$17,IF('Ficha de funcio e processa'!W37&lt;='Tabela IRT'!$B$18,'Tabela IRT'!$E$18,IF('Ficha de funcio e processa'!W37&lt;='Tabela IRT'!$B$19,'Tabela IRT'!$E$19,IF('Ficha de funcio e processa'!W37&lt;='Tabela IRT'!$B$20,'Tabela IRT'!$E$20,IF('Ficha de funcio e processa'!W37&lt;='Tabela IRT'!$B$21,'Tabela IRT'!$E$21,IF('Ficha de funcio e processa'!W37&lt;='Tabela IRT'!$B$22,'Tabela IRT'!$E$22,IF('Ficha de funcio e processa'!W37&lt;='Tabela IRT'!$B$23,'Tabela IRT'!$E$23,IF('Ficha de funcio e processa'!W37&lt;='Tabela IRT'!$B$24,'Tabela IRT'!$E$24))))))))))))))</f>
        <v>0</v>
      </c>
      <c r="L32" s="148">
        <f>IF('Ficha de funcio e processa'!W37&lt;='Tabela IRT'!$B$11,'Tabela IRT'!$C$11,IF('Ficha de funcio e processa'!W37&lt;='Tabela IRT'!$B$12,'Tabela IRT'!$C$12,IF('Ficha de funcio e processa'!W37&lt;='Tabela IRT'!$B$13,'Tabela IRT'!$C$13,IF('Ficha de funcio e processa'!W37&lt;='Tabela IRT'!$B$14,'Tabela IRT'!$C$14,IF('Ficha de funcio e processa'!W37&lt;='Tabela IRT'!$B$15,'Tabela IRT'!$C$15,IF('Ficha de funcio e processa'!W37&lt;='Tabela IRT'!$B$16,'Tabela IRT'!$C$16,IF('Ficha de funcio e processa'!W37&lt;='Tabela IRT'!$B$17,'Tabela IRT'!$C$17,IF('Ficha de funcio e processa'!W37&lt;='Tabela IRT'!$B$18,'Tabela IRT'!$C$18,IF('Ficha de funcio e processa'!W37&lt;='Tabela IRT'!$B$19,'Tabela IRT'!$C$19,IF('Ficha de funcio e processa'!W37&lt;='Tabela IRT'!$B$20,'Tabela IRT'!$C$20,IF('Ficha de funcio e processa'!W37&lt;='Tabela IRT'!$B$21,'Tabela IRT'!$C$21,IF('Ficha de funcio e processa'!W37&lt;='Tabela IRT'!$B$22,'Tabela IRT'!$C$22,IF('Ficha de funcio e processa'!W37&lt;='Tabela IRT'!$B$23,'Tabela IRT'!$C$23,IF('Ficha de funcio e processa'!W37&lt;='Tabela IRT'!$B$24,'Tabela IRT'!$C$24))))))))))))))</f>
        <v>0</v>
      </c>
      <c r="M32" s="233">
        <f>('Ficha de funcio e processa'!W37-30%)-L32</f>
        <v>-0.3</v>
      </c>
      <c r="N32" s="184">
        <v>44</v>
      </c>
      <c r="O32" s="184">
        <v>9</v>
      </c>
      <c r="P32" s="185"/>
      <c r="Q32" s="185"/>
      <c r="R32" s="186"/>
      <c r="S32" s="186"/>
      <c r="T32" s="186"/>
      <c r="U32" s="186"/>
      <c r="V32" s="186"/>
      <c r="W32" s="186"/>
      <c r="X32" s="186"/>
      <c r="Y32" s="186"/>
      <c r="Z32" s="152"/>
      <c r="AA32" s="153">
        <f t="shared" ca="1" si="1"/>
        <v>41740</v>
      </c>
      <c r="AB32" s="154">
        <f t="shared" ca="1" si="2"/>
        <v>114.35616438356165</v>
      </c>
      <c r="AC32" s="187"/>
    </row>
    <row r="33" spans="1:29">
      <c r="A33" s="137" t="b">
        <f t="shared" si="3"/>
        <v>0</v>
      </c>
      <c r="B33" s="142"/>
      <c r="C33" s="225"/>
      <c r="D33" s="138" t="s">
        <v>193</v>
      </c>
      <c r="E33" s="139"/>
      <c r="F33" s="139"/>
      <c r="G33" s="140">
        <f t="shared" ca="1" si="5"/>
        <v>41740</v>
      </c>
      <c r="H33" s="141">
        <f t="shared" ca="1" si="0"/>
        <v>-41740</v>
      </c>
      <c r="I33" s="180"/>
      <c r="J33" s="135">
        <f>IF('Ficha de funcio e processa'!W38&lt;='Tabela IRT'!$B$11,'Tabela IRT'!$D$11,IF('Ficha de funcio e processa'!W38&lt;='Tabela IRT'!$B$12,'Tabela IRT'!$D$12,IF('Ficha de funcio e processa'!W38&lt;='Tabela IRT'!$B$13,'Tabela IRT'!$D$13,IF('Ficha de funcio e processa'!W38&lt;='Tabela IRT'!$B$14,'Tabela IRT'!$D$14,IF('Ficha de funcio e processa'!W38&lt;='Tabela IRT'!$B$15,'Tabela IRT'!$D$15,IF('Ficha de funcio e processa'!W38&lt;='Tabela IRT'!$B$16,'Tabela IRT'!$D$16,IF('Ficha de funcio e processa'!W38&lt;='Tabela IRT'!$B$17,'Tabela IRT'!$D$17,IF('Ficha de funcio e processa'!W38&lt;='Tabela IRT'!$B$18,'Tabela IRT'!$D$18,IF('Ficha de funcio e processa'!W38&lt;='Tabela IRT'!$B$19,'Tabela IRT'!$D$19,IF('Ficha de funcio e processa'!W38&lt;='Tabela IRT'!$B$20,'Tabela IRT'!$D$20,IF('Ficha de funcio e processa'!W38&lt;='Tabela IRT'!$B$21,'Tabela IRT'!$D$21,IF('Ficha de funcio e processa'!W38&lt;='Tabela IRT'!$B$22,'Tabela IRT'!$D$22,IF('Ficha de funcio e processa'!W38&lt;='Tabela IRT'!$B$23,'Tabela IRT'!$D$23,IF('Ficha de funcio e processa'!W38&lt;='Tabela IRT'!$B$24,'Tabela IRT'!$D$24))))))))))))))</f>
        <v>0</v>
      </c>
      <c r="K33" s="148">
        <f>IF('Ficha de funcio e processa'!W38&lt;='Tabela IRT'!$B$11,'Tabela IRT'!$E$11,IF('Ficha de funcio e processa'!W38&lt;='Tabela IRT'!$B$12,'Tabela IRT'!$E$12,IF('Ficha de funcio e processa'!W38&lt;='Tabela IRT'!$B$13,'Tabela IRT'!$E$13,IF('Ficha de funcio e processa'!W38&lt;='Tabela IRT'!$B$14,'Tabela IRT'!$E$14,IF('Ficha de funcio e processa'!W38&lt;='Tabela IRT'!$B$15,'Tabela IRT'!$E$15,IF('Ficha de funcio e processa'!W38&lt;='Tabela IRT'!$B$16,'Tabela IRT'!$E$16,IF('Ficha de funcio e processa'!W38&lt;='Tabela IRT'!$B$17,'Tabela IRT'!$E$17,IF('Ficha de funcio e processa'!W38&lt;='Tabela IRT'!$B$18,'Tabela IRT'!$E$18,IF('Ficha de funcio e processa'!W38&lt;='Tabela IRT'!$B$19,'Tabela IRT'!$E$19,IF('Ficha de funcio e processa'!W38&lt;='Tabela IRT'!$B$20,'Tabela IRT'!$E$20,IF('Ficha de funcio e processa'!W38&lt;='Tabela IRT'!$B$21,'Tabela IRT'!$E$21,IF('Ficha de funcio e processa'!W38&lt;='Tabela IRT'!$B$22,'Tabela IRT'!$E$22,IF('Ficha de funcio e processa'!W38&lt;='Tabela IRT'!$B$23,'Tabela IRT'!$E$23,IF('Ficha de funcio e processa'!W38&lt;='Tabela IRT'!$B$24,'Tabela IRT'!$E$24))))))))))))))</f>
        <v>0</v>
      </c>
      <c r="L33" s="148">
        <f>IF('Ficha de funcio e processa'!W38&lt;='Tabela IRT'!$B$11,'Tabela IRT'!$C$11,IF('Ficha de funcio e processa'!W38&lt;='Tabela IRT'!$B$12,'Tabela IRT'!$C$12,IF('Ficha de funcio e processa'!W38&lt;='Tabela IRT'!$B$13,'Tabela IRT'!$C$13,IF('Ficha de funcio e processa'!W38&lt;='Tabela IRT'!$B$14,'Tabela IRT'!$C$14,IF('Ficha de funcio e processa'!W38&lt;='Tabela IRT'!$B$15,'Tabela IRT'!$C$15,IF('Ficha de funcio e processa'!W38&lt;='Tabela IRT'!$B$16,'Tabela IRT'!$C$16,IF('Ficha de funcio e processa'!W38&lt;='Tabela IRT'!$B$17,'Tabela IRT'!$C$17,IF('Ficha de funcio e processa'!W38&lt;='Tabela IRT'!$B$18,'Tabela IRT'!$C$18,IF('Ficha de funcio e processa'!W38&lt;='Tabela IRT'!$B$19,'Tabela IRT'!$C$19,IF('Ficha de funcio e processa'!W38&lt;='Tabela IRT'!$B$20,'Tabela IRT'!$C$20,IF('Ficha de funcio e processa'!W38&lt;='Tabela IRT'!$B$21,'Tabela IRT'!$C$21,IF('Ficha de funcio e processa'!W38&lt;='Tabela IRT'!$B$22,'Tabela IRT'!$C$22,IF('Ficha de funcio e processa'!W38&lt;='Tabela IRT'!$B$23,'Tabela IRT'!$C$23,IF('Ficha de funcio e processa'!W38&lt;='Tabela IRT'!$B$24,'Tabela IRT'!$C$24))))))))))))))</f>
        <v>0</v>
      </c>
      <c r="M33" s="233">
        <f>('Ficha de funcio e processa'!W38-30%)-L33</f>
        <v>-0.3</v>
      </c>
      <c r="N33" s="184">
        <v>44</v>
      </c>
      <c r="O33" s="184">
        <v>9</v>
      </c>
      <c r="P33" s="185"/>
      <c r="Q33" s="185"/>
      <c r="R33" s="186"/>
      <c r="S33" s="186"/>
      <c r="T33" s="186"/>
      <c r="U33" s="186"/>
      <c r="V33" s="186"/>
      <c r="W33" s="186"/>
      <c r="X33" s="186"/>
      <c r="Y33" s="186"/>
      <c r="Z33" s="152"/>
      <c r="AA33" s="153">
        <f t="shared" ca="1" si="1"/>
        <v>41740</v>
      </c>
      <c r="AB33" s="154">
        <f t="shared" ca="1" si="2"/>
        <v>114.35616438356165</v>
      </c>
      <c r="AC33" s="187"/>
    </row>
    <row r="34" spans="1:29">
      <c r="A34" s="137" t="b">
        <f t="shared" si="3"/>
        <v>0</v>
      </c>
      <c r="B34" s="138"/>
      <c r="C34" s="228"/>
      <c r="D34" s="138" t="s">
        <v>193</v>
      </c>
      <c r="E34" s="139"/>
      <c r="F34" s="139"/>
      <c r="G34" s="140">
        <f t="shared" ca="1" si="5"/>
        <v>41740</v>
      </c>
      <c r="H34" s="141">
        <f t="shared" ca="1" si="0"/>
        <v>-41740</v>
      </c>
      <c r="I34" s="180"/>
      <c r="J34" s="135">
        <f>IF('Ficha de funcio e processa'!W39&lt;='Tabela IRT'!$B$11,'Tabela IRT'!$D$11,IF('Ficha de funcio e processa'!W39&lt;='Tabela IRT'!$B$12,'Tabela IRT'!$D$12,IF('Ficha de funcio e processa'!W39&lt;='Tabela IRT'!$B$13,'Tabela IRT'!$D$13,IF('Ficha de funcio e processa'!W39&lt;='Tabela IRT'!$B$14,'Tabela IRT'!$D$14,IF('Ficha de funcio e processa'!W39&lt;='Tabela IRT'!$B$15,'Tabela IRT'!$D$15,IF('Ficha de funcio e processa'!W39&lt;='Tabela IRT'!$B$16,'Tabela IRT'!$D$16,IF('Ficha de funcio e processa'!W39&lt;='Tabela IRT'!$B$17,'Tabela IRT'!$D$17,IF('Ficha de funcio e processa'!W39&lt;='Tabela IRT'!$B$18,'Tabela IRT'!$D$18,IF('Ficha de funcio e processa'!W39&lt;='Tabela IRT'!$B$19,'Tabela IRT'!$D$19,IF('Ficha de funcio e processa'!W39&lt;='Tabela IRT'!$B$20,'Tabela IRT'!$D$20,IF('Ficha de funcio e processa'!W39&lt;='Tabela IRT'!$B$21,'Tabela IRT'!$D$21,IF('Ficha de funcio e processa'!W39&lt;='Tabela IRT'!$B$22,'Tabela IRT'!$D$22,IF('Ficha de funcio e processa'!W39&lt;='Tabela IRT'!$B$23,'Tabela IRT'!$D$23,IF('Ficha de funcio e processa'!W39&lt;='Tabela IRT'!$B$24,'Tabela IRT'!$D$24))))))))))))))</f>
        <v>0</v>
      </c>
      <c r="K34" s="148">
        <f>IF('Ficha de funcio e processa'!W39&lt;='Tabela IRT'!$B$11,'Tabela IRT'!$E$11,IF('Ficha de funcio e processa'!W39&lt;='Tabela IRT'!$B$12,'Tabela IRT'!$E$12,IF('Ficha de funcio e processa'!W39&lt;='Tabela IRT'!$B$13,'Tabela IRT'!$E$13,IF('Ficha de funcio e processa'!W39&lt;='Tabela IRT'!$B$14,'Tabela IRT'!$E$14,IF('Ficha de funcio e processa'!W39&lt;='Tabela IRT'!$B$15,'Tabela IRT'!$E$15,IF('Ficha de funcio e processa'!W39&lt;='Tabela IRT'!$B$16,'Tabela IRT'!$E$16,IF('Ficha de funcio e processa'!W39&lt;='Tabela IRT'!$B$17,'Tabela IRT'!$E$17,IF('Ficha de funcio e processa'!W39&lt;='Tabela IRT'!$B$18,'Tabela IRT'!$E$18,IF('Ficha de funcio e processa'!W39&lt;='Tabela IRT'!$B$19,'Tabela IRT'!$E$19,IF('Ficha de funcio e processa'!W39&lt;='Tabela IRT'!$B$20,'Tabela IRT'!$E$20,IF('Ficha de funcio e processa'!W39&lt;='Tabela IRT'!$B$21,'Tabela IRT'!$E$21,IF('Ficha de funcio e processa'!W39&lt;='Tabela IRT'!$B$22,'Tabela IRT'!$E$22,IF('Ficha de funcio e processa'!W39&lt;='Tabela IRT'!$B$23,'Tabela IRT'!$E$23,IF('Ficha de funcio e processa'!W39&lt;='Tabela IRT'!$B$24,'Tabela IRT'!$E$24))))))))))))))</f>
        <v>0</v>
      </c>
      <c r="L34" s="148">
        <f>IF('Ficha de funcio e processa'!W39&lt;='Tabela IRT'!$B$11,'Tabela IRT'!$C$11,IF('Ficha de funcio e processa'!W39&lt;='Tabela IRT'!$B$12,'Tabela IRT'!$C$12,IF('Ficha de funcio e processa'!W39&lt;='Tabela IRT'!$B$13,'Tabela IRT'!$C$13,IF('Ficha de funcio e processa'!W39&lt;='Tabela IRT'!$B$14,'Tabela IRT'!$C$14,IF('Ficha de funcio e processa'!W39&lt;='Tabela IRT'!$B$15,'Tabela IRT'!$C$15,IF('Ficha de funcio e processa'!W39&lt;='Tabela IRT'!$B$16,'Tabela IRT'!$C$16,IF('Ficha de funcio e processa'!W39&lt;='Tabela IRT'!$B$17,'Tabela IRT'!$C$17,IF('Ficha de funcio e processa'!W39&lt;='Tabela IRT'!$B$18,'Tabela IRT'!$C$18,IF('Ficha de funcio e processa'!W39&lt;='Tabela IRT'!$B$19,'Tabela IRT'!$C$19,IF('Ficha de funcio e processa'!W39&lt;='Tabela IRT'!$B$20,'Tabela IRT'!$C$20,IF('Ficha de funcio e processa'!W39&lt;='Tabela IRT'!$B$21,'Tabela IRT'!$C$21,IF('Ficha de funcio e processa'!W39&lt;='Tabela IRT'!$B$22,'Tabela IRT'!$C$22,IF('Ficha de funcio e processa'!W39&lt;='Tabela IRT'!$B$23,'Tabela IRT'!$C$23,IF('Ficha de funcio e processa'!W39&lt;='Tabela IRT'!$B$24,'Tabela IRT'!$C$24))))))))))))))</f>
        <v>0</v>
      </c>
      <c r="M34" s="233">
        <f>('Ficha de funcio e processa'!W39-30%)-L34</f>
        <v>-0.3</v>
      </c>
      <c r="N34" s="184">
        <v>44</v>
      </c>
      <c r="O34" s="184">
        <v>9</v>
      </c>
      <c r="P34" s="185"/>
      <c r="Q34" s="185"/>
      <c r="R34" s="186"/>
      <c r="S34" s="186"/>
      <c r="T34" s="186"/>
      <c r="U34" s="186"/>
      <c r="V34" s="186"/>
      <c r="W34" s="186"/>
      <c r="X34" s="186"/>
      <c r="Y34" s="186"/>
      <c r="Z34" s="152"/>
      <c r="AA34" s="153">
        <f t="shared" ca="1" si="1"/>
        <v>41740</v>
      </c>
      <c r="AB34" s="154">
        <f t="shared" ca="1" si="2"/>
        <v>114.35616438356165</v>
      </c>
      <c r="AC34" s="187"/>
    </row>
    <row r="35" spans="1:29">
      <c r="A35" s="137" t="b">
        <f t="shared" si="3"/>
        <v>0</v>
      </c>
      <c r="B35" s="142"/>
      <c r="C35" s="225"/>
      <c r="D35" s="138" t="s">
        <v>193</v>
      </c>
      <c r="E35" s="139"/>
      <c r="F35" s="139"/>
      <c r="G35" s="140">
        <f t="shared" ca="1" si="5"/>
        <v>41740</v>
      </c>
      <c r="H35" s="141">
        <f t="shared" ca="1" si="0"/>
        <v>-41740</v>
      </c>
      <c r="I35" s="181"/>
      <c r="J35" s="135">
        <f>IF('Ficha de funcio e processa'!W40&lt;='Tabela IRT'!$B$11,'Tabela IRT'!$D$11,IF('Ficha de funcio e processa'!W40&lt;='Tabela IRT'!$B$12,'Tabela IRT'!$D$12,IF('Ficha de funcio e processa'!W40&lt;='Tabela IRT'!$B$13,'Tabela IRT'!$D$13,IF('Ficha de funcio e processa'!W40&lt;='Tabela IRT'!$B$14,'Tabela IRT'!$D$14,IF('Ficha de funcio e processa'!W40&lt;='Tabela IRT'!$B$15,'Tabela IRT'!$D$15,IF('Ficha de funcio e processa'!W40&lt;='Tabela IRT'!$B$16,'Tabela IRT'!$D$16,IF('Ficha de funcio e processa'!W40&lt;='Tabela IRT'!$B$17,'Tabela IRT'!$D$17,IF('Ficha de funcio e processa'!W40&lt;='Tabela IRT'!$B$18,'Tabela IRT'!$D$18,IF('Ficha de funcio e processa'!W40&lt;='Tabela IRT'!$B$19,'Tabela IRT'!$D$19,IF('Ficha de funcio e processa'!W40&lt;='Tabela IRT'!$B$20,'Tabela IRT'!$D$20,IF('Ficha de funcio e processa'!W40&lt;='Tabela IRT'!$B$21,'Tabela IRT'!$D$21,IF('Ficha de funcio e processa'!W40&lt;='Tabela IRT'!$B$22,'Tabela IRT'!$D$22,IF('Ficha de funcio e processa'!W40&lt;='Tabela IRT'!$B$23,'Tabela IRT'!$D$23,IF('Ficha de funcio e processa'!W40&lt;='Tabela IRT'!$B$24,'Tabela IRT'!$D$24))))))))))))))</f>
        <v>0</v>
      </c>
      <c r="K35" s="148">
        <f>IF('Ficha de funcio e processa'!W40&lt;='Tabela IRT'!$B$11,'Tabela IRT'!$E$11,IF('Ficha de funcio e processa'!W40&lt;='Tabela IRT'!$B$12,'Tabela IRT'!$E$12,IF('Ficha de funcio e processa'!W40&lt;='Tabela IRT'!$B$13,'Tabela IRT'!$E$13,IF('Ficha de funcio e processa'!W40&lt;='Tabela IRT'!$B$14,'Tabela IRT'!$E$14,IF('Ficha de funcio e processa'!W40&lt;='Tabela IRT'!$B$15,'Tabela IRT'!$E$15,IF('Ficha de funcio e processa'!W40&lt;='Tabela IRT'!$B$16,'Tabela IRT'!$E$16,IF('Ficha de funcio e processa'!W40&lt;='Tabela IRT'!$B$17,'Tabela IRT'!$E$17,IF('Ficha de funcio e processa'!W40&lt;='Tabela IRT'!$B$18,'Tabela IRT'!$E$18,IF('Ficha de funcio e processa'!W40&lt;='Tabela IRT'!$B$19,'Tabela IRT'!$E$19,IF('Ficha de funcio e processa'!W40&lt;='Tabela IRT'!$B$20,'Tabela IRT'!$E$20,IF('Ficha de funcio e processa'!W40&lt;='Tabela IRT'!$B$21,'Tabela IRT'!$E$21,IF('Ficha de funcio e processa'!W40&lt;='Tabela IRT'!$B$22,'Tabela IRT'!$E$22,IF('Ficha de funcio e processa'!W40&lt;='Tabela IRT'!$B$23,'Tabela IRT'!$E$23,IF('Ficha de funcio e processa'!W40&lt;='Tabela IRT'!$B$24,'Tabela IRT'!$E$24))))))))))))))</f>
        <v>0</v>
      </c>
      <c r="L35" s="148">
        <f>IF('Ficha de funcio e processa'!W40&lt;='Tabela IRT'!$B$11,'Tabela IRT'!$C$11,IF('Ficha de funcio e processa'!W40&lt;='Tabela IRT'!$B$12,'Tabela IRT'!$C$12,IF('Ficha de funcio e processa'!W40&lt;='Tabela IRT'!$B$13,'Tabela IRT'!$C$13,IF('Ficha de funcio e processa'!W40&lt;='Tabela IRT'!$B$14,'Tabela IRT'!$C$14,IF('Ficha de funcio e processa'!W40&lt;='Tabela IRT'!$B$15,'Tabela IRT'!$C$15,IF('Ficha de funcio e processa'!W40&lt;='Tabela IRT'!$B$16,'Tabela IRT'!$C$16,IF('Ficha de funcio e processa'!W40&lt;='Tabela IRT'!$B$17,'Tabela IRT'!$C$17,IF('Ficha de funcio e processa'!W40&lt;='Tabela IRT'!$B$18,'Tabela IRT'!$C$18,IF('Ficha de funcio e processa'!W40&lt;='Tabela IRT'!$B$19,'Tabela IRT'!$C$19,IF('Ficha de funcio e processa'!W40&lt;='Tabela IRT'!$B$20,'Tabela IRT'!$C$20,IF('Ficha de funcio e processa'!W40&lt;='Tabela IRT'!$B$21,'Tabela IRT'!$C$21,IF('Ficha de funcio e processa'!W40&lt;='Tabela IRT'!$B$22,'Tabela IRT'!$C$22,IF('Ficha de funcio e processa'!W40&lt;='Tabela IRT'!$B$23,'Tabela IRT'!$C$23,IF('Ficha de funcio e processa'!W40&lt;='Tabela IRT'!$B$24,'Tabela IRT'!$C$24))))))))))))))</f>
        <v>0</v>
      </c>
      <c r="M35" s="233">
        <f>('Ficha de funcio e processa'!W40-30%)-L35</f>
        <v>-0.3</v>
      </c>
      <c r="N35" s="184">
        <v>44</v>
      </c>
      <c r="O35" s="184">
        <v>9</v>
      </c>
      <c r="P35" s="185"/>
      <c r="Q35" s="185"/>
      <c r="R35" s="186"/>
      <c r="S35" s="186"/>
      <c r="T35" s="186"/>
      <c r="U35" s="186"/>
      <c r="V35" s="186"/>
      <c r="W35" s="186"/>
      <c r="X35" s="186"/>
      <c r="Y35" s="186"/>
      <c r="Z35" s="153"/>
      <c r="AA35" s="153">
        <f t="shared" ca="1" si="1"/>
        <v>41740</v>
      </c>
      <c r="AB35" s="154">
        <f t="shared" ca="1" si="2"/>
        <v>114.35616438356165</v>
      </c>
      <c r="AC35" s="187"/>
    </row>
    <row r="36" spans="1:29">
      <c r="A36" s="137" t="b">
        <f t="shared" si="3"/>
        <v>0</v>
      </c>
      <c r="B36" s="142"/>
      <c r="C36" s="142"/>
      <c r="D36" s="138" t="s">
        <v>193</v>
      </c>
      <c r="E36" s="139"/>
      <c r="F36" s="139"/>
      <c r="G36" s="140">
        <f t="shared" ca="1" si="5"/>
        <v>41740</v>
      </c>
      <c r="H36" s="141">
        <f t="shared" ca="1" si="0"/>
        <v>-41740</v>
      </c>
      <c r="I36" s="181"/>
      <c r="J36" s="135">
        <f>IF('Ficha de funcio e processa'!W41&lt;='Tabela IRT'!$B$11,'Tabela IRT'!$D$11,IF('Ficha de funcio e processa'!W41&lt;='Tabela IRT'!$B$12,'Tabela IRT'!$D$12,IF('Ficha de funcio e processa'!W41&lt;='Tabela IRT'!$B$13,'Tabela IRT'!$D$13,IF('Ficha de funcio e processa'!W41&lt;='Tabela IRT'!$B$14,'Tabela IRT'!$D$14,IF('Ficha de funcio e processa'!W41&lt;='Tabela IRT'!$B$15,'Tabela IRT'!$D$15,IF('Ficha de funcio e processa'!W41&lt;='Tabela IRT'!$B$16,'Tabela IRT'!$D$16,IF('Ficha de funcio e processa'!W41&lt;='Tabela IRT'!$B$17,'Tabela IRT'!$D$17,IF('Ficha de funcio e processa'!W41&lt;='Tabela IRT'!$B$18,'Tabela IRT'!$D$18,IF('Ficha de funcio e processa'!W41&lt;='Tabela IRT'!$B$19,'Tabela IRT'!$D$19,IF('Ficha de funcio e processa'!W41&lt;='Tabela IRT'!$B$20,'Tabela IRT'!$D$20,IF('Ficha de funcio e processa'!W41&lt;='Tabela IRT'!$B$21,'Tabela IRT'!$D$21,IF('Ficha de funcio e processa'!W41&lt;='Tabela IRT'!$B$22,'Tabela IRT'!$D$22,IF('Ficha de funcio e processa'!W41&lt;='Tabela IRT'!$B$23,'Tabela IRT'!$D$23,IF('Ficha de funcio e processa'!W41&lt;='Tabela IRT'!$B$24,'Tabela IRT'!$D$24))))))))))))))</f>
        <v>0</v>
      </c>
      <c r="K36" s="148">
        <f>IF('Ficha de funcio e processa'!W41&lt;='Tabela IRT'!$B$11,'Tabela IRT'!$E$11,IF('Ficha de funcio e processa'!W41&lt;='Tabela IRT'!$B$12,'Tabela IRT'!$E$12,IF('Ficha de funcio e processa'!W41&lt;='Tabela IRT'!$B$13,'Tabela IRT'!$E$13,IF('Ficha de funcio e processa'!W41&lt;='Tabela IRT'!$B$14,'Tabela IRT'!$E$14,IF('Ficha de funcio e processa'!W41&lt;='Tabela IRT'!$B$15,'Tabela IRT'!$E$15,IF('Ficha de funcio e processa'!W41&lt;='Tabela IRT'!$B$16,'Tabela IRT'!$E$16,IF('Ficha de funcio e processa'!W41&lt;='Tabela IRT'!$B$17,'Tabela IRT'!$E$17,IF('Ficha de funcio e processa'!W41&lt;='Tabela IRT'!$B$18,'Tabela IRT'!$E$18,IF('Ficha de funcio e processa'!W41&lt;='Tabela IRT'!$B$19,'Tabela IRT'!$E$19,IF('Ficha de funcio e processa'!W41&lt;='Tabela IRT'!$B$20,'Tabela IRT'!$E$20,IF('Ficha de funcio e processa'!W41&lt;='Tabela IRT'!$B$21,'Tabela IRT'!$E$21,IF('Ficha de funcio e processa'!W41&lt;='Tabela IRT'!$B$22,'Tabela IRT'!$E$22,IF('Ficha de funcio e processa'!W41&lt;='Tabela IRT'!$B$23,'Tabela IRT'!$E$23,IF('Ficha de funcio e processa'!W41&lt;='Tabela IRT'!$B$24,'Tabela IRT'!$E$24))))))))))))))</f>
        <v>0</v>
      </c>
      <c r="L36" s="148">
        <f>IF('Ficha de funcio e processa'!W41&lt;='Tabela IRT'!$B$11,'Tabela IRT'!$C$11,IF('Ficha de funcio e processa'!W41&lt;='Tabela IRT'!$B$12,'Tabela IRT'!$C$12,IF('Ficha de funcio e processa'!W41&lt;='Tabela IRT'!$B$13,'Tabela IRT'!$C$13,IF('Ficha de funcio e processa'!W41&lt;='Tabela IRT'!$B$14,'Tabela IRT'!$C$14,IF('Ficha de funcio e processa'!W41&lt;='Tabela IRT'!$B$15,'Tabela IRT'!$C$15,IF('Ficha de funcio e processa'!W41&lt;='Tabela IRT'!$B$16,'Tabela IRT'!$C$16,IF('Ficha de funcio e processa'!W41&lt;='Tabela IRT'!$B$17,'Tabela IRT'!$C$17,IF('Ficha de funcio e processa'!W41&lt;='Tabela IRT'!$B$18,'Tabela IRT'!$C$18,IF('Ficha de funcio e processa'!W41&lt;='Tabela IRT'!$B$19,'Tabela IRT'!$C$19,IF('Ficha de funcio e processa'!W41&lt;='Tabela IRT'!$B$20,'Tabela IRT'!$C$20,IF('Ficha de funcio e processa'!W41&lt;='Tabela IRT'!$B$21,'Tabela IRT'!$C$21,IF('Ficha de funcio e processa'!W41&lt;='Tabela IRT'!$B$22,'Tabela IRT'!$C$22,IF('Ficha de funcio e processa'!W41&lt;='Tabela IRT'!$B$23,'Tabela IRT'!$C$23,IF('Ficha de funcio e processa'!W41&lt;='Tabela IRT'!$B$24,'Tabela IRT'!$C$24))))))))))))))</f>
        <v>0</v>
      </c>
      <c r="M36" s="233">
        <f>('Ficha de funcio e processa'!W41-30%)-L36</f>
        <v>-0.3</v>
      </c>
      <c r="N36" s="184">
        <v>44</v>
      </c>
      <c r="O36" s="184">
        <v>9</v>
      </c>
      <c r="P36" s="185"/>
      <c r="Q36" s="185"/>
      <c r="R36" s="186"/>
      <c r="S36" s="186"/>
      <c r="T36" s="186"/>
      <c r="U36" s="186"/>
      <c r="V36" s="186"/>
      <c r="W36" s="186"/>
      <c r="X36" s="186"/>
      <c r="Y36" s="186"/>
      <c r="Z36" s="153"/>
      <c r="AA36" s="153">
        <f t="shared" ca="1" si="1"/>
        <v>41740</v>
      </c>
      <c r="AB36" s="154">
        <f t="shared" ca="1" si="2"/>
        <v>114.35616438356165</v>
      </c>
      <c r="AC36" s="187"/>
    </row>
    <row r="37" spans="1:29">
      <c r="A37" s="137" t="b">
        <f t="shared" si="3"/>
        <v>0</v>
      </c>
      <c r="B37" s="142"/>
      <c r="C37" s="225"/>
      <c r="D37" s="138" t="s">
        <v>193</v>
      </c>
      <c r="E37" s="139"/>
      <c r="F37" s="139"/>
      <c r="G37" s="140">
        <f t="shared" ca="1" si="5"/>
        <v>41740</v>
      </c>
      <c r="H37" s="141">
        <f t="shared" ca="1" si="0"/>
        <v>-41740</v>
      </c>
      <c r="I37" s="181"/>
      <c r="J37" s="135">
        <f>IF('Ficha de funcio e processa'!W42&lt;='Tabela IRT'!$B$11,'Tabela IRT'!$D$11,IF('Ficha de funcio e processa'!W42&lt;='Tabela IRT'!$B$12,'Tabela IRT'!$D$12,IF('Ficha de funcio e processa'!W42&lt;='Tabela IRT'!$B$13,'Tabela IRT'!$D$13,IF('Ficha de funcio e processa'!W42&lt;='Tabela IRT'!$B$14,'Tabela IRT'!$D$14,IF('Ficha de funcio e processa'!W42&lt;='Tabela IRT'!$B$15,'Tabela IRT'!$D$15,IF('Ficha de funcio e processa'!W42&lt;='Tabela IRT'!$B$16,'Tabela IRT'!$D$16,IF('Ficha de funcio e processa'!W42&lt;='Tabela IRT'!$B$17,'Tabela IRT'!$D$17,IF('Ficha de funcio e processa'!W42&lt;='Tabela IRT'!$B$18,'Tabela IRT'!$D$18,IF('Ficha de funcio e processa'!W42&lt;='Tabela IRT'!$B$19,'Tabela IRT'!$D$19,IF('Ficha de funcio e processa'!W42&lt;='Tabela IRT'!$B$20,'Tabela IRT'!$D$20,IF('Ficha de funcio e processa'!W42&lt;='Tabela IRT'!$B$21,'Tabela IRT'!$D$21,IF('Ficha de funcio e processa'!W42&lt;='Tabela IRT'!$B$22,'Tabela IRT'!$D$22,IF('Ficha de funcio e processa'!W42&lt;='Tabela IRT'!$B$23,'Tabela IRT'!$D$23,IF('Ficha de funcio e processa'!W42&lt;='Tabela IRT'!$B$24,'Tabela IRT'!$D$24))))))))))))))</f>
        <v>0</v>
      </c>
      <c r="K37" s="148">
        <f>IF('Ficha de funcio e processa'!W42&lt;='Tabela IRT'!$B$11,'Tabela IRT'!$E$11,IF('Ficha de funcio e processa'!W42&lt;='Tabela IRT'!$B$12,'Tabela IRT'!$E$12,IF('Ficha de funcio e processa'!W42&lt;='Tabela IRT'!$B$13,'Tabela IRT'!$E$13,IF('Ficha de funcio e processa'!W42&lt;='Tabela IRT'!$B$14,'Tabela IRT'!$E$14,IF('Ficha de funcio e processa'!W42&lt;='Tabela IRT'!$B$15,'Tabela IRT'!$E$15,IF('Ficha de funcio e processa'!W42&lt;='Tabela IRT'!$B$16,'Tabela IRT'!$E$16,IF('Ficha de funcio e processa'!W42&lt;='Tabela IRT'!$B$17,'Tabela IRT'!$E$17,IF('Ficha de funcio e processa'!W42&lt;='Tabela IRT'!$B$18,'Tabela IRT'!$E$18,IF('Ficha de funcio e processa'!W42&lt;='Tabela IRT'!$B$19,'Tabela IRT'!$E$19,IF('Ficha de funcio e processa'!W42&lt;='Tabela IRT'!$B$20,'Tabela IRT'!$E$20,IF('Ficha de funcio e processa'!W42&lt;='Tabela IRT'!$B$21,'Tabela IRT'!$E$21,IF('Ficha de funcio e processa'!W42&lt;='Tabela IRT'!$B$22,'Tabela IRT'!$E$22,IF('Ficha de funcio e processa'!W42&lt;='Tabela IRT'!$B$23,'Tabela IRT'!$E$23,IF('Ficha de funcio e processa'!W42&lt;='Tabela IRT'!$B$24,'Tabela IRT'!$E$24))))))))))))))</f>
        <v>0</v>
      </c>
      <c r="L37" s="148">
        <f>IF('Ficha de funcio e processa'!W42&lt;='Tabela IRT'!$B$11,'Tabela IRT'!$C$11,IF('Ficha de funcio e processa'!W42&lt;='Tabela IRT'!$B$12,'Tabela IRT'!$C$12,IF('Ficha de funcio e processa'!W42&lt;='Tabela IRT'!$B$13,'Tabela IRT'!$C$13,IF('Ficha de funcio e processa'!W42&lt;='Tabela IRT'!$B$14,'Tabela IRT'!$C$14,IF('Ficha de funcio e processa'!W42&lt;='Tabela IRT'!$B$15,'Tabela IRT'!$C$15,IF('Ficha de funcio e processa'!W42&lt;='Tabela IRT'!$B$16,'Tabela IRT'!$C$16,IF('Ficha de funcio e processa'!W42&lt;='Tabela IRT'!$B$17,'Tabela IRT'!$C$17,IF('Ficha de funcio e processa'!W42&lt;='Tabela IRT'!$B$18,'Tabela IRT'!$C$18,IF('Ficha de funcio e processa'!W42&lt;='Tabela IRT'!$B$19,'Tabela IRT'!$C$19,IF('Ficha de funcio e processa'!W42&lt;='Tabela IRT'!$B$20,'Tabela IRT'!$C$20,IF('Ficha de funcio e processa'!W42&lt;='Tabela IRT'!$B$21,'Tabela IRT'!$C$21,IF('Ficha de funcio e processa'!W42&lt;='Tabela IRT'!$B$22,'Tabela IRT'!$C$22,IF('Ficha de funcio e processa'!W42&lt;='Tabela IRT'!$B$23,'Tabela IRT'!$C$23,IF('Ficha de funcio e processa'!W42&lt;='Tabela IRT'!$B$24,'Tabela IRT'!$C$24))))))))))))))</f>
        <v>0</v>
      </c>
      <c r="M37" s="233">
        <f>('Ficha de funcio e processa'!W42-30%)-L37</f>
        <v>-0.3</v>
      </c>
      <c r="N37" s="184">
        <v>44</v>
      </c>
      <c r="O37" s="184">
        <v>9</v>
      </c>
      <c r="P37" s="185"/>
      <c r="Q37" s="185"/>
      <c r="R37" s="186"/>
      <c r="S37" s="186"/>
      <c r="T37" s="186"/>
      <c r="U37" s="186"/>
      <c r="V37" s="186"/>
      <c r="W37" s="186"/>
      <c r="X37" s="186"/>
      <c r="Y37" s="186"/>
      <c r="Z37" s="152"/>
      <c r="AA37" s="153">
        <f t="shared" ca="1" si="1"/>
        <v>41740</v>
      </c>
      <c r="AB37" s="154">
        <f t="shared" ca="1" si="2"/>
        <v>114.35616438356165</v>
      </c>
      <c r="AC37" s="187"/>
    </row>
    <row r="38" spans="1:29">
      <c r="A38" s="137" t="b">
        <f t="shared" si="3"/>
        <v>0</v>
      </c>
      <c r="B38" s="142"/>
      <c r="C38" s="142"/>
      <c r="D38" s="138" t="s">
        <v>193</v>
      </c>
      <c r="E38" s="139"/>
      <c r="F38" s="139"/>
      <c r="G38" s="140">
        <f t="shared" ca="1" si="5"/>
        <v>41740</v>
      </c>
      <c r="H38" s="141">
        <f t="shared" ca="1" si="0"/>
        <v>-41740</v>
      </c>
      <c r="I38" s="181"/>
      <c r="J38" s="135">
        <f>IF('Ficha de funcio e processa'!W43&lt;='Tabela IRT'!$B$11,'Tabela IRT'!$D$11,IF('Ficha de funcio e processa'!W43&lt;='Tabela IRT'!$B$12,'Tabela IRT'!$D$12,IF('Ficha de funcio e processa'!W43&lt;='Tabela IRT'!$B$13,'Tabela IRT'!$D$13,IF('Ficha de funcio e processa'!W43&lt;='Tabela IRT'!$B$14,'Tabela IRT'!$D$14,IF('Ficha de funcio e processa'!W43&lt;='Tabela IRT'!$B$15,'Tabela IRT'!$D$15,IF('Ficha de funcio e processa'!W43&lt;='Tabela IRT'!$B$16,'Tabela IRT'!$D$16,IF('Ficha de funcio e processa'!W43&lt;='Tabela IRT'!$B$17,'Tabela IRT'!$D$17,IF('Ficha de funcio e processa'!W43&lt;='Tabela IRT'!$B$18,'Tabela IRT'!$D$18,IF('Ficha de funcio e processa'!W43&lt;='Tabela IRT'!$B$19,'Tabela IRT'!$D$19,IF('Ficha de funcio e processa'!W43&lt;='Tabela IRT'!$B$20,'Tabela IRT'!$D$20,IF('Ficha de funcio e processa'!W43&lt;='Tabela IRT'!$B$21,'Tabela IRT'!$D$21,IF('Ficha de funcio e processa'!W43&lt;='Tabela IRT'!$B$22,'Tabela IRT'!$D$22,IF('Ficha de funcio e processa'!W43&lt;='Tabela IRT'!$B$23,'Tabela IRT'!$D$23,IF('Ficha de funcio e processa'!W43&lt;='Tabela IRT'!$B$24,'Tabela IRT'!$D$24))))))))))))))</f>
        <v>0</v>
      </c>
      <c r="K38" s="148">
        <f>IF('Ficha de funcio e processa'!W43&lt;='Tabela IRT'!$B$11,'Tabela IRT'!$E$11,IF('Ficha de funcio e processa'!W43&lt;='Tabela IRT'!$B$12,'Tabela IRT'!$E$12,IF('Ficha de funcio e processa'!W43&lt;='Tabela IRT'!$B$13,'Tabela IRT'!$E$13,IF('Ficha de funcio e processa'!W43&lt;='Tabela IRT'!$B$14,'Tabela IRT'!$E$14,IF('Ficha de funcio e processa'!W43&lt;='Tabela IRT'!$B$15,'Tabela IRT'!$E$15,IF('Ficha de funcio e processa'!W43&lt;='Tabela IRT'!$B$16,'Tabela IRT'!$E$16,IF('Ficha de funcio e processa'!W43&lt;='Tabela IRT'!$B$17,'Tabela IRT'!$E$17,IF('Ficha de funcio e processa'!W43&lt;='Tabela IRT'!$B$18,'Tabela IRT'!$E$18,IF('Ficha de funcio e processa'!W43&lt;='Tabela IRT'!$B$19,'Tabela IRT'!$E$19,IF('Ficha de funcio e processa'!W43&lt;='Tabela IRT'!$B$20,'Tabela IRT'!$E$20,IF('Ficha de funcio e processa'!W43&lt;='Tabela IRT'!$B$21,'Tabela IRT'!$E$21,IF('Ficha de funcio e processa'!W43&lt;='Tabela IRT'!$B$22,'Tabela IRT'!$E$22,IF('Ficha de funcio e processa'!W43&lt;='Tabela IRT'!$B$23,'Tabela IRT'!$E$23,IF('Ficha de funcio e processa'!W43&lt;='Tabela IRT'!$B$24,'Tabela IRT'!$E$24))))))))))))))</f>
        <v>0</v>
      </c>
      <c r="L38" s="148">
        <f>IF('Ficha de funcio e processa'!W43&lt;='Tabela IRT'!$B$11,'Tabela IRT'!$C$11,IF('Ficha de funcio e processa'!W43&lt;='Tabela IRT'!$B$12,'Tabela IRT'!$C$12,IF('Ficha de funcio e processa'!W43&lt;='Tabela IRT'!$B$13,'Tabela IRT'!$C$13,IF('Ficha de funcio e processa'!W43&lt;='Tabela IRT'!$B$14,'Tabela IRT'!$C$14,IF('Ficha de funcio e processa'!W43&lt;='Tabela IRT'!$B$15,'Tabela IRT'!$C$15,IF('Ficha de funcio e processa'!W43&lt;='Tabela IRT'!$B$16,'Tabela IRT'!$C$16,IF('Ficha de funcio e processa'!W43&lt;='Tabela IRT'!$B$17,'Tabela IRT'!$C$17,IF('Ficha de funcio e processa'!W43&lt;='Tabela IRT'!$B$18,'Tabela IRT'!$C$18,IF('Ficha de funcio e processa'!W43&lt;='Tabela IRT'!$B$19,'Tabela IRT'!$C$19,IF('Ficha de funcio e processa'!W43&lt;='Tabela IRT'!$B$20,'Tabela IRT'!$C$20,IF('Ficha de funcio e processa'!W43&lt;='Tabela IRT'!$B$21,'Tabela IRT'!$C$21,IF('Ficha de funcio e processa'!W43&lt;='Tabela IRT'!$B$22,'Tabela IRT'!$C$22,IF('Ficha de funcio e processa'!W43&lt;='Tabela IRT'!$B$23,'Tabela IRT'!$C$23,IF('Ficha de funcio e processa'!W43&lt;='Tabela IRT'!$B$24,'Tabela IRT'!$C$24))))))))))))))</f>
        <v>0</v>
      </c>
      <c r="M38" s="233">
        <f>('Ficha de funcio e processa'!W43-30%)-L38</f>
        <v>-0.3</v>
      </c>
      <c r="N38" s="184">
        <v>44</v>
      </c>
      <c r="O38" s="184">
        <v>9</v>
      </c>
      <c r="P38" s="185"/>
      <c r="Q38" s="185"/>
      <c r="R38" s="186"/>
      <c r="S38" s="186"/>
      <c r="T38" s="186"/>
      <c r="U38" s="186"/>
      <c r="V38" s="186"/>
      <c r="W38" s="186"/>
      <c r="X38" s="186"/>
      <c r="Y38" s="186"/>
      <c r="Z38" s="153"/>
      <c r="AA38" s="153">
        <f t="shared" ca="1" si="1"/>
        <v>41740</v>
      </c>
      <c r="AB38" s="154">
        <f t="shared" ca="1" si="2"/>
        <v>114.35616438356165</v>
      </c>
      <c r="AC38" s="187"/>
    </row>
    <row r="39" spans="1:29">
      <c r="A39" s="137" t="b">
        <f t="shared" si="3"/>
        <v>0</v>
      </c>
      <c r="B39" s="142"/>
      <c r="C39" s="146"/>
      <c r="D39" s="138" t="s">
        <v>193</v>
      </c>
      <c r="E39" s="139"/>
      <c r="F39" s="139"/>
      <c r="G39" s="140">
        <f t="shared" ca="1" si="5"/>
        <v>41740</v>
      </c>
      <c r="H39" s="141">
        <f t="shared" ca="1" si="0"/>
        <v>-41740</v>
      </c>
      <c r="I39" s="180"/>
      <c r="J39" s="135">
        <f>IF('Ficha de funcio e processa'!W44&lt;='Tabela IRT'!$B$11,'Tabela IRT'!$D$11,IF('Ficha de funcio e processa'!W44&lt;='Tabela IRT'!$B$12,'Tabela IRT'!$D$12,IF('Ficha de funcio e processa'!W44&lt;='Tabela IRT'!$B$13,'Tabela IRT'!$D$13,IF('Ficha de funcio e processa'!W44&lt;='Tabela IRT'!$B$14,'Tabela IRT'!$D$14,IF('Ficha de funcio e processa'!W44&lt;='Tabela IRT'!$B$15,'Tabela IRT'!$D$15,IF('Ficha de funcio e processa'!W44&lt;='Tabela IRT'!$B$16,'Tabela IRT'!$D$16,IF('Ficha de funcio e processa'!W44&lt;='Tabela IRT'!$B$17,'Tabela IRT'!$D$17,IF('Ficha de funcio e processa'!W44&lt;='Tabela IRT'!$B$18,'Tabela IRT'!$D$18,IF('Ficha de funcio e processa'!W44&lt;='Tabela IRT'!$B$19,'Tabela IRT'!$D$19,IF('Ficha de funcio e processa'!W44&lt;='Tabela IRT'!$B$20,'Tabela IRT'!$D$20,IF('Ficha de funcio e processa'!W44&lt;='Tabela IRT'!$B$21,'Tabela IRT'!$D$21,IF('Ficha de funcio e processa'!W44&lt;='Tabela IRT'!$B$22,'Tabela IRT'!$D$22,IF('Ficha de funcio e processa'!W44&lt;='Tabela IRT'!$B$23,'Tabela IRT'!$D$23,IF('Ficha de funcio e processa'!W44&lt;='Tabela IRT'!$B$24,'Tabela IRT'!$D$24))))))))))))))</f>
        <v>0</v>
      </c>
      <c r="K39" s="148">
        <f>IF('Ficha de funcio e processa'!W44&lt;='Tabela IRT'!$B$11,'Tabela IRT'!$E$11,IF('Ficha de funcio e processa'!W44&lt;='Tabela IRT'!$B$12,'Tabela IRT'!$E$12,IF('Ficha de funcio e processa'!W44&lt;='Tabela IRT'!$B$13,'Tabela IRT'!$E$13,IF('Ficha de funcio e processa'!W44&lt;='Tabela IRT'!$B$14,'Tabela IRT'!$E$14,IF('Ficha de funcio e processa'!W44&lt;='Tabela IRT'!$B$15,'Tabela IRT'!$E$15,IF('Ficha de funcio e processa'!W44&lt;='Tabela IRT'!$B$16,'Tabela IRT'!$E$16,IF('Ficha de funcio e processa'!W44&lt;='Tabela IRT'!$B$17,'Tabela IRT'!$E$17,IF('Ficha de funcio e processa'!W44&lt;='Tabela IRT'!$B$18,'Tabela IRT'!$E$18,IF('Ficha de funcio e processa'!W44&lt;='Tabela IRT'!$B$19,'Tabela IRT'!$E$19,IF('Ficha de funcio e processa'!W44&lt;='Tabela IRT'!$B$20,'Tabela IRT'!$E$20,IF('Ficha de funcio e processa'!W44&lt;='Tabela IRT'!$B$21,'Tabela IRT'!$E$21,IF('Ficha de funcio e processa'!W44&lt;='Tabela IRT'!$B$22,'Tabela IRT'!$E$22,IF('Ficha de funcio e processa'!W44&lt;='Tabela IRT'!$B$23,'Tabela IRT'!$E$23,IF('Ficha de funcio e processa'!W44&lt;='Tabela IRT'!$B$24,'Tabela IRT'!$E$24))))))))))))))</f>
        <v>0</v>
      </c>
      <c r="L39" s="148">
        <f>IF('Ficha de funcio e processa'!W44&lt;='Tabela IRT'!$B$11,'Tabela IRT'!$C$11,IF('Ficha de funcio e processa'!W44&lt;='Tabela IRT'!$B$12,'Tabela IRT'!$C$12,IF('Ficha de funcio e processa'!W44&lt;='Tabela IRT'!$B$13,'Tabela IRT'!$C$13,IF('Ficha de funcio e processa'!W44&lt;='Tabela IRT'!$B$14,'Tabela IRT'!$C$14,IF('Ficha de funcio e processa'!W44&lt;='Tabela IRT'!$B$15,'Tabela IRT'!$C$15,IF('Ficha de funcio e processa'!W44&lt;='Tabela IRT'!$B$16,'Tabela IRT'!$C$16,IF('Ficha de funcio e processa'!W44&lt;='Tabela IRT'!$B$17,'Tabela IRT'!$C$17,IF('Ficha de funcio e processa'!W44&lt;='Tabela IRT'!$B$18,'Tabela IRT'!$C$18,IF('Ficha de funcio e processa'!W44&lt;='Tabela IRT'!$B$19,'Tabela IRT'!$C$19,IF('Ficha de funcio e processa'!W44&lt;='Tabela IRT'!$B$20,'Tabela IRT'!$C$20,IF('Ficha de funcio e processa'!W44&lt;='Tabela IRT'!$B$21,'Tabela IRT'!$C$21,IF('Ficha de funcio e processa'!W44&lt;='Tabela IRT'!$B$22,'Tabela IRT'!$C$22,IF('Ficha de funcio e processa'!W44&lt;='Tabela IRT'!$B$23,'Tabela IRT'!$C$23,IF('Ficha de funcio e processa'!W44&lt;='Tabela IRT'!$B$24,'Tabela IRT'!$C$24))))))))))))))</f>
        <v>0</v>
      </c>
      <c r="M39" s="233">
        <f>('Ficha de funcio e processa'!W44-30%)-L39</f>
        <v>-0.3</v>
      </c>
      <c r="N39" s="184">
        <v>44</v>
      </c>
      <c r="O39" s="184">
        <v>9</v>
      </c>
      <c r="P39" s="185"/>
      <c r="Q39" s="185"/>
      <c r="R39" s="186"/>
      <c r="S39" s="186"/>
      <c r="T39" s="186"/>
      <c r="U39" s="186"/>
      <c r="V39" s="186"/>
      <c r="W39" s="186"/>
      <c r="X39" s="186"/>
      <c r="Y39" s="186"/>
      <c r="Z39" s="152"/>
      <c r="AA39" s="153">
        <f t="shared" ca="1" si="1"/>
        <v>41740</v>
      </c>
      <c r="AB39" s="154">
        <f t="shared" ca="1" si="2"/>
        <v>114.35616438356165</v>
      </c>
      <c r="AC39" s="187"/>
    </row>
    <row r="40" spans="1:29">
      <c r="A40" s="137" t="b">
        <f t="shared" si="3"/>
        <v>0</v>
      </c>
      <c r="B40" s="142"/>
      <c r="C40" s="142"/>
      <c r="D40" s="138" t="s">
        <v>193</v>
      </c>
      <c r="E40" s="139"/>
      <c r="F40" s="139"/>
      <c r="G40" s="140">
        <f t="shared" ca="1" si="5"/>
        <v>41740</v>
      </c>
      <c r="H40" s="141">
        <f t="shared" ca="1" si="0"/>
        <v>-41740</v>
      </c>
      <c r="I40" s="181"/>
      <c r="J40" s="135">
        <f>IF('Ficha de funcio e processa'!W45&lt;='Tabela IRT'!$B$11,'Tabela IRT'!$D$11,IF('Ficha de funcio e processa'!W45&lt;='Tabela IRT'!$B$12,'Tabela IRT'!$D$12,IF('Ficha de funcio e processa'!W45&lt;='Tabela IRT'!$B$13,'Tabela IRT'!$D$13,IF('Ficha de funcio e processa'!W45&lt;='Tabela IRT'!$B$14,'Tabela IRT'!$D$14,IF('Ficha de funcio e processa'!W45&lt;='Tabela IRT'!$B$15,'Tabela IRT'!$D$15,IF('Ficha de funcio e processa'!W45&lt;='Tabela IRT'!$B$16,'Tabela IRT'!$D$16,IF('Ficha de funcio e processa'!W45&lt;='Tabela IRT'!$B$17,'Tabela IRT'!$D$17,IF('Ficha de funcio e processa'!W45&lt;='Tabela IRT'!$B$18,'Tabela IRT'!$D$18,IF('Ficha de funcio e processa'!W45&lt;='Tabela IRT'!$B$19,'Tabela IRT'!$D$19,IF('Ficha de funcio e processa'!W45&lt;='Tabela IRT'!$B$20,'Tabela IRT'!$D$20,IF('Ficha de funcio e processa'!W45&lt;='Tabela IRT'!$B$21,'Tabela IRT'!$D$21,IF('Ficha de funcio e processa'!W45&lt;='Tabela IRT'!$B$22,'Tabela IRT'!$D$22,IF('Ficha de funcio e processa'!W45&lt;='Tabela IRT'!$B$23,'Tabela IRT'!$D$23,IF('Ficha de funcio e processa'!W45&lt;='Tabela IRT'!$B$24,'Tabela IRT'!$D$24))))))))))))))</f>
        <v>0</v>
      </c>
      <c r="K40" s="148">
        <f>IF('Ficha de funcio e processa'!W45&lt;='Tabela IRT'!$B$11,'Tabela IRT'!$E$11,IF('Ficha de funcio e processa'!W45&lt;='Tabela IRT'!$B$12,'Tabela IRT'!$E$12,IF('Ficha de funcio e processa'!W45&lt;='Tabela IRT'!$B$13,'Tabela IRT'!$E$13,IF('Ficha de funcio e processa'!W45&lt;='Tabela IRT'!$B$14,'Tabela IRT'!$E$14,IF('Ficha de funcio e processa'!W45&lt;='Tabela IRT'!$B$15,'Tabela IRT'!$E$15,IF('Ficha de funcio e processa'!W45&lt;='Tabela IRT'!$B$16,'Tabela IRT'!$E$16,IF('Ficha de funcio e processa'!W45&lt;='Tabela IRT'!$B$17,'Tabela IRT'!$E$17,IF('Ficha de funcio e processa'!W45&lt;='Tabela IRT'!$B$18,'Tabela IRT'!$E$18,IF('Ficha de funcio e processa'!W45&lt;='Tabela IRT'!$B$19,'Tabela IRT'!$E$19,IF('Ficha de funcio e processa'!W45&lt;='Tabela IRT'!$B$20,'Tabela IRT'!$E$20,IF('Ficha de funcio e processa'!W45&lt;='Tabela IRT'!$B$21,'Tabela IRT'!$E$21,IF('Ficha de funcio e processa'!W45&lt;='Tabela IRT'!$B$22,'Tabela IRT'!$E$22,IF('Ficha de funcio e processa'!W45&lt;='Tabela IRT'!$B$23,'Tabela IRT'!$E$23,IF('Ficha de funcio e processa'!W45&lt;='Tabela IRT'!$B$24,'Tabela IRT'!$E$24))))))))))))))</f>
        <v>0</v>
      </c>
      <c r="L40" s="148">
        <f>IF('Ficha de funcio e processa'!W45&lt;='Tabela IRT'!$B$11,'Tabela IRT'!$C$11,IF('Ficha de funcio e processa'!W45&lt;='Tabela IRT'!$B$12,'Tabela IRT'!$C$12,IF('Ficha de funcio e processa'!W45&lt;='Tabela IRT'!$B$13,'Tabela IRT'!$C$13,IF('Ficha de funcio e processa'!W45&lt;='Tabela IRT'!$B$14,'Tabela IRT'!$C$14,IF('Ficha de funcio e processa'!W45&lt;='Tabela IRT'!$B$15,'Tabela IRT'!$C$15,IF('Ficha de funcio e processa'!W45&lt;='Tabela IRT'!$B$16,'Tabela IRT'!$C$16,IF('Ficha de funcio e processa'!W45&lt;='Tabela IRT'!$B$17,'Tabela IRT'!$C$17,IF('Ficha de funcio e processa'!W45&lt;='Tabela IRT'!$B$18,'Tabela IRT'!$C$18,IF('Ficha de funcio e processa'!W45&lt;='Tabela IRT'!$B$19,'Tabela IRT'!$C$19,IF('Ficha de funcio e processa'!W45&lt;='Tabela IRT'!$B$20,'Tabela IRT'!$C$20,IF('Ficha de funcio e processa'!W45&lt;='Tabela IRT'!$B$21,'Tabela IRT'!$C$21,IF('Ficha de funcio e processa'!W45&lt;='Tabela IRT'!$B$22,'Tabela IRT'!$C$22,IF('Ficha de funcio e processa'!W45&lt;='Tabela IRT'!$B$23,'Tabela IRT'!$C$23,IF('Ficha de funcio e processa'!W45&lt;='Tabela IRT'!$B$24,'Tabela IRT'!$C$24))))))))))))))</f>
        <v>0</v>
      </c>
      <c r="M40" s="233">
        <f>('Ficha de funcio e processa'!W45-30%)-L40</f>
        <v>-0.3</v>
      </c>
      <c r="N40" s="184">
        <v>44</v>
      </c>
      <c r="O40" s="184">
        <v>9</v>
      </c>
      <c r="P40" s="185"/>
      <c r="Q40" s="185"/>
      <c r="R40" s="186"/>
      <c r="S40" s="186"/>
      <c r="T40" s="186"/>
      <c r="U40" s="186"/>
      <c r="V40" s="186"/>
      <c r="W40" s="186"/>
      <c r="X40" s="186"/>
      <c r="Y40" s="186"/>
      <c r="Z40" s="153"/>
      <c r="AA40" s="153">
        <f t="shared" ca="1" si="1"/>
        <v>41740</v>
      </c>
      <c r="AB40" s="154">
        <f t="shared" ca="1" si="2"/>
        <v>114.35616438356165</v>
      </c>
      <c r="AC40" s="187"/>
    </row>
    <row r="41" spans="1:29">
      <c r="A41" s="137" t="b">
        <f t="shared" si="3"/>
        <v>0</v>
      </c>
      <c r="B41" s="142"/>
      <c r="C41" s="142"/>
      <c r="D41" s="138" t="s">
        <v>193</v>
      </c>
      <c r="E41" s="139"/>
      <c r="F41" s="139"/>
      <c r="G41" s="140">
        <f t="shared" ca="1" si="5"/>
        <v>41740</v>
      </c>
      <c r="H41" s="141">
        <f t="shared" ca="1" si="0"/>
        <v>-41740</v>
      </c>
      <c r="I41" s="183"/>
      <c r="J41" s="135">
        <f>IF('Ficha de funcio e processa'!W46&lt;='Tabela IRT'!$B$11,'Tabela IRT'!$D$11,IF('Ficha de funcio e processa'!W46&lt;='Tabela IRT'!$B$12,'Tabela IRT'!$D$12,IF('Ficha de funcio e processa'!W46&lt;='Tabela IRT'!$B$13,'Tabela IRT'!$D$13,IF('Ficha de funcio e processa'!W46&lt;='Tabela IRT'!$B$14,'Tabela IRT'!$D$14,IF('Ficha de funcio e processa'!W46&lt;='Tabela IRT'!$B$15,'Tabela IRT'!$D$15,IF('Ficha de funcio e processa'!W46&lt;='Tabela IRT'!$B$16,'Tabela IRT'!$D$16,IF('Ficha de funcio e processa'!W46&lt;='Tabela IRT'!$B$17,'Tabela IRT'!$D$17,IF('Ficha de funcio e processa'!W46&lt;='Tabela IRT'!$B$18,'Tabela IRT'!$D$18,IF('Ficha de funcio e processa'!W46&lt;='Tabela IRT'!$B$19,'Tabela IRT'!$D$19,IF('Ficha de funcio e processa'!W46&lt;='Tabela IRT'!$B$20,'Tabela IRT'!$D$20,IF('Ficha de funcio e processa'!W46&lt;='Tabela IRT'!$B$21,'Tabela IRT'!$D$21,IF('Ficha de funcio e processa'!W46&lt;='Tabela IRT'!$B$22,'Tabela IRT'!$D$22,IF('Ficha de funcio e processa'!W46&lt;='Tabela IRT'!$B$23,'Tabela IRT'!$D$23,IF('Ficha de funcio e processa'!W46&lt;='Tabela IRT'!$B$24,'Tabela IRT'!$D$24))))))))))))))</f>
        <v>0</v>
      </c>
      <c r="K41" s="148">
        <f>IF('Ficha de funcio e processa'!W46&lt;='Tabela IRT'!$B$11,'Tabela IRT'!$E$11,IF('Ficha de funcio e processa'!W46&lt;='Tabela IRT'!$B$12,'Tabela IRT'!$E$12,IF('Ficha de funcio e processa'!W46&lt;='Tabela IRT'!$B$13,'Tabela IRT'!$E$13,IF('Ficha de funcio e processa'!W46&lt;='Tabela IRT'!$B$14,'Tabela IRT'!$E$14,IF('Ficha de funcio e processa'!W46&lt;='Tabela IRT'!$B$15,'Tabela IRT'!$E$15,IF('Ficha de funcio e processa'!W46&lt;='Tabela IRT'!$B$16,'Tabela IRT'!$E$16,IF('Ficha de funcio e processa'!W46&lt;='Tabela IRT'!$B$17,'Tabela IRT'!$E$17,IF('Ficha de funcio e processa'!W46&lt;='Tabela IRT'!$B$18,'Tabela IRT'!$E$18,IF('Ficha de funcio e processa'!W46&lt;='Tabela IRT'!$B$19,'Tabela IRT'!$E$19,IF('Ficha de funcio e processa'!W46&lt;='Tabela IRT'!$B$20,'Tabela IRT'!$E$20,IF('Ficha de funcio e processa'!W46&lt;='Tabela IRT'!$B$21,'Tabela IRT'!$E$21,IF('Ficha de funcio e processa'!W46&lt;='Tabela IRT'!$B$22,'Tabela IRT'!$E$22,IF('Ficha de funcio e processa'!W46&lt;='Tabela IRT'!$B$23,'Tabela IRT'!$E$23,IF('Ficha de funcio e processa'!W46&lt;='Tabela IRT'!$B$24,'Tabela IRT'!$E$24))))))))))))))</f>
        <v>0</v>
      </c>
      <c r="L41" s="148">
        <f>IF('Ficha de funcio e processa'!W46&lt;='Tabela IRT'!$B$11,'Tabela IRT'!$C$11,IF('Ficha de funcio e processa'!W46&lt;='Tabela IRT'!$B$12,'Tabela IRT'!$C$12,IF('Ficha de funcio e processa'!W46&lt;='Tabela IRT'!$B$13,'Tabela IRT'!$C$13,IF('Ficha de funcio e processa'!W46&lt;='Tabela IRT'!$B$14,'Tabela IRT'!$C$14,IF('Ficha de funcio e processa'!W46&lt;='Tabela IRT'!$B$15,'Tabela IRT'!$C$15,IF('Ficha de funcio e processa'!W46&lt;='Tabela IRT'!$B$16,'Tabela IRT'!$C$16,IF('Ficha de funcio e processa'!W46&lt;='Tabela IRT'!$B$17,'Tabela IRT'!$C$17,IF('Ficha de funcio e processa'!W46&lt;='Tabela IRT'!$B$18,'Tabela IRT'!$C$18,IF('Ficha de funcio e processa'!W46&lt;='Tabela IRT'!$B$19,'Tabela IRT'!$C$19,IF('Ficha de funcio e processa'!W46&lt;='Tabela IRT'!$B$20,'Tabela IRT'!$C$20,IF('Ficha de funcio e processa'!W46&lt;='Tabela IRT'!$B$21,'Tabela IRT'!$C$21,IF('Ficha de funcio e processa'!W46&lt;='Tabela IRT'!$B$22,'Tabela IRT'!$C$22,IF('Ficha de funcio e processa'!W46&lt;='Tabela IRT'!$B$23,'Tabela IRT'!$C$23,IF('Ficha de funcio e processa'!W46&lt;='Tabela IRT'!$B$24,'Tabela IRT'!$C$24))))))))))))))</f>
        <v>0</v>
      </c>
      <c r="M41" s="233">
        <f>('Ficha de funcio e processa'!W46-30%)-L41</f>
        <v>-0.3</v>
      </c>
      <c r="N41" s="184">
        <v>44</v>
      </c>
      <c r="O41" s="184">
        <v>9</v>
      </c>
      <c r="P41" s="185"/>
      <c r="Q41" s="185"/>
      <c r="R41" s="186"/>
      <c r="S41" s="186"/>
      <c r="T41" s="186"/>
      <c r="U41" s="186"/>
      <c r="V41" s="186"/>
      <c r="W41" s="186"/>
      <c r="X41" s="186"/>
      <c r="Y41" s="186"/>
      <c r="Z41" s="153"/>
      <c r="AA41" s="153">
        <f t="shared" ca="1" si="1"/>
        <v>41740</v>
      </c>
      <c r="AB41" s="154">
        <f t="shared" ca="1" si="2"/>
        <v>114.35616438356165</v>
      </c>
      <c r="AC41" s="187"/>
    </row>
    <row r="42" spans="1:29">
      <c r="A42" s="137" t="b">
        <f t="shared" si="3"/>
        <v>0</v>
      </c>
      <c r="B42" s="142"/>
      <c r="C42" s="142"/>
      <c r="D42" s="138" t="s">
        <v>193</v>
      </c>
      <c r="E42" s="139"/>
      <c r="F42" s="139"/>
      <c r="G42" s="140">
        <f t="shared" ca="1" si="5"/>
        <v>41740</v>
      </c>
      <c r="H42" s="141">
        <f t="shared" ca="1" si="0"/>
        <v>-41740</v>
      </c>
      <c r="I42" s="181"/>
      <c r="J42" s="135">
        <f>IF('Ficha de funcio e processa'!W47&lt;='Tabela IRT'!$B$11,'Tabela IRT'!$D$11,IF('Ficha de funcio e processa'!W47&lt;='Tabela IRT'!$B$12,'Tabela IRT'!$D$12,IF('Ficha de funcio e processa'!W47&lt;='Tabela IRT'!$B$13,'Tabela IRT'!$D$13,IF('Ficha de funcio e processa'!W47&lt;='Tabela IRT'!$B$14,'Tabela IRT'!$D$14,IF('Ficha de funcio e processa'!W47&lt;='Tabela IRT'!$B$15,'Tabela IRT'!$D$15,IF('Ficha de funcio e processa'!W47&lt;='Tabela IRT'!$B$16,'Tabela IRT'!$D$16,IF('Ficha de funcio e processa'!W47&lt;='Tabela IRT'!$B$17,'Tabela IRT'!$D$17,IF('Ficha de funcio e processa'!W47&lt;='Tabela IRT'!$B$18,'Tabela IRT'!$D$18,IF('Ficha de funcio e processa'!W47&lt;='Tabela IRT'!$B$19,'Tabela IRT'!$D$19,IF('Ficha de funcio e processa'!W47&lt;='Tabela IRT'!$B$20,'Tabela IRT'!$D$20,IF('Ficha de funcio e processa'!W47&lt;='Tabela IRT'!$B$21,'Tabela IRT'!$D$21,IF('Ficha de funcio e processa'!W47&lt;='Tabela IRT'!$B$22,'Tabela IRT'!$D$22,IF('Ficha de funcio e processa'!W47&lt;='Tabela IRT'!$B$23,'Tabela IRT'!$D$23,IF('Ficha de funcio e processa'!W47&lt;='Tabela IRT'!$B$24,'Tabela IRT'!$D$24))))))))))))))</f>
        <v>0</v>
      </c>
      <c r="K42" s="148">
        <f>IF('Ficha de funcio e processa'!W47&lt;='Tabela IRT'!$B$11,'Tabela IRT'!$E$11,IF('Ficha de funcio e processa'!W47&lt;='Tabela IRT'!$B$12,'Tabela IRT'!$E$12,IF('Ficha de funcio e processa'!W47&lt;='Tabela IRT'!$B$13,'Tabela IRT'!$E$13,IF('Ficha de funcio e processa'!W47&lt;='Tabela IRT'!$B$14,'Tabela IRT'!$E$14,IF('Ficha de funcio e processa'!W47&lt;='Tabela IRT'!$B$15,'Tabela IRT'!$E$15,IF('Ficha de funcio e processa'!W47&lt;='Tabela IRT'!$B$16,'Tabela IRT'!$E$16,IF('Ficha de funcio e processa'!W47&lt;='Tabela IRT'!$B$17,'Tabela IRT'!$E$17,IF('Ficha de funcio e processa'!W47&lt;='Tabela IRT'!$B$18,'Tabela IRT'!$E$18,IF('Ficha de funcio e processa'!W47&lt;='Tabela IRT'!$B$19,'Tabela IRT'!$E$19,IF('Ficha de funcio e processa'!W47&lt;='Tabela IRT'!$B$20,'Tabela IRT'!$E$20,IF('Ficha de funcio e processa'!W47&lt;='Tabela IRT'!$B$21,'Tabela IRT'!$E$21,IF('Ficha de funcio e processa'!W47&lt;='Tabela IRT'!$B$22,'Tabela IRT'!$E$22,IF('Ficha de funcio e processa'!W47&lt;='Tabela IRT'!$B$23,'Tabela IRT'!$E$23,IF('Ficha de funcio e processa'!W47&lt;='Tabela IRT'!$B$24,'Tabela IRT'!$E$24))))))))))))))</f>
        <v>0</v>
      </c>
      <c r="L42" s="148">
        <f>IF('Ficha de funcio e processa'!W47&lt;='Tabela IRT'!$B$11,'Tabela IRT'!$C$11,IF('Ficha de funcio e processa'!W47&lt;='Tabela IRT'!$B$12,'Tabela IRT'!$C$12,IF('Ficha de funcio e processa'!W47&lt;='Tabela IRT'!$B$13,'Tabela IRT'!$C$13,IF('Ficha de funcio e processa'!W47&lt;='Tabela IRT'!$B$14,'Tabela IRT'!$C$14,IF('Ficha de funcio e processa'!W47&lt;='Tabela IRT'!$B$15,'Tabela IRT'!$C$15,IF('Ficha de funcio e processa'!W47&lt;='Tabela IRT'!$B$16,'Tabela IRT'!$C$16,IF('Ficha de funcio e processa'!W47&lt;='Tabela IRT'!$B$17,'Tabela IRT'!$C$17,IF('Ficha de funcio e processa'!W47&lt;='Tabela IRT'!$B$18,'Tabela IRT'!$C$18,IF('Ficha de funcio e processa'!W47&lt;='Tabela IRT'!$B$19,'Tabela IRT'!$C$19,IF('Ficha de funcio e processa'!W47&lt;='Tabela IRT'!$B$20,'Tabela IRT'!$C$20,IF('Ficha de funcio e processa'!W47&lt;='Tabela IRT'!$B$21,'Tabela IRT'!$C$21,IF('Ficha de funcio e processa'!W47&lt;='Tabela IRT'!$B$22,'Tabela IRT'!$C$22,IF('Ficha de funcio e processa'!W47&lt;='Tabela IRT'!$B$23,'Tabela IRT'!$C$23,IF('Ficha de funcio e processa'!W47&lt;='Tabela IRT'!$B$24,'Tabela IRT'!$C$24))))))))))))))</f>
        <v>0</v>
      </c>
      <c r="M42" s="233">
        <f>('Ficha de funcio e processa'!W47-30%)-L42</f>
        <v>-0.3</v>
      </c>
      <c r="N42" s="184">
        <v>44</v>
      </c>
      <c r="O42" s="184">
        <v>9</v>
      </c>
      <c r="P42" s="185"/>
      <c r="Q42" s="185"/>
      <c r="R42" s="186"/>
      <c r="S42" s="186"/>
      <c r="T42" s="186"/>
      <c r="U42" s="186"/>
      <c r="V42" s="186"/>
      <c r="W42" s="186"/>
      <c r="X42" s="186"/>
      <c r="Y42" s="186"/>
      <c r="Z42" s="153"/>
      <c r="AA42" s="153">
        <f t="shared" ca="1" si="1"/>
        <v>41740</v>
      </c>
      <c r="AB42" s="154">
        <f t="shared" ca="1" si="2"/>
        <v>114.35616438356165</v>
      </c>
      <c r="AC42" s="187"/>
    </row>
    <row r="43" spans="1:29">
      <c r="A43" s="137" t="b">
        <f t="shared" si="3"/>
        <v>0</v>
      </c>
      <c r="B43" s="142"/>
      <c r="C43" s="225"/>
      <c r="D43" s="138" t="s">
        <v>193</v>
      </c>
      <c r="E43" s="139"/>
      <c r="F43" s="139"/>
      <c r="G43" s="140">
        <f t="shared" ca="1" si="5"/>
        <v>41740</v>
      </c>
      <c r="H43" s="141">
        <f t="shared" ca="1" si="0"/>
        <v>-41740</v>
      </c>
      <c r="I43" s="181"/>
      <c r="J43" s="135">
        <f>IF('Ficha de funcio e processa'!W48&lt;='Tabela IRT'!$B$11,'Tabela IRT'!$D$11,IF('Ficha de funcio e processa'!W48&lt;='Tabela IRT'!$B$12,'Tabela IRT'!$D$12,IF('Ficha de funcio e processa'!W48&lt;='Tabela IRT'!$B$13,'Tabela IRT'!$D$13,IF('Ficha de funcio e processa'!W48&lt;='Tabela IRT'!$B$14,'Tabela IRT'!$D$14,IF('Ficha de funcio e processa'!W48&lt;='Tabela IRT'!$B$15,'Tabela IRT'!$D$15,IF('Ficha de funcio e processa'!W48&lt;='Tabela IRT'!$B$16,'Tabela IRT'!$D$16,IF('Ficha de funcio e processa'!W48&lt;='Tabela IRT'!$B$17,'Tabela IRT'!$D$17,IF('Ficha de funcio e processa'!W48&lt;='Tabela IRT'!$B$18,'Tabela IRT'!$D$18,IF('Ficha de funcio e processa'!W48&lt;='Tabela IRT'!$B$19,'Tabela IRT'!$D$19,IF('Ficha de funcio e processa'!W48&lt;='Tabela IRT'!$B$20,'Tabela IRT'!$D$20,IF('Ficha de funcio e processa'!W48&lt;='Tabela IRT'!$B$21,'Tabela IRT'!$D$21,IF('Ficha de funcio e processa'!W48&lt;='Tabela IRT'!$B$22,'Tabela IRT'!$D$22,IF('Ficha de funcio e processa'!W48&lt;='Tabela IRT'!$B$23,'Tabela IRT'!$D$23,IF('Ficha de funcio e processa'!W48&lt;='Tabela IRT'!$B$24,'Tabela IRT'!$D$24))))))))))))))</f>
        <v>0</v>
      </c>
      <c r="K43" s="148">
        <f>IF('Ficha de funcio e processa'!W48&lt;='Tabela IRT'!$B$11,'Tabela IRT'!$E$11,IF('Ficha de funcio e processa'!W48&lt;='Tabela IRT'!$B$12,'Tabela IRT'!$E$12,IF('Ficha de funcio e processa'!W48&lt;='Tabela IRT'!$B$13,'Tabela IRT'!$E$13,IF('Ficha de funcio e processa'!W48&lt;='Tabela IRT'!$B$14,'Tabela IRT'!$E$14,IF('Ficha de funcio e processa'!W48&lt;='Tabela IRT'!$B$15,'Tabela IRT'!$E$15,IF('Ficha de funcio e processa'!W48&lt;='Tabela IRT'!$B$16,'Tabela IRT'!$E$16,IF('Ficha de funcio e processa'!W48&lt;='Tabela IRT'!$B$17,'Tabela IRT'!$E$17,IF('Ficha de funcio e processa'!W48&lt;='Tabela IRT'!$B$18,'Tabela IRT'!$E$18,IF('Ficha de funcio e processa'!W48&lt;='Tabela IRT'!$B$19,'Tabela IRT'!$E$19,IF('Ficha de funcio e processa'!W48&lt;='Tabela IRT'!$B$20,'Tabela IRT'!$E$20,IF('Ficha de funcio e processa'!W48&lt;='Tabela IRT'!$B$21,'Tabela IRT'!$E$21,IF('Ficha de funcio e processa'!W48&lt;='Tabela IRT'!$B$22,'Tabela IRT'!$E$22,IF('Ficha de funcio e processa'!W48&lt;='Tabela IRT'!$B$23,'Tabela IRT'!$E$23,IF('Ficha de funcio e processa'!W48&lt;='Tabela IRT'!$B$24,'Tabela IRT'!$E$24))))))))))))))</f>
        <v>0</v>
      </c>
      <c r="L43" s="148">
        <f>IF('Ficha de funcio e processa'!W48&lt;='Tabela IRT'!$B$11,'Tabela IRT'!$C$11,IF('Ficha de funcio e processa'!W48&lt;='Tabela IRT'!$B$12,'Tabela IRT'!$C$12,IF('Ficha de funcio e processa'!W48&lt;='Tabela IRT'!$B$13,'Tabela IRT'!$C$13,IF('Ficha de funcio e processa'!W48&lt;='Tabela IRT'!$B$14,'Tabela IRT'!$C$14,IF('Ficha de funcio e processa'!W48&lt;='Tabela IRT'!$B$15,'Tabela IRT'!$C$15,IF('Ficha de funcio e processa'!W48&lt;='Tabela IRT'!$B$16,'Tabela IRT'!$C$16,IF('Ficha de funcio e processa'!W48&lt;='Tabela IRT'!$B$17,'Tabela IRT'!$C$17,IF('Ficha de funcio e processa'!W48&lt;='Tabela IRT'!$B$18,'Tabela IRT'!$C$18,IF('Ficha de funcio e processa'!W48&lt;='Tabela IRT'!$B$19,'Tabela IRT'!$C$19,IF('Ficha de funcio e processa'!W48&lt;='Tabela IRT'!$B$20,'Tabela IRT'!$C$20,IF('Ficha de funcio e processa'!W48&lt;='Tabela IRT'!$B$21,'Tabela IRT'!$C$21,IF('Ficha de funcio e processa'!W48&lt;='Tabela IRT'!$B$22,'Tabela IRT'!$C$22,IF('Ficha de funcio e processa'!W48&lt;='Tabela IRT'!$B$23,'Tabela IRT'!$C$23,IF('Ficha de funcio e processa'!W48&lt;='Tabela IRT'!$B$24,'Tabela IRT'!$C$24))))))))))))))</f>
        <v>0</v>
      </c>
      <c r="M43" s="233">
        <f>('Ficha de funcio e processa'!W48-30%)-L43</f>
        <v>-0.3</v>
      </c>
      <c r="N43" s="184">
        <v>44</v>
      </c>
      <c r="O43" s="184">
        <v>9</v>
      </c>
      <c r="P43" s="185"/>
      <c r="Q43" s="185"/>
      <c r="R43" s="186"/>
      <c r="S43" s="186"/>
      <c r="T43" s="186"/>
      <c r="U43" s="186"/>
      <c r="V43" s="186"/>
      <c r="W43" s="186"/>
      <c r="X43" s="186"/>
      <c r="Y43" s="186"/>
      <c r="Z43" s="153"/>
      <c r="AA43" s="153">
        <f t="shared" ca="1" si="1"/>
        <v>41740</v>
      </c>
      <c r="AB43" s="154">
        <f t="shared" ca="1" si="2"/>
        <v>114.35616438356165</v>
      </c>
      <c r="AC43" s="187"/>
    </row>
    <row r="44" spans="1:29">
      <c r="A44" s="137" t="b">
        <f t="shared" si="3"/>
        <v>0</v>
      </c>
      <c r="B44" s="138"/>
      <c r="C44" s="146"/>
      <c r="D44" s="138" t="s">
        <v>193</v>
      </c>
      <c r="E44" s="139"/>
      <c r="F44" s="139"/>
      <c r="G44" s="140">
        <f t="shared" ca="1" si="5"/>
        <v>41740</v>
      </c>
      <c r="H44" s="141">
        <f t="shared" ca="1" si="0"/>
        <v>-41740</v>
      </c>
      <c r="I44" s="180"/>
      <c r="J44" s="135">
        <f>IF('Ficha de funcio e processa'!W49&lt;='Tabela IRT'!$B$11,'Tabela IRT'!$D$11,IF('Ficha de funcio e processa'!W49&lt;='Tabela IRT'!$B$12,'Tabela IRT'!$D$12,IF('Ficha de funcio e processa'!W49&lt;='Tabela IRT'!$B$13,'Tabela IRT'!$D$13,IF('Ficha de funcio e processa'!W49&lt;='Tabela IRT'!$B$14,'Tabela IRT'!$D$14,IF('Ficha de funcio e processa'!W49&lt;='Tabela IRT'!$B$15,'Tabela IRT'!$D$15,IF('Ficha de funcio e processa'!W49&lt;='Tabela IRT'!$B$16,'Tabela IRT'!$D$16,IF('Ficha de funcio e processa'!W49&lt;='Tabela IRT'!$B$17,'Tabela IRT'!$D$17,IF('Ficha de funcio e processa'!W49&lt;='Tabela IRT'!$B$18,'Tabela IRT'!$D$18,IF('Ficha de funcio e processa'!W49&lt;='Tabela IRT'!$B$19,'Tabela IRT'!$D$19,IF('Ficha de funcio e processa'!W49&lt;='Tabela IRT'!$B$20,'Tabela IRT'!$D$20,IF('Ficha de funcio e processa'!W49&lt;='Tabela IRT'!$B$21,'Tabela IRT'!$D$21,IF('Ficha de funcio e processa'!W49&lt;='Tabela IRT'!$B$22,'Tabela IRT'!$D$22,IF('Ficha de funcio e processa'!W49&lt;='Tabela IRT'!$B$23,'Tabela IRT'!$D$23,IF('Ficha de funcio e processa'!W49&lt;='Tabela IRT'!$B$24,'Tabela IRT'!$D$24))))))))))))))</f>
        <v>0</v>
      </c>
      <c r="K44" s="148">
        <f>IF('Ficha de funcio e processa'!W49&lt;='Tabela IRT'!$B$11,'Tabela IRT'!$E$11,IF('Ficha de funcio e processa'!W49&lt;='Tabela IRT'!$B$12,'Tabela IRT'!$E$12,IF('Ficha de funcio e processa'!W49&lt;='Tabela IRT'!$B$13,'Tabela IRT'!$E$13,IF('Ficha de funcio e processa'!W49&lt;='Tabela IRT'!$B$14,'Tabela IRT'!$E$14,IF('Ficha de funcio e processa'!W49&lt;='Tabela IRT'!$B$15,'Tabela IRT'!$E$15,IF('Ficha de funcio e processa'!W49&lt;='Tabela IRT'!$B$16,'Tabela IRT'!$E$16,IF('Ficha de funcio e processa'!W49&lt;='Tabela IRT'!$B$17,'Tabela IRT'!$E$17,IF('Ficha de funcio e processa'!W49&lt;='Tabela IRT'!$B$18,'Tabela IRT'!$E$18,IF('Ficha de funcio e processa'!W49&lt;='Tabela IRT'!$B$19,'Tabela IRT'!$E$19,IF('Ficha de funcio e processa'!W49&lt;='Tabela IRT'!$B$20,'Tabela IRT'!$E$20,IF('Ficha de funcio e processa'!W49&lt;='Tabela IRT'!$B$21,'Tabela IRT'!$E$21,IF('Ficha de funcio e processa'!W49&lt;='Tabela IRT'!$B$22,'Tabela IRT'!$E$22,IF('Ficha de funcio e processa'!W49&lt;='Tabela IRT'!$B$23,'Tabela IRT'!$E$23,IF('Ficha de funcio e processa'!W49&lt;='Tabela IRT'!$B$24,'Tabela IRT'!$E$24))))))))))))))</f>
        <v>0</v>
      </c>
      <c r="L44" s="148">
        <f>IF('Ficha de funcio e processa'!W49&lt;='Tabela IRT'!$B$11,'Tabela IRT'!$C$11,IF('Ficha de funcio e processa'!W49&lt;='Tabela IRT'!$B$12,'Tabela IRT'!$C$12,IF('Ficha de funcio e processa'!W49&lt;='Tabela IRT'!$B$13,'Tabela IRT'!$C$13,IF('Ficha de funcio e processa'!W49&lt;='Tabela IRT'!$B$14,'Tabela IRT'!$C$14,IF('Ficha de funcio e processa'!W49&lt;='Tabela IRT'!$B$15,'Tabela IRT'!$C$15,IF('Ficha de funcio e processa'!W49&lt;='Tabela IRT'!$B$16,'Tabela IRT'!$C$16,IF('Ficha de funcio e processa'!W49&lt;='Tabela IRT'!$B$17,'Tabela IRT'!$C$17,IF('Ficha de funcio e processa'!W49&lt;='Tabela IRT'!$B$18,'Tabela IRT'!$C$18,IF('Ficha de funcio e processa'!W49&lt;='Tabela IRT'!$B$19,'Tabela IRT'!$C$19,IF('Ficha de funcio e processa'!W49&lt;='Tabela IRT'!$B$20,'Tabela IRT'!$C$20,IF('Ficha de funcio e processa'!W49&lt;='Tabela IRT'!$B$21,'Tabela IRT'!$C$21,IF('Ficha de funcio e processa'!W49&lt;='Tabela IRT'!$B$22,'Tabela IRT'!$C$22,IF('Ficha de funcio e processa'!W49&lt;='Tabela IRT'!$B$23,'Tabela IRT'!$C$23,IF('Ficha de funcio e processa'!W49&lt;='Tabela IRT'!$B$24,'Tabela IRT'!$C$24))))))))))))))</f>
        <v>0</v>
      </c>
      <c r="M44" s="233">
        <f>('Ficha de funcio e processa'!W49-30%)-L44</f>
        <v>-0.3</v>
      </c>
      <c r="N44" s="184">
        <v>44</v>
      </c>
      <c r="O44" s="184">
        <v>9</v>
      </c>
      <c r="P44" s="185"/>
      <c r="Q44" s="185"/>
      <c r="R44" s="186"/>
      <c r="S44" s="186"/>
      <c r="T44" s="186"/>
      <c r="U44" s="186"/>
      <c r="V44" s="186"/>
      <c r="W44" s="186"/>
      <c r="X44" s="186"/>
      <c r="Y44" s="186"/>
      <c r="Z44" s="152"/>
      <c r="AA44" s="153">
        <f t="shared" ca="1" si="1"/>
        <v>41740</v>
      </c>
      <c r="AB44" s="154">
        <f t="shared" ca="1" si="2"/>
        <v>114.35616438356165</v>
      </c>
      <c r="AC44" s="187"/>
    </row>
    <row r="45" spans="1:29">
      <c r="A45" s="137" t="b">
        <f t="shared" si="3"/>
        <v>0</v>
      </c>
      <c r="B45" s="142"/>
      <c r="C45" s="229"/>
      <c r="D45" s="138" t="s">
        <v>193</v>
      </c>
      <c r="E45" s="139"/>
      <c r="F45" s="139"/>
      <c r="G45" s="140">
        <f t="shared" ca="1" si="5"/>
        <v>41740</v>
      </c>
      <c r="H45" s="141">
        <f t="shared" ca="1" si="0"/>
        <v>-41740</v>
      </c>
      <c r="I45" s="181"/>
      <c r="J45" s="135">
        <f>IF('Ficha de funcio e processa'!W50&lt;='Tabela IRT'!$B$11,'Tabela IRT'!$D$11,IF('Ficha de funcio e processa'!W50&lt;='Tabela IRT'!$B$12,'Tabela IRT'!$D$12,IF('Ficha de funcio e processa'!W50&lt;='Tabela IRT'!$B$13,'Tabela IRT'!$D$13,IF('Ficha de funcio e processa'!W50&lt;='Tabela IRT'!$B$14,'Tabela IRT'!$D$14,IF('Ficha de funcio e processa'!W50&lt;='Tabela IRT'!$B$15,'Tabela IRT'!$D$15,IF('Ficha de funcio e processa'!W50&lt;='Tabela IRT'!$B$16,'Tabela IRT'!$D$16,IF('Ficha de funcio e processa'!W50&lt;='Tabela IRT'!$B$17,'Tabela IRT'!$D$17,IF('Ficha de funcio e processa'!W50&lt;='Tabela IRT'!$B$18,'Tabela IRT'!$D$18,IF('Ficha de funcio e processa'!W50&lt;='Tabela IRT'!$B$19,'Tabela IRT'!$D$19,IF('Ficha de funcio e processa'!W50&lt;='Tabela IRT'!$B$20,'Tabela IRT'!$D$20,IF('Ficha de funcio e processa'!W50&lt;='Tabela IRT'!$B$21,'Tabela IRT'!$D$21,IF('Ficha de funcio e processa'!W50&lt;='Tabela IRT'!$B$22,'Tabela IRT'!$D$22,IF('Ficha de funcio e processa'!W50&lt;='Tabela IRT'!$B$23,'Tabela IRT'!$D$23,IF('Ficha de funcio e processa'!W50&lt;='Tabela IRT'!$B$24,'Tabela IRT'!$D$24))))))))))))))</f>
        <v>0</v>
      </c>
      <c r="K45" s="148">
        <f>IF('Ficha de funcio e processa'!W50&lt;='Tabela IRT'!$B$11,'Tabela IRT'!$E$11,IF('Ficha de funcio e processa'!W50&lt;='Tabela IRT'!$B$12,'Tabela IRT'!$E$12,IF('Ficha de funcio e processa'!W50&lt;='Tabela IRT'!$B$13,'Tabela IRT'!$E$13,IF('Ficha de funcio e processa'!W50&lt;='Tabela IRT'!$B$14,'Tabela IRT'!$E$14,IF('Ficha de funcio e processa'!W50&lt;='Tabela IRT'!$B$15,'Tabela IRT'!$E$15,IF('Ficha de funcio e processa'!W50&lt;='Tabela IRT'!$B$16,'Tabela IRT'!$E$16,IF('Ficha de funcio e processa'!W50&lt;='Tabela IRT'!$B$17,'Tabela IRT'!$E$17,IF('Ficha de funcio e processa'!W50&lt;='Tabela IRT'!$B$18,'Tabela IRT'!$E$18,IF('Ficha de funcio e processa'!W50&lt;='Tabela IRT'!$B$19,'Tabela IRT'!$E$19,IF('Ficha de funcio e processa'!W50&lt;='Tabela IRT'!$B$20,'Tabela IRT'!$E$20,IF('Ficha de funcio e processa'!W50&lt;='Tabela IRT'!$B$21,'Tabela IRT'!$E$21,IF('Ficha de funcio e processa'!W50&lt;='Tabela IRT'!$B$22,'Tabela IRT'!$E$22,IF('Ficha de funcio e processa'!W50&lt;='Tabela IRT'!$B$23,'Tabela IRT'!$E$23,IF('Ficha de funcio e processa'!W50&lt;='Tabela IRT'!$B$24,'Tabela IRT'!$E$24))))))))))))))</f>
        <v>0</v>
      </c>
      <c r="L45" s="148">
        <f>IF('Ficha de funcio e processa'!W50&lt;='Tabela IRT'!$B$11,'Tabela IRT'!$C$11,IF('Ficha de funcio e processa'!W50&lt;='Tabela IRT'!$B$12,'Tabela IRT'!$C$12,IF('Ficha de funcio e processa'!W50&lt;='Tabela IRT'!$B$13,'Tabela IRT'!$C$13,IF('Ficha de funcio e processa'!W50&lt;='Tabela IRT'!$B$14,'Tabela IRT'!$C$14,IF('Ficha de funcio e processa'!W50&lt;='Tabela IRT'!$B$15,'Tabela IRT'!$C$15,IF('Ficha de funcio e processa'!W50&lt;='Tabela IRT'!$B$16,'Tabela IRT'!$C$16,IF('Ficha de funcio e processa'!W50&lt;='Tabela IRT'!$B$17,'Tabela IRT'!$C$17,IF('Ficha de funcio e processa'!W50&lt;='Tabela IRT'!$B$18,'Tabela IRT'!$C$18,IF('Ficha de funcio e processa'!W50&lt;='Tabela IRT'!$B$19,'Tabela IRT'!$C$19,IF('Ficha de funcio e processa'!W50&lt;='Tabela IRT'!$B$20,'Tabela IRT'!$C$20,IF('Ficha de funcio e processa'!W50&lt;='Tabela IRT'!$B$21,'Tabela IRT'!$C$21,IF('Ficha de funcio e processa'!W50&lt;='Tabela IRT'!$B$22,'Tabela IRT'!$C$22,IF('Ficha de funcio e processa'!W50&lt;='Tabela IRT'!$B$23,'Tabela IRT'!$C$23,IF('Ficha de funcio e processa'!W50&lt;='Tabela IRT'!$B$24,'Tabela IRT'!$C$24))))))))))))))</f>
        <v>0</v>
      </c>
      <c r="M45" s="233">
        <f>('Ficha de funcio e processa'!W50-30%)-L45</f>
        <v>-0.3</v>
      </c>
      <c r="N45" s="184">
        <v>44</v>
      </c>
      <c r="O45" s="184">
        <v>9</v>
      </c>
      <c r="P45" s="185"/>
      <c r="Q45" s="185"/>
      <c r="R45" s="186"/>
      <c r="S45" s="186"/>
      <c r="T45" s="186"/>
      <c r="U45" s="186"/>
      <c r="V45" s="186"/>
      <c r="W45" s="186"/>
      <c r="X45" s="186"/>
      <c r="Y45" s="186"/>
      <c r="Z45" s="157"/>
      <c r="AA45" s="153">
        <f t="shared" ca="1" si="1"/>
        <v>41740</v>
      </c>
      <c r="AB45" s="154">
        <f t="shared" ca="1" si="2"/>
        <v>114.35616438356165</v>
      </c>
      <c r="AC45" s="187"/>
    </row>
    <row r="46" spans="1:29">
      <c r="A46" s="137" t="b">
        <f t="shared" si="3"/>
        <v>0</v>
      </c>
      <c r="B46" s="138"/>
      <c r="C46" s="146"/>
      <c r="D46" s="138" t="s">
        <v>193</v>
      </c>
      <c r="E46" s="139"/>
      <c r="F46" s="139"/>
      <c r="G46" s="140">
        <f t="shared" ca="1" si="5"/>
        <v>41740</v>
      </c>
      <c r="H46" s="141">
        <f t="shared" ca="1" si="0"/>
        <v>-41740</v>
      </c>
      <c r="I46" s="180"/>
      <c r="J46" s="135">
        <f>IF('Ficha de funcio e processa'!W51&lt;='Tabela IRT'!$B$11,'Tabela IRT'!$D$11,IF('Ficha de funcio e processa'!W51&lt;='Tabela IRT'!$B$12,'Tabela IRT'!$D$12,IF('Ficha de funcio e processa'!W51&lt;='Tabela IRT'!$B$13,'Tabela IRT'!$D$13,IF('Ficha de funcio e processa'!W51&lt;='Tabela IRT'!$B$14,'Tabela IRT'!$D$14,IF('Ficha de funcio e processa'!W51&lt;='Tabela IRT'!$B$15,'Tabela IRT'!$D$15,IF('Ficha de funcio e processa'!W51&lt;='Tabela IRT'!$B$16,'Tabela IRT'!$D$16,IF('Ficha de funcio e processa'!W51&lt;='Tabela IRT'!$B$17,'Tabela IRT'!$D$17,IF('Ficha de funcio e processa'!W51&lt;='Tabela IRT'!$B$18,'Tabela IRT'!$D$18,IF('Ficha de funcio e processa'!W51&lt;='Tabela IRT'!$B$19,'Tabela IRT'!$D$19,IF('Ficha de funcio e processa'!W51&lt;='Tabela IRT'!$B$20,'Tabela IRT'!$D$20,IF('Ficha de funcio e processa'!W51&lt;='Tabela IRT'!$B$21,'Tabela IRT'!$D$21,IF('Ficha de funcio e processa'!W51&lt;='Tabela IRT'!$B$22,'Tabela IRT'!$D$22,IF('Ficha de funcio e processa'!W51&lt;='Tabela IRT'!$B$23,'Tabela IRT'!$D$23,IF('Ficha de funcio e processa'!W51&lt;='Tabela IRT'!$B$24,'Tabela IRT'!$D$24))))))))))))))</f>
        <v>0</v>
      </c>
      <c r="K46" s="148">
        <f>IF('Ficha de funcio e processa'!W51&lt;='Tabela IRT'!$B$11,'Tabela IRT'!$E$11,IF('Ficha de funcio e processa'!W51&lt;='Tabela IRT'!$B$12,'Tabela IRT'!$E$12,IF('Ficha de funcio e processa'!W51&lt;='Tabela IRT'!$B$13,'Tabela IRT'!$E$13,IF('Ficha de funcio e processa'!W51&lt;='Tabela IRT'!$B$14,'Tabela IRT'!$E$14,IF('Ficha de funcio e processa'!W51&lt;='Tabela IRT'!$B$15,'Tabela IRT'!$E$15,IF('Ficha de funcio e processa'!W51&lt;='Tabela IRT'!$B$16,'Tabela IRT'!$E$16,IF('Ficha de funcio e processa'!W51&lt;='Tabela IRT'!$B$17,'Tabela IRT'!$E$17,IF('Ficha de funcio e processa'!W51&lt;='Tabela IRT'!$B$18,'Tabela IRT'!$E$18,IF('Ficha de funcio e processa'!W51&lt;='Tabela IRT'!$B$19,'Tabela IRT'!$E$19,IF('Ficha de funcio e processa'!W51&lt;='Tabela IRT'!$B$20,'Tabela IRT'!$E$20,IF('Ficha de funcio e processa'!W51&lt;='Tabela IRT'!$B$21,'Tabela IRT'!$E$21,IF('Ficha de funcio e processa'!W51&lt;='Tabela IRT'!$B$22,'Tabela IRT'!$E$22,IF('Ficha de funcio e processa'!W51&lt;='Tabela IRT'!$B$23,'Tabela IRT'!$E$23,IF('Ficha de funcio e processa'!W51&lt;='Tabela IRT'!$B$24,'Tabela IRT'!$E$24))))))))))))))</f>
        <v>0</v>
      </c>
      <c r="L46" s="148">
        <f>IF('Ficha de funcio e processa'!W51&lt;='Tabela IRT'!$B$11,'Tabela IRT'!$C$11,IF('Ficha de funcio e processa'!W51&lt;='Tabela IRT'!$B$12,'Tabela IRT'!$C$12,IF('Ficha de funcio e processa'!W51&lt;='Tabela IRT'!$B$13,'Tabela IRT'!$C$13,IF('Ficha de funcio e processa'!W51&lt;='Tabela IRT'!$B$14,'Tabela IRT'!$C$14,IF('Ficha de funcio e processa'!W51&lt;='Tabela IRT'!$B$15,'Tabela IRT'!$C$15,IF('Ficha de funcio e processa'!W51&lt;='Tabela IRT'!$B$16,'Tabela IRT'!$C$16,IF('Ficha de funcio e processa'!W51&lt;='Tabela IRT'!$B$17,'Tabela IRT'!$C$17,IF('Ficha de funcio e processa'!W51&lt;='Tabela IRT'!$B$18,'Tabela IRT'!$C$18,IF('Ficha de funcio e processa'!W51&lt;='Tabela IRT'!$B$19,'Tabela IRT'!$C$19,IF('Ficha de funcio e processa'!W51&lt;='Tabela IRT'!$B$20,'Tabela IRT'!$C$20,IF('Ficha de funcio e processa'!W51&lt;='Tabela IRT'!$B$21,'Tabela IRT'!$C$21,IF('Ficha de funcio e processa'!W51&lt;='Tabela IRT'!$B$22,'Tabela IRT'!$C$22,IF('Ficha de funcio e processa'!W51&lt;='Tabela IRT'!$B$23,'Tabela IRT'!$C$23,IF('Ficha de funcio e processa'!W51&lt;='Tabela IRT'!$B$24,'Tabela IRT'!$C$24))))))))))))))</f>
        <v>0</v>
      </c>
      <c r="M46" s="233">
        <f>('Ficha de funcio e processa'!W51-30%)-L46</f>
        <v>-0.3</v>
      </c>
      <c r="N46" s="184">
        <v>44</v>
      </c>
      <c r="O46" s="184">
        <v>9</v>
      </c>
      <c r="P46" s="185"/>
      <c r="Q46" s="185"/>
      <c r="R46" s="186"/>
      <c r="S46" s="186"/>
      <c r="T46" s="186"/>
      <c r="U46" s="186"/>
      <c r="V46" s="186"/>
      <c r="W46" s="186"/>
      <c r="X46" s="186"/>
      <c r="Y46" s="186"/>
      <c r="Z46" s="152"/>
      <c r="AA46" s="153">
        <f t="shared" ca="1" si="1"/>
        <v>41740</v>
      </c>
      <c r="AB46" s="154">
        <f t="shared" ca="1" si="2"/>
        <v>114.35616438356165</v>
      </c>
      <c r="AC46" s="187"/>
    </row>
    <row r="47" spans="1:29">
      <c r="A47" s="137" t="b">
        <f t="shared" si="3"/>
        <v>0</v>
      </c>
      <c r="B47" s="142"/>
      <c r="C47" s="142"/>
      <c r="D47" s="138" t="s">
        <v>193</v>
      </c>
      <c r="E47" s="139"/>
      <c r="F47" s="139"/>
      <c r="G47" s="140">
        <f t="shared" ca="1" si="5"/>
        <v>41740</v>
      </c>
      <c r="H47" s="141">
        <f t="shared" ca="1" si="0"/>
        <v>-41740</v>
      </c>
      <c r="I47" s="183"/>
      <c r="J47" s="135">
        <f>IF('Ficha de funcio e processa'!W52&lt;='Tabela IRT'!$B$11,'Tabela IRT'!$D$11,IF('Ficha de funcio e processa'!W52&lt;='Tabela IRT'!$B$12,'Tabela IRT'!$D$12,IF('Ficha de funcio e processa'!W52&lt;='Tabela IRT'!$B$13,'Tabela IRT'!$D$13,IF('Ficha de funcio e processa'!W52&lt;='Tabela IRT'!$B$14,'Tabela IRT'!$D$14,IF('Ficha de funcio e processa'!W52&lt;='Tabela IRT'!$B$15,'Tabela IRT'!$D$15,IF('Ficha de funcio e processa'!W52&lt;='Tabela IRT'!$B$16,'Tabela IRT'!$D$16,IF('Ficha de funcio e processa'!W52&lt;='Tabela IRT'!$B$17,'Tabela IRT'!$D$17,IF('Ficha de funcio e processa'!W52&lt;='Tabela IRT'!$B$18,'Tabela IRT'!$D$18,IF('Ficha de funcio e processa'!W52&lt;='Tabela IRT'!$B$19,'Tabela IRT'!$D$19,IF('Ficha de funcio e processa'!W52&lt;='Tabela IRT'!$B$20,'Tabela IRT'!$D$20,IF('Ficha de funcio e processa'!W52&lt;='Tabela IRT'!$B$21,'Tabela IRT'!$D$21,IF('Ficha de funcio e processa'!W52&lt;='Tabela IRT'!$B$22,'Tabela IRT'!$D$22,IF('Ficha de funcio e processa'!W52&lt;='Tabela IRT'!$B$23,'Tabela IRT'!$D$23,IF('Ficha de funcio e processa'!W52&lt;='Tabela IRT'!$B$24,'Tabela IRT'!$D$24))))))))))))))</f>
        <v>0</v>
      </c>
      <c r="K47" s="148">
        <f>IF('Ficha de funcio e processa'!W52&lt;='Tabela IRT'!$B$11,'Tabela IRT'!$E$11,IF('Ficha de funcio e processa'!W52&lt;='Tabela IRT'!$B$12,'Tabela IRT'!$E$12,IF('Ficha de funcio e processa'!W52&lt;='Tabela IRT'!$B$13,'Tabela IRT'!$E$13,IF('Ficha de funcio e processa'!W52&lt;='Tabela IRT'!$B$14,'Tabela IRT'!$E$14,IF('Ficha de funcio e processa'!W52&lt;='Tabela IRT'!$B$15,'Tabela IRT'!$E$15,IF('Ficha de funcio e processa'!W52&lt;='Tabela IRT'!$B$16,'Tabela IRT'!$E$16,IF('Ficha de funcio e processa'!W52&lt;='Tabela IRT'!$B$17,'Tabela IRT'!$E$17,IF('Ficha de funcio e processa'!W52&lt;='Tabela IRT'!$B$18,'Tabela IRT'!$E$18,IF('Ficha de funcio e processa'!W52&lt;='Tabela IRT'!$B$19,'Tabela IRT'!$E$19,IF('Ficha de funcio e processa'!W52&lt;='Tabela IRT'!$B$20,'Tabela IRT'!$E$20,IF('Ficha de funcio e processa'!W52&lt;='Tabela IRT'!$B$21,'Tabela IRT'!$E$21,IF('Ficha de funcio e processa'!W52&lt;='Tabela IRT'!$B$22,'Tabela IRT'!$E$22,IF('Ficha de funcio e processa'!W52&lt;='Tabela IRT'!$B$23,'Tabela IRT'!$E$23,IF('Ficha de funcio e processa'!W52&lt;='Tabela IRT'!$B$24,'Tabela IRT'!$E$24))))))))))))))</f>
        <v>0</v>
      </c>
      <c r="L47" s="148">
        <f>IF('Ficha de funcio e processa'!W52&lt;='Tabela IRT'!$B$11,'Tabela IRT'!$C$11,IF('Ficha de funcio e processa'!W52&lt;='Tabela IRT'!$B$12,'Tabela IRT'!$C$12,IF('Ficha de funcio e processa'!W52&lt;='Tabela IRT'!$B$13,'Tabela IRT'!$C$13,IF('Ficha de funcio e processa'!W52&lt;='Tabela IRT'!$B$14,'Tabela IRT'!$C$14,IF('Ficha de funcio e processa'!W52&lt;='Tabela IRT'!$B$15,'Tabela IRT'!$C$15,IF('Ficha de funcio e processa'!W52&lt;='Tabela IRT'!$B$16,'Tabela IRT'!$C$16,IF('Ficha de funcio e processa'!W52&lt;='Tabela IRT'!$B$17,'Tabela IRT'!$C$17,IF('Ficha de funcio e processa'!W52&lt;='Tabela IRT'!$B$18,'Tabela IRT'!$C$18,IF('Ficha de funcio e processa'!W52&lt;='Tabela IRT'!$B$19,'Tabela IRT'!$C$19,IF('Ficha de funcio e processa'!W52&lt;='Tabela IRT'!$B$20,'Tabela IRT'!$C$20,IF('Ficha de funcio e processa'!W52&lt;='Tabela IRT'!$B$21,'Tabela IRT'!$C$21,IF('Ficha de funcio e processa'!W52&lt;='Tabela IRT'!$B$22,'Tabela IRT'!$C$22,IF('Ficha de funcio e processa'!W52&lt;='Tabela IRT'!$B$23,'Tabela IRT'!$C$23,IF('Ficha de funcio e processa'!W52&lt;='Tabela IRT'!$B$24,'Tabela IRT'!$C$24))))))))))))))</f>
        <v>0</v>
      </c>
      <c r="M47" s="233">
        <f>('Ficha de funcio e processa'!W52-30%)-L47</f>
        <v>-0.3</v>
      </c>
      <c r="N47" s="184">
        <v>44</v>
      </c>
      <c r="O47" s="184">
        <v>9</v>
      </c>
      <c r="P47" s="185"/>
      <c r="Q47" s="185"/>
      <c r="R47" s="186"/>
      <c r="S47" s="186"/>
      <c r="T47" s="186"/>
      <c r="U47" s="186"/>
      <c r="V47" s="186"/>
      <c r="W47" s="186"/>
      <c r="X47" s="186"/>
      <c r="Y47" s="186"/>
      <c r="Z47" s="153"/>
      <c r="AA47" s="153">
        <f t="shared" ca="1" si="1"/>
        <v>41740</v>
      </c>
      <c r="AB47" s="154">
        <f t="shared" ca="1" si="2"/>
        <v>114.35616438356165</v>
      </c>
      <c r="AC47" s="187"/>
    </row>
    <row r="48" spans="1:29">
      <c r="A48" s="137" t="b">
        <f t="shared" si="3"/>
        <v>0</v>
      </c>
      <c r="B48" s="142"/>
      <c r="C48" s="146"/>
      <c r="D48" s="138" t="s">
        <v>193</v>
      </c>
      <c r="E48" s="139"/>
      <c r="F48" s="139"/>
      <c r="G48" s="140">
        <f t="shared" ca="1" si="5"/>
        <v>41740</v>
      </c>
      <c r="H48" s="141">
        <f t="shared" ca="1" si="0"/>
        <v>-41740</v>
      </c>
      <c r="I48" s="180"/>
      <c r="J48" s="135">
        <f>IF('Ficha de funcio e processa'!W53&lt;='Tabela IRT'!$B$11,'Tabela IRT'!$D$11,IF('Ficha de funcio e processa'!W53&lt;='Tabela IRT'!$B$12,'Tabela IRT'!$D$12,IF('Ficha de funcio e processa'!W53&lt;='Tabela IRT'!$B$13,'Tabela IRT'!$D$13,IF('Ficha de funcio e processa'!W53&lt;='Tabela IRT'!$B$14,'Tabela IRT'!$D$14,IF('Ficha de funcio e processa'!W53&lt;='Tabela IRT'!$B$15,'Tabela IRT'!$D$15,IF('Ficha de funcio e processa'!W53&lt;='Tabela IRT'!$B$16,'Tabela IRT'!$D$16,IF('Ficha de funcio e processa'!W53&lt;='Tabela IRT'!$B$17,'Tabela IRT'!$D$17,IF('Ficha de funcio e processa'!W53&lt;='Tabela IRT'!$B$18,'Tabela IRT'!$D$18,IF('Ficha de funcio e processa'!W53&lt;='Tabela IRT'!$B$19,'Tabela IRT'!$D$19,IF('Ficha de funcio e processa'!W53&lt;='Tabela IRT'!$B$20,'Tabela IRT'!$D$20,IF('Ficha de funcio e processa'!W53&lt;='Tabela IRT'!$B$21,'Tabela IRT'!$D$21,IF('Ficha de funcio e processa'!W53&lt;='Tabela IRT'!$B$22,'Tabela IRT'!$D$22,IF('Ficha de funcio e processa'!W53&lt;='Tabela IRT'!$B$23,'Tabela IRT'!$D$23,IF('Ficha de funcio e processa'!W53&lt;='Tabela IRT'!$B$24,'Tabela IRT'!$D$24))))))))))))))</f>
        <v>0</v>
      </c>
      <c r="K48" s="148">
        <f>IF('Ficha de funcio e processa'!W53&lt;='Tabela IRT'!$B$11,'Tabela IRT'!$E$11,IF('Ficha de funcio e processa'!W53&lt;='Tabela IRT'!$B$12,'Tabela IRT'!$E$12,IF('Ficha de funcio e processa'!W53&lt;='Tabela IRT'!$B$13,'Tabela IRT'!$E$13,IF('Ficha de funcio e processa'!W53&lt;='Tabela IRT'!$B$14,'Tabela IRT'!$E$14,IF('Ficha de funcio e processa'!W53&lt;='Tabela IRT'!$B$15,'Tabela IRT'!$E$15,IF('Ficha de funcio e processa'!W53&lt;='Tabela IRT'!$B$16,'Tabela IRT'!$E$16,IF('Ficha de funcio e processa'!W53&lt;='Tabela IRT'!$B$17,'Tabela IRT'!$E$17,IF('Ficha de funcio e processa'!W53&lt;='Tabela IRT'!$B$18,'Tabela IRT'!$E$18,IF('Ficha de funcio e processa'!W53&lt;='Tabela IRT'!$B$19,'Tabela IRT'!$E$19,IF('Ficha de funcio e processa'!W53&lt;='Tabela IRT'!$B$20,'Tabela IRT'!$E$20,IF('Ficha de funcio e processa'!W53&lt;='Tabela IRT'!$B$21,'Tabela IRT'!$E$21,IF('Ficha de funcio e processa'!W53&lt;='Tabela IRT'!$B$22,'Tabela IRT'!$E$22,IF('Ficha de funcio e processa'!W53&lt;='Tabela IRT'!$B$23,'Tabela IRT'!$E$23,IF('Ficha de funcio e processa'!W53&lt;='Tabela IRT'!$B$24,'Tabela IRT'!$E$24))))))))))))))</f>
        <v>0</v>
      </c>
      <c r="L48" s="148">
        <f>IF('Ficha de funcio e processa'!W53&lt;='Tabela IRT'!$B$11,'Tabela IRT'!$C$11,IF('Ficha de funcio e processa'!W53&lt;='Tabela IRT'!$B$12,'Tabela IRT'!$C$12,IF('Ficha de funcio e processa'!W53&lt;='Tabela IRT'!$B$13,'Tabela IRT'!$C$13,IF('Ficha de funcio e processa'!W53&lt;='Tabela IRT'!$B$14,'Tabela IRT'!$C$14,IF('Ficha de funcio e processa'!W53&lt;='Tabela IRT'!$B$15,'Tabela IRT'!$C$15,IF('Ficha de funcio e processa'!W53&lt;='Tabela IRT'!$B$16,'Tabela IRT'!$C$16,IF('Ficha de funcio e processa'!W53&lt;='Tabela IRT'!$B$17,'Tabela IRT'!$C$17,IF('Ficha de funcio e processa'!W53&lt;='Tabela IRT'!$B$18,'Tabela IRT'!$C$18,IF('Ficha de funcio e processa'!W53&lt;='Tabela IRT'!$B$19,'Tabela IRT'!$C$19,IF('Ficha de funcio e processa'!W53&lt;='Tabela IRT'!$B$20,'Tabela IRT'!$C$20,IF('Ficha de funcio e processa'!W53&lt;='Tabela IRT'!$B$21,'Tabela IRT'!$C$21,IF('Ficha de funcio e processa'!W53&lt;='Tabela IRT'!$B$22,'Tabela IRT'!$C$22,IF('Ficha de funcio e processa'!W53&lt;='Tabela IRT'!$B$23,'Tabela IRT'!$C$23,IF('Ficha de funcio e processa'!W53&lt;='Tabela IRT'!$B$24,'Tabela IRT'!$C$24))))))))))))))</f>
        <v>0</v>
      </c>
      <c r="M48" s="233">
        <f>('Ficha de funcio e processa'!W53-30%)-L48</f>
        <v>-0.3</v>
      </c>
      <c r="N48" s="184">
        <v>44</v>
      </c>
      <c r="O48" s="184">
        <v>9</v>
      </c>
      <c r="P48" s="185"/>
      <c r="Q48" s="185"/>
      <c r="R48" s="186"/>
      <c r="S48" s="186"/>
      <c r="T48" s="186"/>
      <c r="U48" s="186"/>
      <c r="V48" s="186"/>
      <c r="W48" s="186"/>
      <c r="X48" s="186"/>
      <c r="Y48" s="186"/>
      <c r="Z48" s="152"/>
      <c r="AA48" s="153">
        <f t="shared" ca="1" si="1"/>
        <v>41740</v>
      </c>
      <c r="AB48" s="154">
        <f t="shared" ca="1" si="2"/>
        <v>114.35616438356165</v>
      </c>
      <c r="AC48" s="187"/>
    </row>
    <row r="49" spans="1:29">
      <c r="A49" s="137" t="b">
        <f t="shared" si="3"/>
        <v>0</v>
      </c>
      <c r="B49" s="142"/>
      <c r="C49" s="142"/>
      <c r="D49" s="138" t="s">
        <v>193</v>
      </c>
      <c r="E49" s="139"/>
      <c r="F49" s="139"/>
      <c r="G49" s="140">
        <f t="shared" ca="1" si="5"/>
        <v>41740</v>
      </c>
      <c r="H49" s="141">
        <f t="shared" ca="1" si="0"/>
        <v>-41740</v>
      </c>
      <c r="I49" s="181"/>
      <c r="J49" s="135">
        <f>IF('Ficha de funcio e processa'!W54&lt;='Tabela IRT'!$B$11,'Tabela IRT'!$D$11,IF('Ficha de funcio e processa'!W54&lt;='Tabela IRT'!$B$12,'Tabela IRT'!$D$12,IF('Ficha de funcio e processa'!W54&lt;='Tabela IRT'!$B$13,'Tabela IRT'!$D$13,IF('Ficha de funcio e processa'!W54&lt;='Tabela IRT'!$B$14,'Tabela IRT'!$D$14,IF('Ficha de funcio e processa'!W54&lt;='Tabela IRT'!$B$15,'Tabela IRT'!$D$15,IF('Ficha de funcio e processa'!W54&lt;='Tabela IRT'!$B$16,'Tabela IRT'!$D$16,IF('Ficha de funcio e processa'!W54&lt;='Tabela IRT'!$B$17,'Tabela IRT'!$D$17,IF('Ficha de funcio e processa'!W54&lt;='Tabela IRT'!$B$18,'Tabela IRT'!$D$18,IF('Ficha de funcio e processa'!W54&lt;='Tabela IRT'!$B$19,'Tabela IRT'!$D$19,IF('Ficha de funcio e processa'!W54&lt;='Tabela IRT'!$B$20,'Tabela IRT'!$D$20,IF('Ficha de funcio e processa'!W54&lt;='Tabela IRT'!$B$21,'Tabela IRT'!$D$21,IF('Ficha de funcio e processa'!W54&lt;='Tabela IRT'!$B$22,'Tabela IRT'!$D$22,IF('Ficha de funcio e processa'!W54&lt;='Tabela IRT'!$B$23,'Tabela IRT'!$D$23,IF('Ficha de funcio e processa'!W54&lt;='Tabela IRT'!$B$24,'Tabela IRT'!$D$24))))))))))))))</f>
        <v>0</v>
      </c>
      <c r="K49" s="148">
        <f>IF('Ficha de funcio e processa'!W54&lt;='Tabela IRT'!$B$11,'Tabela IRT'!$E$11,IF('Ficha de funcio e processa'!W54&lt;='Tabela IRT'!$B$12,'Tabela IRT'!$E$12,IF('Ficha de funcio e processa'!W54&lt;='Tabela IRT'!$B$13,'Tabela IRT'!$E$13,IF('Ficha de funcio e processa'!W54&lt;='Tabela IRT'!$B$14,'Tabela IRT'!$E$14,IF('Ficha de funcio e processa'!W54&lt;='Tabela IRT'!$B$15,'Tabela IRT'!$E$15,IF('Ficha de funcio e processa'!W54&lt;='Tabela IRT'!$B$16,'Tabela IRT'!$E$16,IF('Ficha de funcio e processa'!W54&lt;='Tabela IRT'!$B$17,'Tabela IRT'!$E$17,IF('Ficha de funcio e processa'!W54&lt;='Tabela IRT'!$B$18,'Tabela IRT'!$E$18,IF('Ficha de funcio e processa'!W54&lt;='Tabela IRT'!$B$19,'Tabela IRT'!$E$19,IF('Ficha de funcio e processa'!W54&lt;='Tabela IRT'!$B$20,'Tabela IRT'!$E$20,IF('Ficha de funcio e processa'!W54&lt;='Tabela IRT'!$B$21,'Tabela IRT'!$E$21,IF('Ficha de funcio e processa'!W54&lt;='Tabela IRT'!$B$22,'Tabela IRT'!$E$22,IF('Ficha de funcio e processa'!W54&lt;='Tabela IRT'!$B$23,'Tabela IRT'!$E$23,IF('Ficha de funcio e processa'!W54&lt;='Tabela IRT'!$B$24,'Tabela IRT'!$E$24))))))))))))))</f>
        <v>0</v>
      </c>
      <c r="L49" s="148">
        <f>IF('Ficha de funcio e processa'!W54&lt;='Tabela IRT'!$B$11,'Tabela IRT'!$C$11,IF('Ficha de funcio e processa'!W54&lt;='Tabela IRT'!$B$12,'Tabela IRT'!$C$12,IF('Ficha de funcio e processa'!W54&lt;='Tabela IRT'!$B$13,'Tabela IRT'!$C$13,IF('Ficha de funcio e processa'!W54&lt;='Tabela IRT'!$B$14,'Tabela IRT'!$C$14,IF('Ficha de funcio e processa'!W54&lt;='Tabela IRT'!$B$15,'Tabela IRT'!$C$15,IF('Ficha de funcio e processa'!W54&lt;='Tabela IRT'!$B$16,'Tabela IRT'!$C$16,IF('Ficha de funcio e processa'!W54&lt;='Tabela IRT'!$B$17,'Tabela IRT'!$C$17,IF('Ficha de funcio e processa'!W54&lt;='Tabela IRT'!$B$18,'Tabela IRT'!$C$18,IF('Ficha de funcio e processa'!W54&lt;='Tabela IRT'!$B$19,'Tabela IRT'!$C$19,IF('Ficha de funcio e processa'!W54&lt;='Tabela IRT'!$B$20,'Tabela IRT'!$C$20,IF('Ficha de funcio e processa'!W54&lt;='Tabela IRT'!$B$21,'Tabela IRT'!$C$21,IF('Ficha de funcio e processa'!W54&lt;='Tabela IRT'!$B$22,'Tabela IRT'!$C$22,IF('Ficha de funcio e processa'!W54&lt;='Tabela IRT'!$B$23,'Tabela IRT'!$C$23,IF('Ficha de funcio e processa'!W54&lt;='Tabela IRT'!$B$24,'Tabela IRT'!$C$24))))))))))))))</f>
        <v>0</v>
      </c>
      <c r="M49" s="233">
        <f>('Ficha de funcio e processa'!W54-30%)-L49</f>
        <v>-0.3</v>
      </c>
      <c r="N49" s="184">
        <v>44</v>
      </c>
      <c r="O49" s="184">
        <v>9</v>
      </c>
      <c r="P49" s="185"/>
      <c r="Q49" s="185"/>
      <c r="R49" s="186"/>
      <c r="S49" s="186"/>
      <c r="T49" s="186"/>
      <c r="U49" s="186"/>
      <c r="V49" s="186"/>
      <c r="W49" s="186"/>
      <c r="X49" s="186"/>
      <c r="Y49" s="186"/>
      <c r="Z49" s="153"/>
      <c r="AA49" s="153">
        <f t="shared" ca="1" si="1"/>
        <v>41740</v>
      </c>
      <c r="AB49" s="154">
        <f t="shared" ca="1" si="2"/>
        <v>114.35616438356165</v>
      </c>
      <c r="AC49" s="187"/>
    </row>
    <row r="50" spans="1:29">
      <c r="A50" s="137" t="b">
        <f t="shared" si="3"/>
        <v>0</v>
      </c>
      <c r="B50" s="142"/>
      <c r="C50" s="146"/>
      <c r="D50" s="138" t="s">
        <v>193</v>
      </c>
      <c r="E50" s="139"/>
      <c r="F50" s="139"/>
      <c r="G50" s="140">
        <f t="shared" ca="1" si="5"/>
        <v>41740</v>
      </c>
      <c r="H50" s="141">
        <f t="shared" ca="1" si="0"/>
        <v>-41740</v>
      </c>
      <c r="I50" s="180"/>
      <c r="J50" s="135">
        <f>IF('Ficha de funcio e processa'!W55&lt;='Tabela IRT'!$B$11,'Tabela IRT'!$D$11,IF('Ficha de funcio e processa'!W55&lt;='Tabela IRT'!$B$12,'Tabela IRT'!$D$12,IF('Ficha de funcio e processa'!W55&lt;='Tabela IRT'!$B$13,'Tabela IRT'!$D$13,IF('Ficha de funcio e processa'!W55&lt;='Tabela IRT'!$B$14,'Tabela IRT'!$D$14,IF('Ficha de funcio e processa'!W55&lt;='Tabela IRT'!$B$15,'Tabela IRT'!$D$15,IF('Ficha de funcio e processa'!W55&lt;='Tabela IRT'!$B$16,'Tabela IRT'!$D$16,IF('Ficha de funcio e processa'!W55&lt;='Tabela IRT'!$B$17,'Tabela IRT'!$D$17,IF('Ficha de funcio e processa'!W55&lt;='Tabela IRT'!$B$18,'Tabela IRT'!$D$18,IF('Ficha de funcio e processa'!W55&lt;='Tabela IRT'!$B$19,'Tabela IRT'!$D$19,IF('Ficha de funcio e processa'!W55&lt;='Tabela IRT'!$B$20,'Tabela IRT'!$D$20,IF('Ficha de funcio e processa'!W55&lt;='Tabela IRT'!$B$21,'Tabela IRT'!$D$21,IF('Ficha de funcio e processa'!W55&lt;='Tabela IRT'!$B$22,'Tabela IRT'!$D$22,IF('Ficha de funcio e processa'!W55&lt;='Tabela IRT'!$B$23,'Tabela IRT'!$D$23,IF('Ficha de funcio e processa'!W55&lt;='Tabela IRT'!$B$24,'Tabela IRT'!$D$24))))))))))))))</f>
        <v>0</v>
      </c>
      <c r="K50" s="148">
        <f>IF('Ficha de funcio e processa'!W55&lt;='Tabela IRT'!$B$11,'Tabela IRT'!$E$11,IF('Ficha de funcio e processa'!W55&lt;='Tabela IRT'!$B$12,'Tabela IRT'!$E$12,IF('Ficha de funcio e processa'!W55&lt;='Tabela IRT'!$B$13,'Tabela IRT'!$E$13,IF('Ficha de funcio e processa'!W55&lt;='Tabela IRT'!$B$14,'Tabela IRT'!$E$14,IF('Ficha de funcio e processa'!W55&lt;='Tabela IRT'!$B$15,'Tabela IRT'!$E$15,IF('Ficha de funcio e processa'!W55&lt;='Tabela IRT'!$B$16,'Tabela IRT'!$E$16,IF('Ficha de funcio e processa'!W55&lt;='Tabela IRT'!$B$17,'Tabela IRT'!$E$17,IF('Ficha de funcio e processa'!W55&lt;='Tabela IRT'!$B$18,'Tabela IRT'!$E$18,IF('Ficha de funcio e processa'!W55&lt;='Tabela IRT'!$B$19,'Tabela IRT'!$E$19,IF('Ficha de funcio e processa'!W55&lt;='Tabela IRT'!$B$20,'Tabela IRT'!$E$20,IF('Ficha de funcio e processa'!W55&lt;='Tabela IRT'!$B$21,'Tabela IRT'!$E$21,IF('Ficha de funcio e processa'!W55&lt;='Tabela IRT'!$B$22,'Tabela IRT'!$E$22,IF('Ficha de funcio e processa'!W55&lt;='Tabela IRT'!$B$23,'Tabela IRT'!$E$23,IF('Ficha de funcio e processa'!W55&lt;='Tabela IRT'!$B$24,'Tabela IRT'!$E$24))))))))))))))</f>
        <v>0</v>
      </c>
      <c r="L50" s="148">
        <f>IF('Ficha de funcio e processa'!W55&lt;='Tabela IRT'!$B$11,'Tabela IRT'!$C$11,IF('Ficha de funcio e processa'!W55&lt;='Tabela IRT'!$B$12,'Tabela IRT'!$C$12,IF('Ficha de funcio e processa'!W55&lt;='Tabela IRT'!$B$13,'Tabela IRT'!$C$13,IF('Ficha de funcio e processa'!W55&lt;='Tabela IRT'!$B$14,'Tabela IRT'!$C$14,IF('Ficha de funcio e processa'!W55&lt;='Tabela IRT'!$B$15,'Tabela IRT'!$C$15,IF('Ficha de funcio e processa'!W55&lt;='Tabela IRT'!$B$16,'Tabela IRT'!$C$16,IF('Ficha de funcio e processa'!W55&lt;='Tabela IRT'!$B$17,'Tabela IRT'!$C$17,IF('Ficha de funcio e processa'!W55&lt;='Tabela IRT'!$B$18,'Tabela IRT'!$C$18,IF('Ficha de funcio e processa'!W55&lt;='Tabela IRT'!$B$19,'Tabela IRT'!$C$19,IF('Ficha de funcio e processa'!W55&lt;='Tabela IRT'!$B$20,'Tabela IRT'!$C$20,IF('Ficha de funcio e processa'!W55&lt;='Tabela IRT'!$B$21,'Tabela IRT'!$C$21,IF('Ficha de funcio e processa'!W55&lt;='Tabela IRT'!$B$22,'Tabela IRT'!$C$22,IF('Ficha de funcio e processa'!W55&lt;='Tabela IRT'!$B$23,'Tabela IRT'!$C$23,IF('Ficha de funcio e processa'!W55&lt;='Tabela IRT'!$B$24,'Tabela IRT'!$C$24))))))))))))))</f>
        <v>0</v>
      </c>
      <c r="M50" s="233">
        <f>('Ficha de funcio e processa'!W55-30%)-L50</f>
        <v>-0.3</v>
      </c>
      <c r="N50" s="184">
        <v>44</v>
      </c>
      <c r="O50" s="184">
        <v>9</v>
      </c>
      <c r="P50" s="185"/>
      <c r="Q50" s="185"/>
      <c r="R50" s="186"/>
      <c r="S50" s="186"/>
      <c r="T50" s="186"/>
      <c r="U50" s="186"/>
      <c r="V50" s="186"/>
      <c r="W50" s="186"/>
      <c r="X50" s="186"/>
      <c r="Y50" s="186"/>
      <c r="Z50" s="152"/>
      <c r="AA50" s="153">
        <f t="shared" ca="1" si="1"/>
        <v>41740</v>
      </c>
      <c r="AB50" s="154">
        <f t="shared" ca="1" si="2"/>
        <v>114.35616438356165</v>
      </c>
      <c r="AC50" s="187"/>
    </row>
    <row r="51" spans="1:29">
      <c r="A51" s="137" t="b">
        <f t="shared" si="3"/>
        <v>0</v>
      </c>
      <c r="B51" s="138"/>
      <c r="C51" s="143"/>
      <c r="D51" s="138"/>
      <c r="E51" s="139"/>
      <c r="F51" s="139"/>
      <c r="G51" s="140">
        <f t="shared" ca="1" si="5"/>
        <v>41740</v>
      </c>
      <c r="H51" s="141">
        <f t="shared" ca="1" si="0"/>
        <v>-41740</v>
      </c>
      <c r="I51" s="180"/>
      <c r="J51" s="135">
        <f>IF('Ficha de funcio e processa'!W56&lt;='Tabela IRT'!$B$11,'Tabela IRT'!$D$11,IF('Ficha de funcio e processa'!W56&lt;='Tabela IRT'!$B$12,'Tabela IRT'!$D$12,IF('Ficha de funcio e processa'!W56&lt;='Tabela IRT'!$B$13,'Tabela IRT'!$D$13,IF('Ficha de funcio e processa'!W56&lt;='Tabela IRT'!$B$14,'Tabela IRT'!$D$14,IF('Ficha de funcio e processa'!W56&lt;='Tabela IRT'!$B$15,'Tabela IRT'!$D$15,IF('Ficha de funcio e processa'!W56&lt;='Tabela IRT'!$B$16,'Tabela IRT'!$D$16,IF('Ficha de funcio e processa'!W56&lt;='Tabela IRT'!$B$17,'Tabela IRT'!$D$17,IF('Ficha de funcio e processa'!W56&lt;='Tabela IRT'!$B$18,'Tabela IRT'!$D$18,IF('Ficha de funcio e processa'!W56&lt;='Tabela IRT'!$B$19,'Tabela IRT'!$D$19,IF('Ficha de funcio e processa'!W56&lt;='Tabela IRT'!$B$20,'Tabela IRT'!$D$20,IF('Ficha de funcio e processa'!W56&lt;='Tabela IRT'!$B$21,'Tabela IRT'!$D$21,IF('Ficha de funcio e processa'!W56&lt;='Tabela IRT'!$B$22,'Tabela IRT'!$D$22,IF('Ficha de funcio e processa'!W56&lt;='Tabela IRT'!$B$23,'Tabela IRT'!$D$23,IF('Ficha de funcio e processa'!W56&lt;='Tabela IRT'!$B$24,'Tabela IRT'!$D$24))))))))))))))</f>
        <v>0</v>
      </c>
      <c r="K51" s="148">
        <f>IF('Ficha de funcio e processa'!W56&lt;='Tabela IRT'!$B$11,'Tabela IRT'!$E$11,IF('Ficha de funcio e processa'!W56&lt;='Tabela IRT'!$B$12,'Tabela IRT'!$E$12,IF('Ficha de funcio e processa'!W56&lt;='Tabela IRT'!$B$13,'Tabela IRT'!$E$13,IF('Ficha de funcio e processa'!W56&lt;='Tabela IRT'!$B$14,'Tabela IRT'!$E$14,IF('Ficha de funcio e processa'!W56&lt;='Tabela IRT'!$B$15,'Tabela IRT'!$E$15,IF('Ficha de funcio e processa'!W56&lt;='Tabela IRT'!$B$16,'Tabela IRT'!$E$16,IF('Ficha de funcio e processa'!W56&lt;='Tabela IRT'!$B$17,'Tabela IRT'!$E$17,IF('Ficha de funcio e processa'!W56&lt;='Tabela IRT'!$B$18,'Tabela IRT'!$E$18,IF('Ficha de funcio e processa'!W56&lt;='Tabela IRT'!$B$19,'Tabela IRT'!$E$19,IF('Ficha de funcio e processa'!W56&lt;='Tabela IRT'!$B$20,'Tabela IRT'!$E$20,IF('Ficha de funcio e processa'!W56&lt;='Tabela IRT'!$B$21,'Tabela IRT'!$E$21,IF('Ficha de funcio e processa'!W56&lt;='Tabela IRT'!$B$22,'Tabela IRT'!$E$22,IF('Ficha de funcio e processa'!W56&lt;='Tabela IRT'!$B$23,'Tabela IRT'!$E$23,IF('Ficha de funcio e processa'!W56&lt;='Tabela IRT'!$B$24,'Tabela IRT'!$E$24))))))))))))))</f>
        <v>0</v>
      </c>
      <c r="L51" s="148">
        <f>IF('Ficha de funcio e processa'!W56&lt;='Tabela IRT'!$B$11,'Tabela IRT'!$C$11,IF('Ficha de funcio e processa'!W56&lt;='Tabela IRT'!$B$12,'Tabela IRT'!$C$12,IF('Ficha de funcio e processa'!W56&lt;='Tabela IRT'!$B$13,'Tabela IRT'!$C$13,IF('Ficha de funcio e processa'!W56&lt;='Tabela IRT'!$B$14,'Tabela IRT'!$C$14,IF('Ficha de funcio e processa'!W56&lt;='Tabela IRT'!$B$15,'Tabela IRT'!$C$15,IF('Ficha de funcio e processa'!W56&lt;='Tabela IRT'!$B$16,'Tabela IRT'!$C$16,IF('Ficha de funcio e processa'!W56&lt;='Tabela IRT'!$B$17,'Tabela IRT'!$C$17,IF('Ficha de funcio e processa'!W56&lt;='Tabela IRT'!$B$18,'Tabela IRT'!$C$18,IF('Ficha de funcio e processa'!W56&lt;='Tabela IRT'!$B$19,'Tabela IRT'!$C$19,IF('Ficha de funcio e processa'!W56&lt;='Tabela IRT'!$B$20,'Tabela IRT'!$C$20,IF('Ficha de funcio e processa'!W56&lt;='Tabela IRT'!$B$21,'Tabela IRT'!$C$21,IF('Ficha de funcio e processa'!W56&lt;='Tabela IRT'!$B$22,'Tabela IRT'!$C$22,IF('Ficha de funcio e processa'!W56&lt;='Tabela IRT'!$B$23,'Tabela IRT'!$C$23,IF('Ficha de funcio e processa'!W56&lt;='Tabela IRT'!$B$24,'Tabela IRT'!$C$24))))))))))))))</f>
        <v>0</v>
      </c>
      <c r="M51" s="233">
        <f>('Ficha de funcio e processa'!W56-30%)-L51</f>
        <v>-0.3</v>
      </c>
      <c r="N51" s="184">
        <v>44</v>
      </c>
      <c r="O51" s="184">
        <v>9</v>
      </c>
      <c r="P51" s="185"/>
      <c r="Q51" s="185"/>
      <c r="R51" s="186"/>
      <c r="S51" s="186"/>
      <c r="T51" s="186"/>
      <c r="U51" s="186"/>
      <c r="V51" s="186"/>
      <c r="W51" s="186"/>
      <c r="X51" s="186"/>
      <c r="Y51" s="186"/>
      <c r="Z51" s="153"/>
      <c r="AA51" s="153">
        <f t="shared" ca="1" si="1"/>
        <v>41740</v>
      </c>
      <c r="AB51" s="154">
        <f t="shared" ca="1" si="2"/>
        <v>114.35616438356165</v>
      </c>
      <c r="AC51" s="187"/>
    </row>
    <row r="52" spans="1:29">
      <c r="A52" s="137" t="b">
        <f t="shared" si="3"/>
        <v>0</v>
      </c>
      <c r="B52" s="138"/>
      <c r="C52" s="143"/>
      <c r="D52" s="138"/>
      <c r="E52" s="139"/>
      <c r="F52" s="139"/>
      <c r="G52" s="140">
        <f t="shared" ca="1" si="5"/>
        <v>41740</v>
      </c>
      <c r="H52" s="141">
        <f t="shared" ca="1" si="0"/>
        <v>-41740</v>
      </c>
      <c r="I52" s="180"/>
      <c r="J52" s="135">
        <f>IF('Ficha de funcio e processa'!W57&lt;='Tabela IRT'!$B$11,'Tabela IRT'!$D$11,IF('Ficha de funcio e processa'!W57&lt;='Tabela IRT'!$B$12,'Tabela IRT'!$D$12,IF('Ficha de funcio e processa'!W57&lt;='Tabela IRT'!$B$13,'Tabela IRT'!$D$13,IF('Ficha de funcio e processa'!W57&lt;='Tabela IRT'!$B$14,'Tabela IRT'!$D$14,IF('Ficha de funcio e processa'!W57&lt;='Tabela IRT'!$B$15,'Tabela IRT'!$D$15,IF('Ficha de funcio e processa'!W57&lt;='Tabela IRT'!$B$16,'Tabela IRT'!$D$16,IF('Ficha de funcio e processa'!W57&lt;='Tabela IRT'!$B$17,'Tabela IRT'!$D$17,IF('Ficha de funcio e processa'!W57&lt;='Tabela IRT'!$B$18,'Tabela IRT'!$D$18,IF('Ficha de funcio e processa'!W57&lt;='Tabela IRT'!$B$19,'Tabela IRT'!$D$19,IF('Ficha de funcio e processa'!W57&lt;='Tabela IRT'!$B$20,'Tabela IRT'!$D$20,IF('Ficha de funcio e processa'!W57&lt;='Tabela IRT'!$B$21,'Tabela IRT'!$D$21,IF('Ficha de funcio e processa'!W57&lt;='Tabela IRT'!$B$22,'Tabela IRT'!$D$22,IF('Ficha de funcio e processa'!W57&lt;='Tabela IRT'!$B$23,'Tabela IRT'!$D$23,IF('Ficha de funcio e processa'!W57&lt;='Tabela IRT'!$B$24,'Tabela IRT'!$D$24))))))))))))))</f>
        <v>0</v>
      </c>
      <c r="K52" s="148">
        <f>IF('Ficha de funcio e processa'!W57&lt;='Tabela IRT'!$B$11,'Tabela IRT'!$E$11,IF('Ficha de funcio e processa'!W57&lt;='Tabela IRT'!$B$12,'Tabela IRT'!$E$12,IF('Ficha de funcio e processa'!W57&lt;='Tabela IRT'!$B$13,'Tabela IRT'!$E$13,IF('Ficha de funcio e processa'!W57&lt;='Tabela IRT'!$B$14,'Tabela IRT'!$E$14,IF('Ficha de funcio e processa'!W57&lt;='Tabela IRT'!$B$15,'Tabela IRT'!$E$15,IF('Ficha de funcio e processa'!W57&lt;='Tabela IRT'!$B$16,'Tabela IRT'!$E$16,IF('Ficha de funcio e processa'!W57&lt;='Tabela IRT'!$B$17,'Tabela IRT'!$E$17,IF('Ficha de funcio e processa'!W57&lt;='Tabela IRT'!$B$18,'Tabela IRT'!$E$18,IF('Ficha de funcio e processa'!W57&lt;='Tabela IRT'!$B$19,'Tabela IRT'!$E$19,IF('Ficha de funcio e processa'!W57&lt;='Tabela IRT'!$B$20,'Tabela IRT'!$E$20,IF('Ficha de funcio e processa'!W57&lt;='Tabela IRT'!$B$21,'Tabela IRT'!$E$21,IF('Ficha de funcio e processa'!W57&lt;='Tabela IRT'!$B$22,'Tabela IRT'!$E$22,IF('Ficha de funcio e processa'!W57&lt;='Tabela IRT'!$B$23,'Tabela IRT'!$E$23,IF('Ficha de funcio e processa'!W57&lt;='Tabela IRT'!$B$24,'Tabela IRT'!$E$24))))))))))))))</f>
        <v>0</v>
      </c>
      <c r="L52" s="148">
        <f>IF('Ficha de funcio e processa'!W57&lt;='Tabela IRT'!$B$11,'Tabela IRT'!$C$11,IF('Ficha de funcio e processa'!W57&lt;='Tabela IRT'!$B$12,'Tabela IRT'!$C$12,IF('Ficha de funcio e processa'!W57&lt;='Tabela IRT'!$B$13,'Tabela IRT'!$C$13,IF('Ficha de funcio e processa'!W57&lt;='Tabela IRT'!$B$14,'Tabela IRT'!$C$14,IF('Ficha de funcio e processa'!W57&lt;='Tabela IRT'!$B$15,'Tabela IRT'!$C$15,IF('Ficha de funcio e processa'!W57&lt;='Tabela IRT'!$B$16,'Tabela IRT'!$C$16,IF('Ficha de funcio e processa'!W57&lt;='Tabela IRT'!$B$17,'Tabela IRT'!$C$17,IF('Ficha de funcio e processa'!W57&lt;='Tabela IRT'!$B$18,'Tabela IRT'!$C$18,IF('Ficha de funcio e processa'!W57&lt;='Tabela IRT'!$B$19,'Tabela IRT'!$C$19,IF('Ficha de funcio e processa'!W57&lt;='Tabela IRT'!$B$20,'Tabela IRT'!$C$20,IF('Ficha de funcio e processa'!W57&lt;='Tabela IRT'!$B$21,'Tabela IRT'!$C$21,IF('Ficha de funcio e processa'!W57&lt;='Tabela IRT'!$B$22,'Tabela IRT'!$C$22,IF('Ficha de funcio e processa'!W57&lt;='Tabela IRT'!$B$23,'Tabela IRT'!$C$23,IF('Ficha de funcio e processa'!W57&lt;='Tabela IRT'!$B$24,'Tabela IRT'!$C$24))))))))))))))</f>
        <v>0</v>
      </c>
      <c r="M52" s="233">
        <f>('Ficha de funcio e processa'!W57-30%)-L52</f>
        <v>-0.3</v>
      </c>
      <c r="N52" s="184">
        <v>44</v>
      </c>
      <c r="O52" s="184">
        <v>9</v>
      </c>
      <c r="P52" s="185"/>
      <c r="Q52" s="185"/>
      <c r="R52" s="186"/>
      <c r="S52" s="186"/>
      <c r="T52" s="186"/>
      <c r="U52" s="186"/>
      <c r="V52" s="186"/>
      <c r="W52" s="186"/>
      <c r="X52" s="186"/>
      <c r="Y52" s="186"/>
      <c r="Z52" s="153"/>
      <c r="AA52" s="153">
        <f t="shared" ca="1" si="1"/>
        <v>41740</v>
      </c>
      <c r="AB52" s="154">
        <f t="shared" ca="1" si="2"/>
        <v>114.35616438356165</v>
      </c>
      <c r="AC52" s="187"/>
    </row>
    <row r="53" spans="1:29">
      <c r="A53" s="137" t="b">
        <f t="shared" si="3"/>
        <v>0</v>
      </c>
      <c r="B53" s="138"/>
      <c r="C53" s="144"/>
      <c r="D53" s="138"/>
      <c r="E53" s="139"/>
      <c r="F53" s="139"/>
      <c r="G53" s="140">
        <f t="shared" ca="1" si="5"/>
        <v>41740</v>
      </c>
      <c r="H53" s="141">
        <f t="shared" ca="1" si="0"/>
        <v>-41740</v>
      </c>
      <c r="I53" s="180"/>
      <c r="J53" s="135">
        <f>IF('Ficha de funcio e processa'!W58&lt;='Tabela IRT'!$B$11,'Tabela IRT'!$D$11,IF('Ficha de funcio e processa'!W58&lt;='Tabela IRT'!$B$12,'Tabela IRT'!$D$12,IF('Ficha de funcio e processa'!W58&lt;='Tabela IRT'!$B$13,'Tabela IRT'!$D$13,IF('Ficha de funcio e processa'!W58&lt;='Tabela IRT'!$B$14,'Tabela IRT'!$D$14,IF('Ficha de funcio e processa'!W58&lt;='Tabela IRT'!$B$15,'Tabela IRT'!$D$15,IF('Ficha de funcio e processa'!W58&lt;='Tabela IRT'!$B$16,'Tabela IRT'!$D$16,IF('Ficha de funcio e processa'!W58&lt;='Tabela IRT'!$B$17,'Tabela IRT'!$D$17,IF('Ficha de funcio e processa'!W58&lt;='Tabela IRT'!$B$18,'Tabela IRT'!$D$18,IF('Ficha de funcio e processa'!W58&lt;='Tabela IRT'!$B$19,'Tabela IRT'!$D$19,IF('Ficha de funcio e processa'!W58&lt;='Tabela IRT'!$B$20,'Tabela IRT'!$D$20,IF('Ficha de funcio e processa'!W58&lt;='Tabela IRT'!$B$21,'Tabela IRT'!$D$21,IF('Ficha de funcio e processa'!W58&lt;='Tabela IRT'!$B$22,'Tabela IRT'!$D$22,IF('Ficha de funcio e processa'!W58&lt;='Tabela IRT'!$B$23,'Tabela IRT'!$D$23,IF('Ficha de funcio e processa'!W58&lt;='Tabela IRT'!$B$24,'Tabela IRT'!$D$24))))))))))))))</f>
        <v>0</v>
      </c>
      <c r="K53" s="148">
        <f>IF('Ficha de funcio e processa'!W58&lt;='Tabela IRT'!$B$11,'Tabela IRT'!$E$11,IF('Ficha de funcio e processa'!W58&lt;='Tabela IRT'!$B$12,'Tabela IRT'!$E$12,IF('Ficha de funcio e processa'!W58&lt;='Tabela IRT'!$B$13,'Tabela IRT'!$E$13,IF('Ficha de funcio e processa'!W58&lt;='Tabela IRT'!$B$14,'Tabela IRT'!$E$14,IF('Ficha de funcio e processa'!W58&lt;='Tabela IRT'!$B$15,'Tabela IRT'!$E$15,IF('Ficha de funcio e processa'!W58&lt;='Tabela IRT'!$B$16,'Tabela IRT'!$E$16,IF('Ficha de funcio e processa'!W58&lt;='Tabela IRT'!$B$17,'Tabela IRT'!$E$17,IF('Ficha de funcio e processa'!W58&lt;='Tabela IRT'!$B$18,'Tabela IRT'!$E$18,IF('Ficha de funcio e processa'!W58&lt;='Tabela IRT'!$B$19,'Tabela IRT'!$E$19,IF('Ficha de funcio e processa'!W58&lt;='Tabela IRT'!$B$20,'Tabela IRT'!$E$20,IF('Ficha de funcio e processa'!W58&lt;='Tabela IRT'!$B$21,'Tabela IRT'!$E$21,IF('Ficha de funcio e processa'!W58&lt;='Tabela IRT'!$B$22,'Tabela IRT'!$E$22,IF('Ficha de funcio e processa'!W58&lt;='Tabela IRT'!$B$23,'Tabela IRT'!$E$23,IF('Ficha de funcio e processa'!W58&lt;='Tabela IRT'!$B$24,'Tabela IRT'!$E$24))))))))))))))</f>
        <v>0</v>
      </c>
      <c r="L53" s="148">
        <f>IF('Ficha de funcio e processa'!W58&lt;='Tabela IRT'!$B$11,'Tabela IRT'!$C$11,IF('Ficha de funcio e processa'!W58&lt;='Tabela IRT'!$B$12,'Tabela IRT'!$C$12,IF('Ficha de funcio e processa'!W58&lt;='Tabela IRT'!$B$13,'Tabela IRT'!$C$13,IF('Ficha de funcio e processa'!W58&lt;='Tabela IRT'!$B$14,'Tabela IRT'!$C$14,IF('Ficha de funcio e processa'!W58&lt;='Tabela IRT'!$B$15,'Tabela IRT'!$C$15,IF('Ficha de funcio e processa'!W58&lt;='Tabela IRT'!$B$16,'Tabela IRT'!$C$16,IF('Ficha de funcio e processa'!W58&lt;='Tabela IRT'!$B$17,'Tabela IRT'!$C$17,IF('Ficha de funcio e processa'!W58&lt;='Tabela IRT'!$B$18,'Tabela IRT'!$C$18,IF('Ficha de funcio e processa'!W58&lt;='Tabela IRT'!$B$19,'Tabela IRT'!$C$19,IF('Ficha de funcio e processa'!W58&lt;='Tabela IRT'!$B$20,'Tabela IRT'!$C$20,IF('Ficha de funcio e processa'!W58&lt;='Tabela IRT'!$B$21,'Tabela IRT'!$C$21,IF('Ficha de funcio e processa'!W58&lt;='Tabela IRT'!$B$22,'Tabela IRT'!$C$22,IF('Ficha de funcio e processa'!W58&lt;='Tabela IRT'!$B$23,'Tabela IRT'!$C$23,IF('Ficha de funcio e processa'!W58&lt;='Tabela IRT'!$B$24,'Tabela IRT'!$C$24))))))))))))))</f>
        <v>0</v>
      </c>
      <c r="M53" s="233">
        <f>('Ficha de funcio e processa'!W58-30%)-L53</f>
        <v>-0.3</v>
      </c>
      <c r="N53" s="184">
        <v>44</v>
      </c>
      <c r="O53" s="184">
        <v>9</v>
      </c>
      <c r="P53" s="185"/>
      <c r="Q53" s="185"/>
      <c r="R53" s="186"/>
      <c r="S53" s="186"/>
      <c r="T53" s="186"/>
      <c r="U53" s="186"/>
      <c r="V53" s="186"/>
      <c r="W53" s="186"/>
      <c r="X53" s="186"/>
      <c r="Y53" s="186"/>
      <c r="Z53" s="153"/>
      <c r="AA53" s="153">
        <f t="shared" ca="1" si="1"/>
        <v>41740</v>
      </c>
      <c r="AB53" s="154">
        <f t="shared" ca="1" si="2"/>
        <v>114.35616438356165</v>
      </c>
      <c r="AC53" s="187"/>
    </row>
    <row r="54" spans="1:29">
      <c r="A54" s="137" t="b">
        <f t="shared" si="3"/>
        <v>0</v>
      </c>
      <c r="B54" s="138"/>
      <c r="C54" s="143"/>
      <c r="D54" s="138"/>
      <c r="E54" s="139"/>
      <c r="F54" s="139"/>
      <c r="G54" s="140">
        <f t="shared" ca="1" si="5"/>
        <v>41740</v>
      </c>
      <c r="H54" s="141">
        <f t="shared" ca="1" si="0"/>
        <v>-41740</v>
      </c>
      <c r="I54" s="180"/>
      <c r="J54" s="135">
        <f>IF('Ficha de funcio e processa'!W59&lt;='Tabela IRT'!$B$11,'Tabela IRT'!$D$11,IF('Ficha de funcio e processa'!W59&lt;='Tabela IRT'!$B$12,'Tabela IRT'!$D$12,IF('Ficha de funcio e processa'!W59&lt;='Tabela IRT'!$B$13,'Tabela IRT'!$D$13,IF('Ficha de funcio e processa'!W59&lt;='Tabela IRT'!$B$14,'Tabela IRT'!$D$14,IF('Ficha de funcio e processa'!W59&lt;='Tabela IRT'!$B$15,'Tabela IRT'!$D$15,IF('Ficha de funcio e processa'!W59&lt;='Tabela IRT'!$B$16,'Tabela IRT'!$D$16,IF('Ficha de funcio e processa'!W59&lt;='Tabela IRT'!$B$17,'Tabela IRT'!$D$17,IF('Ficha de funcio e processa'!W59&lt;='Tabela IRT'!$B$18,'Tabela IRT'!$D$18,IF('Ficha de funcio e processa'!W59&lt;='Tabela IRT'!$B$19,'Tabela IRT'!$D$19,IF('Ficha de funcio e processa'!W59&lt;='Tabela IRT'!$B$20,'Tabela IRT'!$D$20,IF('Ficha de funcio e processa'!W59&lt;='Tabela IRT'!$B$21,'Tabela IRT'!$D$21,IF('Ficha de funcio e processa'!W59&lt;='Tabela IRT'!$B$22,'Tabela IRT'!$D$22,IF('Ficha de funcio e processa'!W59&lt;='Tabela IRT'!$B$23,'Tabela IRT'!$D$23,IF('Ficha de funcio e processa'!W59&lt;='Tabela IRT'!$B$24,'Tabela IRT'!$D$24))))))))))))))</f>
        <v>0</v>
      </c>
      <c r="K54" s="148">
        <f>IF('Ficha de funcio e processa'!W59&lt;='Tabela IRT'!$B$11,'Tabela IRT'!$E$11,IF('Ficha de funcio e processa'!W59&lt;='Tabela IRT'!$B$12,'Tabela IRT'!$E$12,IF('Ficha de funcio e processa'!W59&lt;='Tabela IRT'!$B$13,'Tabela IRT'!$E$13,IF('Ficha de funcio e processa'!W59&lt;='Tabela IRT'!$B$14,'Tabela IRT'!$E$14,IF('Ficha de funcio e processa'!W59&lt;='Tabela IRT'!$B$15,'Tabela IRT'!$E$15,IF('Ficha de funcio e processa'!W59&lt;='Tabela IRT'!$B$16,'Tabela IRT'!$E$16,IF('Ficha de funcio e processa'!W59&lt;='Tabela IRT'!$B$17,'Tabela IRT'!$E$17,IF('Ficha de funcio e processa'!W59&lt;='Tabela IRT'!$B$18,'Tabela IRT'!$E$18,IF('Ficha de funcio e processa'!W59&lt;='Tabela IRT'!$B$19,'Tabela IRT'!$E$19,IF('Ficha de funcio e processa'!W59&lt;='Tabela IRT'!$B$20,'Tabela IRT'!$E$20,IF('Ficha de funcio e processa'!W59&lt;='Tabela IRT'!$B$21,'Tabela IRT'!$E$21,IF('Ficha de funcio e processa'!W59&lt;='Tabela IRT'!$B$22,'Tabela IRT'!$E$22,IF('Ficha de funcio e processa'!W59&lt;='Tabela IRT'!$B$23,'Tabela IRT'!$E$23,IF('Ficha de funcio e processa'!W59&lt;='Tabela IRT'!$B$24,'Tabela IRT'!$E$24))))))))))))))</f>
        <v>0</v>
      </c>
      <c r="L54" s="148">
        <f>IF('Ficha de funcio e processa'!W59&lt;='Tabela IRT'!$B$11,'Tabela IRT'!$C$11,IF('Ficha de funcio e processa'!W59&lt;='Tabela IRT'!$B$12,'Tabela IRT'!$C$12,IF('Ficha de funcio e processa'!W59&lt;='Tabela IRT'!$B$13,'Tabela IRT'!$C$13,IF('Ficha de funcio e processa'!W59&lt;='Tabela IRT'!$B$14,'Tabela IRT'!$C$14,IF('Ficha de funcio e processa'!W59&lt;='Tabela IRT'!$B$15,'Tabela IRT'!$C$15,IF('Ficha de funcio e processa'!W59&lt;='Tabela IRT'!$B$16,'Tabela IRT'!$C$16,IF('Ficha de funcio e processa'!W59&lt;='Tabela IRT'!$B$17,'Tabela IRT'!$C$17,IF('Ficha de funcio e processa'!W59&lt;='Tabela IRT'!$B$18,'Tabela IRT'!$C$18,IF('Ficha de funcio e processa'!W59&lt;='Tabela IRT'!$B$19,'Tabela IRT'!$C$19,IF('Ficha de funcio e processa'!W59&lt;='Tabela IRT'!$B$20,'Tabela IRT'!$C$20,IF('Ficha de funcio e processa'!W59&lt;='Tabela IRT'!$B$21,'Tabela IRT'!$C$21,IF('Ficha de funcio e processa'!W59&lt;='Tabela IRT'!$B$22,'Tabela IRT'!$C$22,IF('Ficha de funcio e processa'!W59&lt;='Tabela IRT'!$B$23,'Tabela IRT'!$C$23,IF('Ficha de funcio e processa'!W59&lt;='Tabela IRT'!$B$24,'Tabela IRT'!$C$24))))))))))))))</f>
        <v>0</v>
      </c>
      <c r="M54" s="233">
        <f>('Ficha de funcio e processa'!W59-30%)-L54</f>
        <v>-0.3</v>
      </c>
      <c r="N54" s="184">
        <v>44</v>
      </c>
      <c r="O54" s="184">
        <v>9</v>
      </c>
      <c r="P54" s="185"/>
      <c r="Q54" s="185"/>
      <c r="R54" s="186"/>
      <c r="S54" s="186"/>
      <c r="T54" s="186"/>
      <c r="U54" s="186"/>
      <c r="V54" s="186"/>
      <c r="W54" s="186"/>
      <c r="X54" s="186"/>
      <c r="Y54" s="186"/>
      <c r="Z54" s="153"/>
      <c r="AA54" s="153">
        <f t="shared" ca="1" si="1"/>
        <v>41740</v>
      </c>
      <c r="AB54" s="154">
        <f t="shared" ca="1" si="2"/>
        <v>114.35616438356165</v>
      </c>
      <c r="AC54" s="187"/>
    </row>
    <row r="55" spans="1:29">
      <c r="A55" s="137" t="b">
        <f t="shared" si="3"/>
        <v>0</v>
      </c>
      <c r="B55" s="138"/>
      <c r="C55" s="143"/>
      <c r="D55" s="138"/>
      <c r="E55" s="139"/>
      <c r="F55" s="139"/>
      <c r="G55" s="140">
        <f t="shared" ca="1" si="5"/>
        <v>41740</v>
      </c>
      <c r="H55" s="141">
        <f t="shared" ca="1" si="0"/>
        <v>-41740</v>
      </c>
      <c r="I55" s="180"/>
      <c r="J55" s="135">
        <f>IF('Ficha de funcio e processa'!W60&lt;='Tabela IRT'!$B$11,'Tabela IRT'!$D$11,IF('Ficha de funcio e processa'!W60&lt;='Tabela IRT'!$B$12,'Tabela IRT'!$D$12,IF('Ficha de funcio e processa'!W60&lt;='Tabela IRT'!$B$13,'Tabela IRT'!$D$13,IF('Ficha de funcio e processa'!W60&lt;='Tabela IRT'!$B$14,'Tabela IRT'!$D$14,IF('Ficha de funcio e processa'!W60&lt;='Tabela IRT'!$B$15,'Tabela IRT'!$D$15,IF('Ficha de funcio e processa'!W60&lt;='Tabela IRT'!$B$16,'Tabela IRT'!$D$16,IF('Ficha de funcio e processa'!W60&lt;='Tabela IRT'!$B$17,'Tabela IRT'!$D$17,IF('Ficha de funcio e processa'!W60&lt;='Tabela IRT'!$B$18,'Tabela IRT'!$D$18,IF('Ficha de funcio e processa'!W60&lt;='Tabela IRT'!$B$19,'Tabela IRT'!$D$19,IF('Ficha de funcio e processa'!W60&lt;='Tabela IRT'!$B$20,'Tabela IRT'!$D$20,IF('Ficha de funcio e processa'!W60&lt;='Tabela IRT'!$B$21,'Tabela IRT'!$D$21,IF('Ficha de funcio e processa'!W60&lt;='Tabela IRT'!$B$22,'Tabela IRT'!$D$22,IF('Ficha de funcio e processa'!W60&lt;='Tabela IRT'!$B$23,'Tabela IRT'!$D$23,IF('Ficha de funcio e processa'!W60&lt;='Tabela IRT'!$B$24,'Tabela IRT'!$D$24))))))))))))))</f>
        <v>0</v>
      </c>
      <c r="K55" s="148">
        <f>IF('Ficha de funcio e processa'!W60&lt;='Tabela IRT'!$B$11,'Tabela IRT'!$E$11,IF('Ficha de funcio e processa'!W60&lt;='Tabela IRT'!$B$12,'Tabela IRT'!$E$12,IF('Ficha de funcio e processa'!W60&lt;='Tabela IRT'!$B$13,'Tabela IRT'!$E$13,IF('Ficha de funcio e processa'!W60&lt;='Tabela IRT'!$B$14,'Tabela IRT'!$E$14,IF('Ficha de funcio e processa'!W60&lt;='Tabela IRT'!$B$15,'Tabela IRT'!$E$15,IF('Ficha de funcio e processa'!W60&lt;='Tabela IRT'!$B$16,'Tabela IRT'!$E$16,IF('Ficha de funcio e processa'!W60&lt;='Tabela IRT'!$B$17,'Tabela IRT'!$E$17,IF('Ficha de funcio e processa'!W60&lt;='Tabela IRT'!$B$18,'Tabela IRT'!$E$18,IF('Ficha de funcio e processa'!W60&lt;='Tabela IRT'!$B$19,'Tabela IRT'!$E$19,IF('Ficha de funcio e processa'!W60&lt;='Tabela IRT'!$B$20,'Tabela IRT'!$E$20,IF('Ficha de funcio e processa'!W60&lt;='Tabela IRT'!$B$21,'Tabela IRT'!$E$21,IF('Ficha de funcio e processa'!W60&lt;='Tabela IRT'!$B$22,'Tabela IRT'!$E$22,IF('Ficha de funcio e processa'!W60&lt;='Tabela IRT'!$B$23,'Tabela IRT'!$E$23,IF('Ficha de funcio e processa'!W60&lt;='Tabela IRT'!$B$24,'Tabela IRT'!$E$24))))))))))))))</f>
        <v>0</v>
      </c>
      <c r="L55" s="148">
        <f>IF('Ficha de funcio e processa'!W60&lt;='Tabela IRT'!$B$11,'Tabela IRT'!$C$11,IF('Ficha de funcio e processa'!W60&lt;='Tabela IRT'!$B$12,'Tabela IRT'!$C$12,IF('Ficha de funcio e processa'!W60&lt;='Tabela IRT'!$B$13,'Tabela IRT'!$C$13,IF('Ficha de funcio e processa'!W60&lt;='Tabela IRT'!$B$14,'Tabela IRT'!$C$14,IF('Ficha de funcio e processa'!W60&lt;='Tabela IRT'!$B$15,'Tabela IRT'!$C$15,IF('Ficha de funcio e processa'!W60&lt;='Tabela IRT'!$B$16,'Tabela IRT'!$C$16,IF('Ficha de funcio e processa'!W60&lt;='Tabela IRT'!$B$17,'Tabela IRT'!$C$17,IF('Ficha de funcio e processa'!W60&lt;='Tabela IRT'!$B$18,'Tabela IRT'!$C$18,IF('Ficha de funcio e processa'!W60&lt;='Tabela IRT'!$B$19,'Tabela IRT'!$C$19,IF('Ficha de funcio e processa'!W60&lt;='Tabela IRT'!$B$20,'Tabela IRT'!$C$20,IF('Ficha de funcio e processa'!W60&lt;='Tabela IRT'!$B$21,'Tabela IRT'!$C$21,IF('Ficha de funcio e processa'!W60&lt;='Tabela IRT'!$B$22,'Tabela IRT'!$C$22,IF('Ficha de funcio e processa'!W60&lt;='Tabela IRT'!$B$23,'Tabela IRT'!$C$23,IF('Ficha de funcio e processa'!W60&lt;='Tabela IRT'!$B$24,'Tabela IRT'!$C$24))))))))))))))</f>
        <v>0</v>
      </c>
      <c r="M55" s="233">
        <f>('Ficha de funcio e processa'!W60-30%)-L55</f>
        <v>-0.3</v>
      </c>
      <c r="N55" s="184">
        <v>44</v>
      </c>
      <c r="O55" s="184">
        <v>9</v>
      </c>
      <c r="P55" s="185"/>
      <c r="Q55" s="185"/>
      <c r="R55" s="186"/>
      <c r="S55" s="186"/>
      <c r="T55" s="186"/>
      <c r="U55" s="186"/>
      <c r="V55" s="186"/>
      <c r="W55" s="186"/>
      <c r="X55" s="186"/>
      <c r="Y55" s="186"/>
      <c r="Z55" s="153"/>
      <c r="AA55" s="153">
        <f t="shared" ca="1" si="1"/>
        <v>41740</v>
      </c>
      <c r="AB55" s="154">
        <f t="shared" ca="1" si="2"/>
        <v>114.35616438356165</v>
      </c>
      <c r="AC55" s="187"/>
    </row>
    <row r="56" spans="1:29">
      <c r="A56" s="137" t="b">
        <f t="shared" si="3"/>
        <v>0</v>
      </c>
      <c r="B56" s="138"/>
      <c r="C56" s="143"/>
      <c r="D56" s="138"/>
      <c r="E56" s="139"/>
      <c r="F56" s="139"/>
      <c r="G56" s="140">
        <f t="shared" ca="1" si="5"/>
        <v>41740</v>
      </c>
      <c r="H56" s="141">
        <f t="shared" ca="1" si="0"/>
        <v>-41740</v>
      </c>
      <c r="I56" s="180"/>
      <c r="J56" s="135">
        <f>IF('Ficha de funcio e processa'!W61&lt;='Tabela IRT'!$B$11,'Tabela IRT'!$D$11,IF('Ficha de funcio e processa'!W61&lt;='Tabela IRT'!$B$12,'Tabela IRT'!$D$12,IF('Ficha de funcio e processa'!W61&lt;='Tabela IRT'!$B$13,'Tabela IRT'!$D$13,IF('Ficha de funcio e processa'!W61&lt;='Tabela IRT'!$B$14,'Tabela IRT'!$D$14,IF('Ficha de funcio e processa'!W61&lt;='Tabela IRT'!$B$15,'Tabela IRT'!$D$15,IF('Ficha de funcio e processa'!W61&lt;='Tabela IRT'!$B$16,'Tabela IRT'!$D$16,IF('Ficha de funcio e processa'!W61&lt;='Tabela IRT'!$B$17,'Tabela IRT'!$D$17,IF('Ficha de funcio e processa'!W61&lt;='Tabela IRT'!$B$18,'Tabela IRT'!$D$18,IF('Ficha de funcio e processa'!W61&lt;='Tabela IRT'!$B$19,'Tabela IRT'!$D$19,IF('Ficha de funcio e processa'!W61&lt;='Tabela IRT'!$B$20,'Tabela IRT'!$D$20,IF('Ficha de funcio e processa'!W61&lt;='Tabela IRT'!$B$21,'Tabela IRT'!$D$21,IF('Ficha de funcio e processa'!W61&lt;='Tabela IRT'!$B$22,'Tabela IRT'!$D$22,IF('Ficha de funcio e processa'!W61&lt;='Tabela IRT'!$B$23,'Tabela IRT'!$D$23,IF('Ficha de funcio e processa'!W61&lt;='Tabela IRT'!$B$24,'Tabela IRT'!$D$24))))))))))))))</f>
        <v>0</v>
      </c>
      <c r="K56" s="148">
        <f>IF('Ficha de funcio e processa'!W61&lt;='Tabela IRT'!$B$11,'Tabela IRT'!$E$11,IF('Ficha de funcio e processa'!W61&lt;='Tabela IRT'!$B$12,'Tabela IRT'!$E$12,IF('Ficha de funcio e processa'!W61&lt;='Tabela IRT'!$B$13,'Tabela IRT'!$E$13,IF('Ficha de funcio e processa'!W61&lt;='Tabela IRT'!$B$14,'Tabela IRT'!$E$14,IF('Ficha de funcio e processa'!W61&lt;='Tabela IRT'!$B$15,'Tabela IRT'!$E$15,IF('Ficha de funcio e processa'!W61&lt;='Tabela IRT'!$B$16,'Tabela IRT'!$E$16,IF('Ficha de funcio e processa'!W61&lt;='Tabela IRT'!$B$17,'Tabela IRT'!$E$17,IF('Ficha de funcio e processa'!W61&lt;='Tabela IRT'!$B$18,'Tabela IRT'!$E$18,IF('Ficha de funcio e processa'!W61&lt;='Tabela IRT'!$B$19,'Tabela IRT'!$E$19,IF('Ficha de funcio e processa'!W61&lt;='Tabela IRT'!$B$20,'Tabela IRT'!$E$20,IF('Ficha de funcio e processa'!W61&lt;='Tabela IRT'!$B$21,'Tabela IRT'!$E$21,IF('Ficha de funcio e processa'!W61&lt;='Tabela IRT'!$B$22,'Tabela IRT'!$E$22,IF('Ficha de funcio e processa'!W61&lt;='Tabela IRT'!$B$23,'Tabela IRT'!$E$23,IF('Ficha de funcio e processa'!W61&lt;='Tabela IRT'!$B$24,'Tabela IRT'!$E$24))))))))))))))</f>
        <v>0</v>
      </c>
      <c r="L56" s="148">
        <f>IF('Ficha de funcio e processa'!W61&lt;='Tabela IRT'!$B$11,'Tabela IRT'!$C$11,IF('Ficha de funcio e processa'!W61&lt;='Tabela IRT'!$B$12,'Tabela IRT'!$C$12,IF('Ficha de funcio e processa'!W61&lt;='Tabela IRT'!$B$13,'Tabela IRT'!$C$13,IF('Ficha de funcio e processa'!W61&lt;='Tabela IRT'!$B$14,'Tabela IRT'!$C$14,IF('Ficha de funcio e processa'!W61&lt;='Tabela IRT'!$B$15,'Tabela IRT'!$C$15,IF('Ficha de funcio e processa'!W61&lt;='Tabela IRT'!$B$16,'Tabela IRT'!$C$16,IF('Ficha de funcio e processa'!W61&lt;='Tabela IRT'!$B$17,'Tabela IRT'!$C$17,IF('Ficha de funcio e processa'!W61&lt;='Tabela IRT'!$B$18,'Tabela IRT'!$C$18,IF('Ficha de funcio e processa'!W61&lt;='Tabela IRT'!$B$19,'Tabela IRT'!$C$19,IF('Ficha de funcio e processa'!W61&lt;='Tabela IRT'!$B$20,'Tabela IRT'!$C$20,IF('Ficha de funcio e processa'!W61&lt;='Tabela IRT'!$B$21,'Tabela IRT'!$C$21,IF('Ficha de funcio e processa'!W61&lt;='Tabela IRT'!$B$22,'Tabela IRT'!$C$22,IF('Ficha de funcio e processa'!W61&lt;='Tabela IRT'!$B$23,'Tabela IRT'!$C$23,IF('Ficha de funcio e processa'!W61&lt;='Tabela IRT'!$B$24,'Tabela IRT'!$C$24))))))))))))))</f>
        <v>0</v>
      </c>
      <c r="M56" s="233">
        <f>('Ficha de funcio e processa'!W61-30%)-L56</f>
        <v>-0.3</v>
      </c>
      <c r="N56" s="184">
        <v>44</v>
      </c>
      <c r="O56" s="184">
        <v>9</v>
      </c>
      <c r="P56" s="185"/>
      <c r="Q56" s="185"/>
      <c r="R56" s="186"/>
      <c r="S56" s="186"/>
      <c r="T56" s="186"/>
      <c r="U56" s="186"/>
      <c r="V56" s="186"/>
      <c r="W56" s="186"/>
      <c r="X56" s="186"/>
      <c r="Y56" s="186"/>
      <c r="Z56" s="153"/>
      <c r="AA56" s="153">
        <f t="shared" ca="1" si="1"/>
        <v>41740</v>
      </c>
      <c r="AB56" s="154">
        <f t="shared" ca="1" si="2"/>
        <v>114.35616438356165</v>
      </c>
      <c r="AC56" s="187"/>
    </row>
    <row r="57" spans="1:29">
      <c r="A57" s="137" t="b">
        <f t="shared" si="3"/>
        <v>0</v>
      </c>
      <c r="B57" s="138"/>
      <c r="C57" s="145"/>
      <c r="D57" s="138"/>
      <c r="E57" s="139"/>
      <c r="F57" s="139"/>
      <c r="G57" s="140">
        <f t="shared" ca="1" si="5"/>
        <v>41740</v>
      </c>
      <c r="H57" s="141">
        <f t="shared" ca="1" si="0"/>
        <v>-41740</v>
      </c>
      <c r="I57" s="180"/>
      <c r="J57" s="135">
        <f>IF('Ficha de funcio e processa'!W62&lt;='Tabela IRT'!$B$11,'Tabela IRT'!$D$11,IF('Ficha de funcio e processa'!W62&lt;='Tabela IRT'!$B$12,'Tabela IRT'!$D$12,IF('Ficha de funcio e processa'!W62&lt;='Tabela IRT'!$B$13,'Tabela IRT'!$D$13,IF('Ficha de funcio e processa'!W62&lt;='Tabela IRT'!$B$14,'Tabela IRT'!$D$14,IF('Ficha de funcio e processa'!W62&lt;='Tabela IRT'!$B$15,'Tabela IRT'!$D$15,IF('Ficha de funcio e processa'!W62&lt;='Tabela IRT'!$B$16,'Tabela IRT'!$D$16,IF('Ficha de funcio e processa'!W62&lt;='Tabela IRT'!$B$17,'Tabela IRT'!$D$17,IF('Ficha de funcio e processa'!W62&lt;='Tabela IRT'!$B$18,'Tabela IRT'!$D$18,IF('Ficha de funcio e processa'!W62&lt;='Tabela IRT'!$B$19,'Tabela IRT'!$D$19,IF('Ficha de funcio e processa'!W62&lt;='Tabela IRT'!$B$20,'Tabela IRT'!$D$20,IF('Ficha de funcio e processa'!W62&lt;='Tabela IRT'!$B$21,'Tabela IRT'!$D$21,IF('Ficha de funcio e processa'!W62&lt;='Tabela IRT'!$B$22,'Tabela IRT'!$D$22,IF('Ficha de funcio e processa'!W62&lt;='Tabela IRT'!$B$23,'Tabela IRT'!$D$23,IF('Ficha de funcio e processa'!W62&lt;='Tabela IRT'!$B$24,'Tabela IRT'!$D$24))))))))))))))</f>
        <v>0</v>
      </c>
      <c r="K57" s="148">
        <f>IF('Ficha de funcio e processa'!W62&lt;='Tabela IRT'!$B$11,'Tabela IRT'!$E$11,IF('Ficha de funcio e processa'!W62&lt;='Tabela IRT'!$B$12,'Tabela IRT'!$E$12,IF('Ficha de funcio e processa'!W62&lt;='Tabela IRT'!$B$13,'Tabela IRT'!$E$13,IF('Ficha de funcio e processa'!W62&lt;='Tabela IRT'!$B$14,'Tabela IRT'!$E$14,IF('Ficha de funcio e processa'!W62&lt;='Tabela IRT'!$B$15,'Tabela IRT'!$E$15,IF('Ficha de funcio e processa'!W62&lt;='Tabela IRT'!$B$16,'Tabela IRT'!$E$16,IF('Ficha de funcio e processa'!W62&lt;='Tabela IRT'!$B$17,'Tabela IRT'!$E$17,IF('Ficha de funcio e processa'!W62&lt;='Tabela IRT'!$B$18,'Tabela IRT'!$E$18,IF('Ficha de funcio e processa'!W62&lt;='Tabela IRT'!$B$19,'Tabela IRT'!$E$19,IF('Ficha de funcio e processa'!W62&lt;='Tabela IRT'!$B$20,'Tabela IRT'!$E$20,IF('Ficha de funcio e processa'!W62&lt;='Tabela IRT'!$B$21,'Tabela IRT'!$E$21,IF('Ficha de funcio e processa'!W62&lt;='Tabela IRT'!$B$22,'Tabela IRT'!$E$22,IF('Ficha de funcio e processa'!W62&lt;='Tabela IRT'!$B$23,'Tabela IRT'!$E$23,IF('Ficha de funcio e processa'!W62&lt;='Tabela IRT'!$B$24,'Tabela IRT'!$E$24))))))))))))))</f>
        <v>0</v>
      </c>
      <c r="L57" s="148">
        <f>IF('Ficha de funcio e processa'!W62&lt;='Tabela IRT'!$B$11,'Tabela IRT'!$C$11,IF('Ficha de funcio e processa'!W62&lt;='Tabela IRT'!$B$12,'Tabela IRT'!$C$12,IF('Ficha de funcio e processa'!W62&lt;='Tabela IRT'!$B$13,'Tabela IRT'!$C$13,IF('Ficha de funcio e processa'!W62&lt;='Tabela IRT'!$B$14,'Tabela IRT'!$C$14,IF('Ficha de funcio e processa'!W62&lt;='Tabela IRT'!$B$15,'Tabela IRT'!$C$15,IF('Ficha de funcio e processa'!W62&lt;='Tabela IRT'!$B$16,'Tabela IRT'!$C$16,IF('Ficha de funcio e processa'!W62&lt;='Tabela IRT'!$B$17,'Tabela IRT'!$C$17,IF('Ficha de funcio e processa'!W62&lt;='Tabela IRT'!$B$18,'Tabela IRT'!$C$18,IF('Ficha de funcio e processa'!W62&lt;='Tabela IRT'!$B$19,'Tabela IRT'!$C$19,IF('Ficha de funcio e processa'!W62&lt;='Tabela IRT'!$B$20,'Tabela IRT'!$C$20,IF('Ficha de funcio e processa'!W62&lt;='Tabela IRT'!$B$21,'Tabela IRT'!$C$21,IF('Ficha de funcio e processa'!W62&lt;='Tabela IRT'!$B$22,'Tabela IRT'!$C$22,IF('Ficha de funcio e processa'!W62&lt;='Tabela IRT'!$B$23,'Tabela IRT'!$C$23,IF('Ficha de funcio e processa'!W62&lt;='Tabela IRT'!$B$24,'Tabela IRT'!$C$24))))))))))))))</f>
        <v>0</v>
      </c>
      <c r="M57" s="233">
        <f>('Ficha de funcio e processa'!W62-30%)-L57</f>
        <v>-0.3</v>
      </c>
      <c r="N57" s="184">
        <v>44</v>
      </c>
      <c r="O57" s="184">
        <v>9</v>
      </c>
      <c r="P57" s="185"/>
      <c r="Q57" s="185"/>
      <c r="R57" s="186"/>
      <c r="S57" s="186"/>
      <c r="T57" s="186"/>
      <c r="U57" s="186"/>
      <c r="V57" s="186"/>
      <c r="W57" s="186"/>
      <c r="X57" s="186"/>
      <c r="Y57" s="186"/>
      <c r="Z57" s="151"/>
      <c r="AA57" s="153">
        <f t="shared" ca="1" si="1"/>
        <v>41740</v>
      </c>
      <c r="AB57" s="154">
        <f t="shared" ca="1" si="2"/>
        <v>114.35616438356165</v>
      </c>
      <c r="AC57" s="187"/>
    </row>
    <row r="58" spans="1:29">
      <c r="A58" s="137" t="b">
        <f t="shared" si="3"/>
        <v>0</v>
      </c>
      <c r="B58" s="138"/>
      <c r="C58" s="143"/>
      <c r="D58" s="138"/>
      <c r="E58" s="139"/>
      <c r="F58" s="139"/>
      <c r="G58" s="140">
        <f t="shared" ca="1" si="5"/>
        <v>41740</v>
      </c>
      <c r="H58" s="141">
        <f t="shared" ca="1" si="0"/>
        <v>-41740</v>
      </c>
      <c r="I58" s="180"/>
      <c r="J58" s="135">
        <f>IF('Ficha de funcio e processa'!W63&lt;='Tabela IRT'!$B$11,'Tabela IRT'!$D$11,IF('Ficha de funcio e processa'!W63&lt;='Tabela IRT'!$B$12,'Tabela IRT'!$D$12,IF('Ficha de funcio e processa'!W63&lt;='Tabela IRT'!$B$13,'Tabela IRT'!$D$13,IF('Ficha de funcio e processa'!W63&lt;='Tabela IRT'!$B$14,'Tabela IRT'!$D$14,IF('Ficha de funcio e processa'!W63&lt;='Tabela IRT'!$B$15,'Tabela IRT'!$D$15,IF('Ficha de funcio e processa'!W63&lt;='Tabela IRT'!$B$16,'Tabela IRT'!$D$16,IF('Ficha de funcio e processa'!W63&lt;='Tabela IRT'!$B$17,'Tabela IRT'!$D$17,IF('Ficha de funcio e processa'!W63&lt;='Tabela IRT'!$B$18,'Tabela IRT'!$D$18,IF('Ficha de funcio e processa'!W63&lt;='Tabela IRT'!$B$19,'Tabela IRT'!$D$19,IF('Ficha de funcio e processa'!W63&lt;='Tabela IRT'!$B$20,'Tabela IRT'!$D$20,IF('Ficha de funcio e processa'!W63&lt;='Tabela IRT'!$B$21,'Tabela IRT'!$D$21,IF('Ficha de funcio e processa'!W63&lt;='Tabela IRT'!$B$22,'Tabela IRT'!$D$22,IF('Ficha de funcio e processa'!W63&lt;='Tabela IRT'!$B$23,'Tabela IRT'!$D$23,IF('Ficha de funcio e processa'!W63&lt;='Tabela IRT'!$B$24,'Tabela IRT'!$D$24))))))))))))))</f>
        <v>0</v>
      </c>
      <c r="K58" s="148">
        <f>IF('Ficha de funcio e processa'!W63&lt;='Tabela IRT'!$B$11,'Tabela IRT'!$E$11,IF('Ficha de funcio e processa'!W63&lt;='Tabela IRT'!$B$12,'Tabela IRT'!$E$12,IF('Ficha de funcio e processa'!W63&lt;='Tabela IRT'!$B$13,'Tabela IRT'!$E$13,IF('Ficha de funcio e processa'!W63&lt;='Tabela IRT'!$B$14,'Tabela IRT'!$E$14,IF('Ficha de funcio e processa'!W63&lt;='Tabela IRT'!$B$15,'Tabela IRT'!$E$15,IF('Ficha de funcio e processa'!W63&lt;='Tabela IRT'!$B$16,'Tabela IRT'!$E$16,IF('Ficha de funcio e processa'!W63&lt;='Tabela IRT'!$B$17,'Tabela IRT'!$E$17,IF('Ficha de funcio e processa'!W63&lt;='Tabela IRT'!$B$18,'Tabela IRT'!$E$18,IF('Ficha de funcio e processa'!W63&lt;='Tabela IRT'!$B$19,'Tabela IRT'!$E$19,IF('Ficha de funcio e processa'!W63&lt;='Tabela IRT'!$B$20,'Tabela IRT'!$E$20,IF('Ficha de funcio e processa'!W63&lt;='Tabela IRT'!$B$21,'Tabela IRT'!$E$21,IF('Ficha de funcio e processa'!W63&lt;='Tabela IRT'!$B$22,'Tabela IRT'!$E$22,IF('Ficha de funcio e processa'!W63&lt;='Tabela IRT'!$B$23,'Tabela IRT'!$E$23,IF('Ficha de funcio e processa'!W63&lt;='Tabela IRT'!$B$24,'Tabela IRT'!$E$24))))))))))))))</f>
        <v>0</v>
      </c>
      <c r="L58" s="148">
        <f>IF('Ficha de funcio e processa'!W63&lt;='Tabela IRT'!$B$11,'Tabela IRT'!$C$11,IF('Ficha de funcio e processa'!W63&lt;='Tabela IRT'!$B$12,'Tabela IRT'!$C$12,IF('Ficha de funcio e processa'!W63&lt;='Tabela IRT'!$B$13,'Tabela IRT'!$C$13,IF('Ficha de funcio e processa'!W63&lt;='Tabela IRT'!$B$14,'Tabela IRT'!$C$14,IF('Ficha de funcio e processa'!W63&lt;='Tabela IRT'!$B$15,'Tabela IRT'!$C$15,IF('Ficha de funcio e processa'!W63&lt;='Tabela IRT'!$B$16,'Tabela IRT'!$C$16,IF('Ficha de funcio e processa'!W63&lt;='Tabela IRT'!$B$17,'Tabela IRT'!$C$17,IF('Ficha de funcio e processa'!W63&lt;='Tabela IRT'!$B$18,'Tabela IRT'!$C$18,IF('Ficha de funcio e processa'!W63&lt;='Tabela IRT'!$B$19,'Tabela IRT'!$C$19,IF('Ficha de funcio e processa'!W63&lt;='Tabela IRT'!$B$20,'Tabela IRT'!$C$20,IF('Ficha de funcio e processa'!W63&lt;='Tabela IRT'!$B$21,'Tabela IRT'!$C$21,IF('Ficha de funcio e processa'!W63&lt;='Tabela IRT'!$B$22,'Tabela IRT'!$C$22,IF('Ficha de funcio e processa'!W63&lt;='Tabela IRT'!$B$23,'Tabela IRT'!$C$23,IF('Ficha de funcio e processa'!W63&lt;='Tabela IRT'!$B$24,'Tabela IRT'!$C$24))))))))))))))</f>
        <v>0</v>
      </c>
      <c r="M58" s="233">
        <f>('Ficha de funcio e processa'!W63-30%)-L58</f>
        <v>-0.3</v>
      </c>
      <c r="N58" s="184">
        <v>44</v>
      </c>
      <c r="O58" s="184">
        <v>9</v>
      </c>
      <c r="P58" s="185"/>
      <c r="Q58" s="185"/>
      <c r="R58" s="186"/>
      <c r="S58" s="186"/>
      <c r="T58" s="186"/>
      <c r="U58" s="186"/>
      <c r="V58" s="186"/>
      <c r="W58" s="186"/>
      <c r="X58" s="186"/>
      <c r="Y58" s="186"/>
      <c r="Z58" s="153"/>
      <c r="AA58" s="153">
        <f t="shared" ca="1" si="1"/>
        <v>41740</v>
      </c>
      <c r="AB58" s="154">
        <f t="shared" ca="1" si="2"/>
        <v>114.35616438356165</v>
      </c>
      <c r="AC58" s="187"/>
    </row>
    <row r="59" spans="1:29">
      <c r="A59" s="137" t="b">
        <f t="shared" si="3"/>
        <v>0</v>
      </c>
      <c r="B59" s="138"/>
      <c r="C59" s="143"/>
      <c r="D59" s="138"/>
      <c r="E59" s="139"/>
      <c r="F59" s="139"/>
      <c r="G59" s="140">
        <f t="shared" ca="1" si="5"/>
        <v>41740</v>
      </c>
      <c r="H59" s="141">
        <f t="shared" ca="1" si="0"/>
        <v>-41740</v>
      </c>
      <c r="I59" s="180"/>
      <c r="J59" s="135">
        <f>IF('Ficha de funcio e processa'!W64&lt;='Tabela IRT'!$B$11,'Tabela IRT'!$D$11,IF('Ficha de funcio e processa'!W64&lt;='Tabela IRT'!$B$12,'Tabela IRT'!$D$12,IF('Ficha de funcio e processa'!W64&lt;='Tabela IRT'!$B$13,'Tabela IRT'!$D$13,IF('Ficha de funcio e processa'!W64&lt;='Tabela IRT'!$B$14,'Tabela IRT'!$D$14,IF('Ficha de funcio e processa'!W64&lt;='Tabela IRT'!$B$15,'Tabela IRT'!$D$15,IF('Ficha de funcio e processa'!W64&lt;='Tabela IRT'!$B$16,'Tabela IRT'!$D$16,IF('Ficha de funcio e processa'!W64&lt;='Tabela IRT'!$B$17,'Tabela IRT'!$D$17,IF('Ficha de funcio e processa'!W64&lt;='Tabela IRT'!$B$18,'Tabela IRT'!$D$18,IF('Ficha de funcio e processa'!W64&lt;='Tabela IRT'!$B$19,'Tabela IRT'!$D$19,IF('Ficha de funcio e processa'!W64&lt;='Tabela IRT'!$B$20,'Tabela IRT'!$D$20,IF('Ficha de funcio e processa'!W64&lt;='Tabela IRT'!$B$21,'Tabela IRT'!$D$21,IF('Ficha de funcio e processa'!W64&lt;='Tabela IRT'!$B$22,'Tabela IRT'!$D$22,IF('Ficha de funcio e processa'!W64&lt;='Tabela IRT'!$B$23,'Tabela IRT'!$D$23,IF('Ficha de funcio e processa'!W64&lt;='Tabela IRT'!$B$24,'Tabela IRT'!$D$24))))))))))))))</f>
        <v>0</v>
      </c>
      <c r="K59" s="148">
        <f>IF('Ficha de funcio e processa'!W64&lt;='Tabela IRT'!$B$11,'Tabela IRT'!$E$11,IF('Ficha de funcio e processa'!W64&lt;='Tabela IRT'!$B$12,'Tabela IRT'!$E$12,IF('Ficha de funcio e processa'!W64&lt;='Tabela IRT'!$B$13,'Tabela IRT'!$E$13,IF('Ficha de funcio e processa'!W64&lt;='Tabela IRT'!$B$14,'Tabela IRT'!$E$14,IF('Ficha de funcio e processa'!W64&lt;='Tabela IRT'!$B$15,'Tabela IRT'!$E$15,IF('Ficha de funcio e processa'!W64&lt;='Tabela IRT'!$B$16,'Tabela IRT'!$E$16,IF('Ficha de funcio e processa'!W64&lt;='Tabela IRT'!$B$17,'Tabela IRT'!$E$17,IF('Ficha de funcio e processa'!W64&lt;='Tabela IRT'!$B$18,'Tabela IRT'!$E$18,IF('Ficha de funcio e processa'!W64&lt;='Tabela IRT'!$B$19,'Tabela IRT'!$E$19,IF('Ficha de funcio e processa'!W64&lt;='Tabela IRT'!$B$20,'Tabela IRT'!$E$20,IF('Ficha de funcio e processa'!W64&lt;='Tabela IRT'!$B$21,'Tabela IRT'!$E$21,IF('Ficha de funcio e processa'!W64&lt;='Tabela IRT'!$B$22,'Tabela IRT'!$E$22,IF('Ficha de funcio e processa'!W64&lt;='Tabela IRT'!$B$23,'Tabela IRT'!$E$23,IF('Ficha de funcio e processa'!W64&lt;='Tabela IRT'!$B$24,'Tabela IRT'!$E$24))))))))))))))</f>
        <v>0</v>
      </c>
      <c r="L59" s="148">
        <f>IF('Ficha de funcio e processa'!W64&lt;='Tabela IRT'!$B$11,'Tabela IRT'!$C$11,IF('Ficha de funcio e processa'!W64&lt;='Tabela IRT'!$B$12,'Tabela IRT'!$C$12,IF('Ficha de funcio e processa'!W64&lt;='Tabela IRT'!$B$13,'Tabela IRT'!$C$13,IF('Ficha de funcio e processa'!W64&lt;='Tabela IRT'!$B$14,'Tabela IRT'!$C$14,IF('Ficha de funcio e processa'!W64&lt;='Tabela IRT'!$B$15,'Tabela IRT'!$C$15,IF('Ficha de funcio e processa'!W64&lt;='Tabela IRT'!$B$16,'Tabela IRT'!$C$16,IF('Ficha de funcio e processa'!W64&lt;='Tabela IRT'!$B$17,'Tabela IRT'!$C$17,IF('Ficha de funcio e processa'!W64&lt;='Tabela IRT'!$B$18,'Tabela IRT'!$C$18,IF('Ficha de funcio e processa'!W64&lt;='Tabela IRT'!$B$19,'Tabela IRT'!$C$19,IF('Ficha de funcio e processa'!W64&lt;='Tabela IRT'!$B$20,'Tabela IRT'!$C$20,IF('Ficha de funcio e processa'!W64&lt;='Tabela IRT'!$B$21,'Tabela IRT'!$C$21,IF('Ficha de funcio e processa'!W64&lt;='Tabela IRT'!$B$22,'Tabela IRT'!$C$22,IF('Ficha de funcio e processa'!W64&lt;='Tabela IRT'!$B$23,'Tabela IRT'!$C$23,IF('Ficha de funcio e processa'!W64&lt;='Tabela IRT'!$B$24,'Tabela IRT'!$C$24))))))))))))))</f>
        <v>0</v>
      </c>
      <c r="M59" s="233">
        <f>('Ficha de funcio e processa'!W64-30%)-L59</f>
        <v>-0.3</v>
      </c>
      <c r="N59" s="184">
        <v>44</v>
      </c>
      <c r="O59" s="184">
        <v>9</v>
      </c>
      <c r="P59" s="185"/>
      <c r="Q59" s="185"/>
      <c r="R59" s="186"/>
      <c r="S59" s="186"/>
      <c r="T59" s="186"/>
      <c r="U59" s="186"/>
      <c r="V59" s="186"/>
      <c r="W59" s="186"/>
      <c r="X59" s="186"/>
      <c r="Y59" s="186"/>
      <c r="Z59" s="153"/>
      <c r="AA59" s="153">
        <f t="shared" ca="1" si="1"/>
        <v>41740</v>
      </c>
      <c r="AB59" s="154">
        <f t="shared" ca="1" si="2"/>
        <v>114.35616438356165</v>
      </c>
      <c r="AC59" s="187"/>
    </row>
    <row r="60" spans="1:29">
      <c r="A60" s="137" t="b">
        <f t="shared" si="3"/>
        <v>0</v>
      </c>
      <c r="B60" s="138"/>
      <c r="C60" s="144"/>
      <c r="D60" s="138"/>
      <c r="E60" s="139"/>
      <c r="F60" s="139"/>
      <c r="G60" s="140">
        <f t="shared" ca="1" si="5"/>
        <v>41740</v>
      </c>
      <c r="H60" s="141">
        <f t="shared" ca="1" si="0"/>
        <v>-41740</v>
      </c>
      <c r="I60" s="180"/>
      <c r="J60" s="135">
        <f>IF('Ficha de funcio e processa'!W65&lt;='Tabela IRT'!$B$11,'Tabela IRT'!$D$11,IF('Ficha de funcio e processa'!W65&lt;='Tabela IRT'!$B$12,'Tabela IRT'!$D$12,IF('Ficha de funcio e processa'!W65&lt;='Tabela IRT'!$B$13,'Tabela IRT'!$D$13,IF('Ficha de funcio e processa'!W65&lt;='Tabela IRT'!$B$14,'Tabela IRT'!$D$14,IF('Ficha de funcio e processa'!W65&lt;='Tabela IRT'!$B$15,'Tabela IRT'!$D$15,IF('Ficha de funcio e processa'!W65&lt;='Tabela IRT'!$B$16,'Tabela IRT'!$D$16,IF('Ficha de funcio e processa'!W65&lt;='Tabela IRT'!$B$17,'Tabela IRT'!$D$17,IF('Ficha de funcio e processa'!W65&lt;='Tabela IRT'!$B$18,'Tabela IRT'!$D$18,IF('Ficha de funcio e processa'!W65&lt;='Tabela IRT'!$B$19,'Tabela IRT'!$D$19,IF('Ficha de funcio e processa'!W65&lt;='Tabela IRT'!$B$20,'Tabela IRT'!$D$20,IF('Ficha de funcio e processa'!W65&lt;='Tabela IRT'!$B$21,'Tabela IRT'!$D$21,IF('Ficha de funcio e processa'!W65&lt;='Tabela IRT'!$B$22,'Tabela IRT'!$D$22,IF('Ficha de funcio e processa'!W65&lt;='Tabela IRT'!$B$23,'Tabela IRT'!$D$23,IF('Ficha de funcio e processa'!W65&lt;='Tabela IRT'!$B$24,'Tabela IRT'!$D$24))))))))))))))</f>
        <v>0</v>
      </c>
      <c r="K60" s="148">
        <f>IF('Ficha de funcio e processa'!W65&lt;='Tabela IRT'!$B$11,'Tabela IRT'!$E$11,IF('Ficha de funcio e processa'!W65&lt;='Tabela IRT'!$B$12,'Tabela IRT'!$E$12,IF('Ficha de funcio e processa'!W65&lt;='Tabela IRT'!$B$13,'Tabela IRT'!$E$13,IF('Ficha de funcio e processa'!W65&lt;='Tabela IRT'!$B$14,'Tabela IRT'!$E$14,IF('Ficha de funcio e processa'!W65&lt;='Tabela IRT'!$B$15,'Tabela IRT'!$E$15,IF('Ficha de funcio e processa'!W65&lt;='Tabela IRT'!$B$16,'Tabela IRT'!$E$16,IF('Ficha de funcio e processa'!W65&lt;='Tabela IRT'!$B$17,'Tabela IRT'!$E$17,IF('Ficha de funcio e processa'!W65&lt;='Tabela IRT'!$B$18,'Tabela IRT'!$E$18,IF('Ficha de funcio e processa'!W65&lt;='Tabela IRT'!$B$19,'Tabela IRT'!$E$19,IF('Ficha de funcio e processa'!W65&lt;='Tabela IRT'!$B$20,'Tabela IRT'!$E$20,IF('Ficha de funcio e processa'!W65&lt;='Tabela IRT'!$B$21,'Tabela IRT'!$E$21,IF('Ficha de funcio e processa'!W65&lt;='Tabela IRT'!$B$22,'Tabela IRT'!$E$22,IF('Ficha de funcio e processa'!W65&lt;='Tabela IRT'!$B$23,'Tabela IRT'!$E$23,IF('Ficha de funcio e processa'!W65&lt;='Tabela IRT'!$B$24,'Tabela IRT'!$E$24))))))))))))))</f>
        <v>0</v>
      </c>
      <c r="L60" s="148">
        <f>IF('Ficha de funcio e processa'!W65&lt;='Tabela IRT'!$B$11,'Tabela IRT'!$C$11,IF('Ficha de funcio e processa'!W65&lt;='Tabela IRT'!$B$12,'Tabela IRT'!$C$12,IF('Ficha de funcio e processa'!W65&lt;='Tabela IRT'!$B$13,'Tabela IRT'!$C$13,IF('Ficha de funcio e processa'!W65&lt;='Tabela IRT'!$B$14,'Tabela IRT'!$C$14,IF('Ficha de funcio e processa'!W65&lt;='Tabela IRT'!$B$15,'Tabela IRT'!$C$15,IF('Ficha de funcio e processa'!W65&lt;='Tabela IRT'!$B$16,'Tabela IRT'!$C$16,IF('Ficha de funcio e processa'!W65&lt;='Tabela IRT'!$B$17,'Tabela IRT'!$C$17,IF('Ficha de funcio e processa'!W65&lt;='Tabela IRT'!$B$18,'Tabela IRT'!$C$18,IF('Ficha de funcio e processa'!W65&lt;='Tabela IRT'!$B$19,'Tabela IRT'!$C$19,IF('Ficha de funcio e processa'!W65&lt;='Tabela IRT'!$B$20,'Tabela IRT'!$C$20,IF('Ficha de funcio e processa'!W65&lt;='Tabela IRT'!$B$21,'Tabela IRT'!$C$21,IF('Ficha de funcio e processa'!W65&lt;='Tabela IRT'!$B$22,'Tabela IRT'!$C$22,IF('Ficha de funcio e processa'!W65&lt;='Tabela IRT'!$B$23,'Tabela IRT'!$C$23,IF('Ficha de funcio e processa'!W65&lt;='Tabela IRT'!$B$24,'Tabela IRT'!$C$24))))))))))))))</f>
        <v>0</v>
      </c>
      <c r="M60" s="233">
        <f>('Ficha de funcio e processa'!W65-30%)-L60</f>
        <v>-0.3</v>
      </c>
      <c r="N60" s="184">
        <v>44</v>
      </c>
      <c r="O60" s="184">
        <v>9</v>
      </c>
      <c r="P60" s="185"/>
      <c r="Q60" s="185"/>
      <c r="R60" s="186"/>
      <c r="S60" s="186"/>
      <c r="T60" s="186"/>
      <c r="U60" s="186"/>
      <c r="V60" s="186"/>
      <c r="W60" s="186"/>
      <c r="X60" s="186"/>
      <c r="Y60" s="186"/>
      <c r="Z60" s="153"/>
      <c r="AA60" s="153">
        <f t="shared" ca="1" si="1"/>
        <v>41740</v>
      </c>
      <c r="AB60" s="154">
        <f t="shared" ca="1" si="2"/>
        <v>114.35616438356165</v>
      </c>
      <c r="AC60" s="187"/>
    </row>
    <row r="61" spans="1:29">
      <c r="A61" s="137" t="b">
        <f t="shared" si="3"/>
        <v>0</v>
      </c>
      <c r="B61" s="138"/>
      <c r="C61" s="143"/>
      <c r="D61" s="138"/>
      <c r="E61" s="139"/>
      <c r="F61" s="139"/>
      <c r="G61" s="140">
        <f t="shared" ca="1" si="5"/>
        <v>41740</v>
      </c>
      <c r="H61" s="141">
        <f t="shared" ca="1" si="0"/>
        <v>-41740</v>
      </c>
      <c r="I61" s="180"/>
      <c r="J61" s="135">
        <f>IF('Ficha de funcio e processa'!W66&lt;='Tabela IRT'!$B$11,'Tabela IRT'!$D$11,IF('Ficha de funcio e processa'!W66&lt;='Tabela IRT'!$B$12,'Tabela IRT'!$D$12,IF('Ficha de funcio e processa'!W66&lt;='Tabela IRT'!$B$13,'Tabela IRT'!$D$13,IF('Ficha de funcio e processa'!W66&lt;='Tabela IRT'!$B$14,'Tabela IRT'!$D$14,IF('Ficha de funcio e processa'!W66&lt;='Tabela IRT'!$B$15,'Tabela IRT'!$D$15,IF('Ficha de funcio e processa'!W66&lt;='Tabela IRT'!$B$16,'Tabela IRT'!$D$16,IF('Ficha de funcio e processa'!W66&lt;='Tabela IRT'!$B$17,'Tabela IRT'!$D$17,IF('Ficha de funcio e processa'!W66&lt;='Tabela IRT'!$B$18,'Tabela IRT'!$D$18,IF('Ficha de funcio e processa'!W66&lt;='Tabela IRT'!$B$19,'Tabela IRT'!$D$19,IF('Ficha de funcio e processa'!W66&lt;='Tabela IRT'!$B$20,'Tabela IRT'!$D$20,IF('Ficha de funcio e processa'!W66&lt;='Tabela IRT'!$B$21,'Tabela IRT'!$D$21,IF('Ficha de funcio e processa'!W66&lt;='Tabela IRT'!$B$22,'Tabela IRT'!$D$22,IF('Ficha de funcio e processa'!W66&lt;='Tabela IRT'!$B$23,'Tabela IRT'!$D$23,IF('Ficha de funcio e processa'!W66&lt;='Tabela IRT'!$B$24,'Tabela IRT'!$D$24))))))))))))))</f>
        <v>0</v>
      </c>
      <c r="K61" s="148">
        <f>IF('Ficha de funcio e processa'!W66&lt;='Tabela IRT'!$B$11,'Tabela IRT'!$E$11,IF('Ficha de funcio e processa'!W66&lt;='Tabela IRT'!$B$12,'Tabela IRT'!$E$12,IF('Ficha de funcio e processa'!W66&lt;='Tabela IRT'!$B$13,'Tabela IRT'!$E$13,IF('Ficha de funcio e processa'!W66&lt;='Tabela IRT'!$B$14,'Tabela IRT'!$E$14,IF('Ficha de funcio e processa'!W66&lt;='Tabela IRT'!$B$15,'Tabela IRT'!$E$15,IF('Ficha de funcio e processa'!W66&lt;='Tabela IRT'!$B$16,'Tabela IRT'!$E$16,IF('Ficha de funcio e processa'!W66&lt;='Tabela IRT'!$B$17,'Tabela IRT'!$E$17,IF('Ficha de funcio e processa'!W66&lt;='Tabela IRT'!$B$18,'Tabela IRT'!$E$18,IF('Ficha de funcio e processa'!W66&lt;='Tabela IRT'!$B$19,'Tabela IRT'!$E$19,IF('Ficha de funcio e processa'!W66&lt;='Tabela IRT'!$B$20,'Tabela IRT'!$E$20,IF('Ficha de funcio e processa'!W66&lt;='Tabela IRT'!$B$21,'Tabela IRT'!$E$21,IF('Ficha de funcio e processa'!W66&lt;='Tabela IRT'!$B$22,'Tabela IRT'!$E$22,IF('Ficha de funcio e processa'!W66&lt;='Tabela IRT'!$B$23,'Tabela IRT'!$E$23,IF('Ficha de funcio e processa'!W66&lt;='Tabela IRT'!$B$24,'Tabela IRT'!$E$24))))))))))))))</f>
        <v>0</v>
      </c>
      <c r="L61" s="148">
        <f>IF('Ficha de funcio e processa'!W66&lt;='Tabela IRT'!$B$11,'Tabela IRT'!$C$11,IF('Ficha de funcio e processa'!W66&lt;='Tabela IRT'!$B$12,'Tabela IRT'!$C$12,IF('Ficha de funcio e processa'!W66&lt;='Tabela IRT'!$B$13,'Tabela IRT'!$C$13,IF('Ficha de funcio e processa'!W66&lt;='Tabela IRT'!$B$14,'Tabela IRT'!$C$14,IF('Ficha de funcio e processa'!W66&lt;='Tabela IRT'!$B$15,'Tabela IRT'!$C$15,IF('Ficha de funcio e processa'!W66&lt;='Tabela IRT'!$B$16,'Tabela IRT'!$C$16,IF('Ficha de funcio e processa'!W66&lt;='Tabela IRT'!$B$17,'Tabela IRT'!$C$17,IF('Ficha de funcio e processa'!W66&lt;='Tabela IRT'!$B$18,'Tabela IRT'!$C$18,IF('Ficha de funcio e processa'!W66&lt;='Tabela IRT'!$B$19,'Tabela IRT'!$C$19,IF('Ficha de funcio e processa'!W66&lt;='Tabela IRT'!$B$20,'Tabela IRT'!$C$20,IF('Ficha de funcio e processa'!W66&lt;='Tabela IRT'!$B$21,'Tabela IRT'!$C$21,IF('Ficha de funcio e processa'!W66&lt;='Tabela IRT'!$B$22,'Tabela IRT'!$C$22,IF('Ficha de funcio e processa'!W66&lt;='Tabela IRT'!$B$23,'Tabela IRT'!$C$23,IF('Ficha de funcio e processa'!W66&lt;='Tabela IRT'!$B$24,'Tabela IRT'!$C$24))))))))))))))</f>
        <v>0</v>
      </c>
      <c r="M61" s="233">
        <f>('Ficha de funcio e processa'!W66-30%)-L61</f>
        <v>-0.3</v>
      </c>
      <c r="N61" s="184">
        <v>44</v>
      </c>
      <c r="O61" s="184">
        <v>9</v>
      </c>
      <c r="P61" s="185"/>
      <c r="Q61" s="185"/>
      <c r="R61" s="186"/>
      <c r="S61" s="186"/>
      <c r="T61" s="186"/>
      <c r="U61" s="186"/>
      <c r="V61" s="186"/>
      <c r="W61" s="186"/>
      <c r="X61" s="186"/>
      <c r="Y61" s="186"/>
      <c r="Z61" s="153"/>
      <c r="AA61" s="153">
        <f t="shared" ca="1" si="1"/>
        <v>41740</v>
      </c>
      <c r="AB61" s="154">
        <f t="shared" ca="1" si="2"/>
        <v>114.35616438356165</v>
      </c>
      <c r="AC61" s="187"/>
    </row>
    <row r="62" spans="1:29">
      <c r="A62" s="137" t="b">
        <f t="shared" si="3"/>
        <v>0</v>
      </c>
      <c r="B62" s="138"/>
      <c r="C62" s="143"/>
      <c r="D62" s="138"/>
      <c r="E62" s="139"/>
      <c r="F62" s="139"/>
      <c r="G62" s="140">
        <f t="shared" ca="1" si="5"/>
        <v>41740</v>
      </c>
      <c r="H62" s="141">
        <f t="shared" ca="1" si="0"/>
        <v>-41740</v>
      </c>
      <c r="I62" s="180"/>
      <c r="J62" s="135">
        <f>IF('Ficha de funcio e processa'!W67&lt;='Tabela IRT'!$B$11,'Tabela IRT'!$D$11,IF('Ficha de funcio e processa'!W67&lt;='Tabela IRT'!$B$12,'Tabela IRT'!$D$12,IF('Ficha de funcio e processa'!W67&lt;='Tabela IRT'!$B$13,'Tabela IRT'!$D$13,IF('Ficha de funcio e processa'!W67&lt;='Tabela IRT'!$B$14,'Tabela IRT'!$D$14,IF('Ficha de funcio e processa'!W67&lt;='Tabela IRT'!$B$15,'Tabela IRT'!$D$15,IF('Ficha de funcio e processa'!W67&lt;='Tabela IRT'!$B$16,'Tabela IRT'!$D$16,IF('Ficha de funcio e processa'!W67&lt;='Tabela IRT'!$B$17,'Tabela IRT'!$D$17,IF('Ficha de funcio e processa'!W67&lt;='Tabela IRT'!$B$18,'Tabela IRT'!$D$18,IF('Ficha de funcio e processa'!W67&lt;='Tabela IRT'!$B$19,'Tabela IRT'!$D$19,IF('Ficha de funcio e processa'!W67&lt;='Tabela IRT'!$B$20,'Tabela IRT'!$D$20,IF('Ficha de funcio e processa'!W67&lt;='Tabela IRT'!$B$21,'Tabela IRT'!$D$21,IF('Ficha de funcio e processa'!W67&lt;='Tabela IRT'!$B$22,'Tabela IRT'!$D$22,IF('Ficha de funcio e processa'!W67&lt;='Tabela IRT'!$B$23,'Tabela IRT'!$D$23,IF('Ficha de funcio e processa'!W67&lt;='Tabela IRT'!$B$24,'Tabela IRT'!$D$24))))))))))))))</f>
        <v>0</v>
      </c>
      <c r="K62" s="148">
        <f>IF('Ficha de funcio e processa'!W67&lt;='Tabela IRT'!$B$11,'Tabela IRT'!$E$11,IF('Ficha de funcio e processa'!W67&lt;='Tabela IRT'!$B$12,'Tabela IRT'!$E$12,IF('Ficha de funcio e processa'!W67&lt;='Tabela IRT'!$B$13,'Tabela IRT'!$E$13,IF('Ficha de funcio e processa'!W67&lt;='Tabela IRT'!$B$14,'Tabela IRT'!$E$14,IF('Ficha de funcio e processa'!W67&lt;='Tabela IRT'!$B$15,'Tabela IRT'!$E$15,IF('Ficha de funcio e processa'!W67&lt;='Tabela IRT'!$B$16,'Tabela IRT'!$E$16,IF('Ficha de funcio e processa'!W67&lt;='Tabela IRT'!$B$17,'Tabela IRT'!$E$17,IF('Ficha de funcio e processa'!W67&lt;='Tabela IRT'!$B$18,'Tabela IRT'!$E$18,IF('Ficha de funcio e processa'!W67&lt;='Tabela IRT'!$B$19,'Tabela IRT'!$E$19,IF('Ficha de funcio e processa'!W67&lt;='Tabela IRT'!$B$20,'Tabela IRT'!$E$20,IF('Ficha de funcio e processa'!W67&lt;='Tabela IRT'!$B$21,'Tabela IRT'!$E$21,IF('Ficha de funcio e processa'!W67&lt;='Tabela IRT'!$B$22,'Tabela IRT'!$E$22,IF('Ficha de funcio e processa'!W67&lt;='Tabela IRT'!$B$23,'Tabela IRT'!$E$23,IF('Ficha de funcio e processa'!W67&lt;='Tabela IRT'!$B$24,'Tabela IRT'!$E$24))))))))))))))</f>
        <v>0</v>
      </c>
      <c r="L62" s="148">
        <f>IF('Ficha de funcio e processa'!W67&lt;='Tabela IRT'!$B$11,'Tabela IRT'!$C$11,IF('Ficha de funcio e processa'!W67&lt;='Tabela IRT'!$B$12,'Tabela IRT'!$C$12,IF('Ficha de funcio e processa'!W67&lt;='Tabela IRT'!$B$13,'Tabela IRT'!$C$13,IF('Ficha de funcio e processa'!W67&lt;='Tabela IRT'!$B$14,'Tabela IRT'!$C$14,IF('Ficha de funcio e processa'!W67&lt;='Tabela IRT'!$B$15,'Tabela IRT'!$C$15,IF('Ficha de funcio e processa'!W67&lt;='Tabela IRT'!$B$16,'Tabela IRT'!$C$16,IF('Ficha de funcio e processa'!W67&lt;='Tabela IRT'!$B$17,'Tabela IRT'!$C$17,IF('Ficha de funcio e processa'!W67&lt;='Tabela IRT'!$B$18,'Tabela IRT'!$C$18,IF('Ficha de funcio e processa'!W67&lt;='Tabela IRT'!$B$19,'Tabela IRT'!$C$19,IF('Ficha de funcio e processa'!W67&lt;='Tabela IRT'!$B$20,'Tabela IRT'!$C$20,IF('Ficha de funcio e processa'!W67&lt;='Tabela IRT'!$B$21,'Tabela IRT'!$C$21,IF('Ficha de funcio e processa'!W67&lt;='Tabela IRT'!$B$22,'Tabela IRT'!$C$22,IF('Ficha de funcio e processa'!W67&lt;='Tabela IRT'!$B$23,'Tabela IRT'!$C$23,IF('Ficha de funcio e processa'!W67&lt;='Tabela IRT'!$B$24,'Tabela IRT'!$C$24))))))))))))))</f>
        <v>0</v>
      </c>
      <c r="M62" s="233">
        <f>('Ficha de funcio e processa'!W67-30%)-L62</f>
        <v>-0.3</v>
      </c>
      <c r="N62" s="184">
        <v>44</v>
      </c>
      <c r="O62" s="184">
        <v>9</v>
      </c>
      <c r="P62" s="185"/>
      <c r="Q62" s="185"/>
      <c r="R62" s="186"/>
      <c r="S62" s="186"/>
      <c r="T62" s="186"/>
      <c r="U62" s="186"/>
      <c r="V62" s="186"/>
      <c r="W62" s="186"/>
      <c r="X62" s="186"/>
      <c r="Y62" s="186"/>
      <c r="Z62" s="153"/>
      <c r="AA62" s="153">
        <f t="shared" ca="1" si="1"/>
        <v>41740</v>
      </c>
      <c r="AB62" s="154">
        <f t="shared" ca="1" si="2"/>
        <v>114.35616438356165</v>
      </c>
      <c r="AC62" s="187"/>
    </row>
    <row r="63" spans="1:29">
      <c r="A63" s="137" t="b">
        <f t="shared" si="3"/>
        <v>0</v>
      </c>
      <c r="B63" s="138"/>
      <c r="C63" s="144"/>
      <c r="D63" s="138"/>
      <c r="E63" s="139"/>
      <c r="F63" s="139"/>
      <c r="G63" s="140">
        <f t="shared" ca="1" si="5"/>
        <v>41740</v>
      </c>
      <c r="H63" s="141">
        <f t="shared" ca="1" si="0"/>
        <v>-41740</v>
      </c>
      <c r="I63" s="180"/>
      <c r="J63" s="135">
        <f>IF('Ficha de funcio e processa'!W68&lt;='Tabela IRT'!$B$11,'Tabela IRT'!$D$11,IF('Ficha de funcio e processa'!W68&lt;='Tabela IRT'!$B$12,'Tabela IRT'!$D$12,IF('Ficha de funcio e processa'!W68&lt;='Tabela IRT'!$B$13,'Tabela IRT'!$D$13,IF('Ficha de funcio e processa'!W68&lt;='Tabela IRT'!$B$14,'Tabela IRT'!$D$14,IF('Ficha de funcio e processa'!W68&lt;='Tabela IRT'!$B$15,'Tabela IRT'!$D$15,IF('Ficha de funcio e processa'!W68&lt;='Tabela IRT'!$B$16,'Tabela IRT'!$D$16,IF('Ficha de funcio e processa'!W68&lt;='Tabela IRT'!$B$17,'Tabela IRT'!$D$17,IF('Ficha de funcio e processa'!W68&lt;='Tabela IRT'!$B$18,'Tabela IRT'!$D$18,IF('Ficha de funcio e processa'!W68&lt;='Tabela IRT'!$B$19,'Tabela IRT'!$D$19,IF('Ficha de funcio e processa'!W68&lt;='Tabela IRT'!$B$20,'Tabela IRT'!$D$20,IF('Ficha de funcio e processa'!W68&lt;='Tabela IRT'!$B$21,'Tabela IRT'!$D$21,IF('Ficha de funcio e processa'!W68&lt;='Tabela IRT'!$B$22,'Tabela IRT'!$D$22,IF('Ficha de funcio e processa'!W68&lt;='Tabela IRT'!$B$23,'Tabela IRT'!$D$23,IF('Ficha de funcio e processa'!W68&lt;='Tabela IRT'!$B$24,'Tabela IRT'!$D$24))))))))))))))</f>
        <v>0</v>
      </c>
      <c r="K63" s="148">
        <f>IF('Ficha de funcio e processa'!W68&lt;='Tabela IRT'!$B$11,'Tabela IRT'!$E$11,IF('Ficha de funcio e processa'!W68&lt;='Tabela IRT'!$B$12,'Tabela IRT'!$E$12,IF('Ficha de funcio e processa'!W68&lt;='Tabela IRT'!$B$13,'Tabela IRT'!$E$13,IF('Ficha de funcio e processa'!W68&lt;='Tabela IRT'!$B$14,'Tabela IRT'!$E$14,IF('Ficha de funcio e processa'!W68&lt;='Tabela IRT'!$B$15,'Tabela IRT'!$E$15,IF('Ficha de funcio e processa'!W68&lt;='Tabela IRT'!$B$16,'Tabela IRT'!$E$16,IF('Ficha de funcio e processa'!W68&lt;='Tabela IRT'!$B$17,'Tabela IRT'!$E$17,IF('Ficha de funcio e processa'!W68&lt;='Tabela IRT'!$B$18,'Tabela IRT'!$E$18,IF('Ficha de funcio e processa'!W68&lt;='Tabela IRT'!$B$19,'Tabela IRT'!$E$19,IF('Ficha de funcio e processa'!W68&lt;='Tabela IRT'!$B$20,'Tabela IRT'!$E$20,IF('Ficha de funcio e processa'!W68&lt;='Tabela IRT'!$B$21,'Tabela IRT'!$E$21,IF('Ficha de funcio e processa'!W68&lt;='Tabela IRT'!$B$22,'Tabela IRT'!$E$22,IF('Ficha de funcio e processa'!W68&lt;='Tabela IRT'!$B$23,'Tabela IRT'!$E$23,IF('Ficha de funcio e processa'!W68&lt;='Tabela IRT'!$B$24,'Tabela IRT'!$E$24))))))))))))))</f>
        <v>0</v>
      </c>
      <c r="L63" s="148">
        <f>IF('Ficha de funcio e processa'!W68&lt;='Tabela IRT'!$B$11,'Tabela IRT'!$C$11,IF('Ficha de funcio e processa'!W68&lt;='Tabela IRT'!$B$12,'Tabela IRT'!$C$12,IF('Ficha de funcio e processa'!W68&lt;='Tabela IRT'!$B$13,'Tabela IRT'!$C$13,IF('Ficha de funcio e processa'!W68&lt;='Tabela IRT'!$B$14,'Tabela IRT'!$C$14,IF('Ficha de funcio e processa'!W68&lt;='Tabela IRT'!$B$15,'Tabela IRT'!$C$15,IF('Ficha de funcio e processa'!W68&lt;='Tabela IRT'!$B$16,'Tabela IRT'!$C$16,IF('Ficha de funcio e processa'!W68&lt;='Tabela IRT'!$B$17,'Tabela IRT'!$C$17,IF('Ficha de funcio e processa'!W68&lt;='Tabela IRT'!$B$18,'Tabela IRT'!$C$18,IF('Ficha de funcio e processa'!W68&lt;='Tabela IRT'!$B$19,'Tabela IRT'!$C$19,IF('Ficha de funcio e processa'!W68&lt;='Tabela IRT'!$B$20,'Tabela IRT'!$C$20,IF('Ficha de funcio e processa'!W68&lt;='Tabela IRT'!$B$21,'Tabela IRT'!$C$21,IF('Ficha de funcio e processa'!W68&lt;='Tabela IRT'!$B$22,'Tabela IRT'!$C$22,IF('Ficha de funcio e processa'!W68&lt;='Tabela IRT'!$B$23,'Tabela IRT'!$C$23,IF('Ficha de funcio e processa'!W68&lt;='Tabela IRT'!$B$24,'Tabela IRT'!$C$24))))))))))))))</f>
        <v>0</v>
      </c>
      <c r="M63" s="233">
        <f>('Ficha de funcio e processa'!W68-30%)-L63</f>
        <v>-0.3</v>
      </c>
      <c r="N63" s="184">
        <v>44</v>
      </c>
      <c r="O63" s="184">
        <v>9</v>
      </c>
      <c r="P63" s="185"/>
      <c r="Q63" s="185"/>
      <c r="R63" s="186"/>
      <c r="S63" s="186"/>
      <c r="T63" s="186"/>
      <c r="U63" s="186"/>
      <c r="V63" s="186"/>
      <c r="W63" s="186"/>
      <c r="X63" s="186"/>
      <c r="Y63" s="186"/>
      <c r="Z63" s="153"/>
      <c r="AA63" s="153">
        <f t="shared" ca="1" si="1"/>
        <v>41740</v>
      </c>
      <c r="AB63" s="154">
        <f t="shared" ca="1" si="2"/>
        <v>114.35616438356165</v>
      </c>
      <c r="AC63" s="187"/>
    </row>
    <row r="64" spans="1:29">
      <c r="A64" s="137" t="b">
        <f t="shared" si="3"/>
        <v>0</v>
      </c>
      <c r="B64" s="138"/>
      <c r="C64" s="143"/>
      <c r="D64" s="138"/>
      <c r="E64" s="139"/>
      <c r="F64" s="139"/>
      <c r="G64" s="140">
        <f t="shared" ca="1" si="5"/>
        <v>41740</v>
      </c>
      <c r="H64" s="141">
        <f t="shared" ca="1" si="0"/>
        <v>-41740</v>
      </c>
      <c r="I64" s="180"/>
      <c r="J64" s="135">
        <f>IF('Ficha de funcio e processa'!W69&lt;='Tabela IRT'!$B$11,'Tabela IRT'!$D$11,IF('Ficha de funcio e processa'!W69&lt;='Tabela IRT'!$B$12,'Tabela IRT'!$D$12,IF('Ficha de funcio e processa'!W69&lt;='Tabela IRT'!$B$13,'Tabela IRT'!$D$13,IF('Ficha de funcio e processa'!W69&lt;='Tabela IRT'!$B$14,'Tabela IRT'!$D$14,IF('Ficha de funcio e processa'!W69&lt;='Tabela IRT'!$B$15,'Tabela IRT'!$D$15,IF('Ficha de funcio e processa'!W69&lt;='Tabela IRT'!$B$16,'Tabela IRT'!$D$16,IF('Ficha de funcio e processa'!W69&lt;='Tabela IRT'!$B$17,'Tabela IRT'!$D$17,IF('Ficha de funcio e processa'!W69&lt;='Tabela IRT'!$B$18,'Tabela IRT'!$D$18,IF('Ficha de funcio e processa'!W69&lt;='Tabela IRT'!$B$19,'Tabela IRT'!$D$19,IF('Ficha de funcio e processa'!W69&lt;='Tabela IRT'!$B$20,'Tabela IRT'!$D$20,IF('Ficha de funcio e processa'!W69&lt;='Tabela IRT'!$B$21,'Tabela IRT'!$D$21,IF('Ficha de funcio e processa'!W69&lt;='Tabela IRT'!$B$22,'Tabela IRT'!$D$22,IF('Ficha de funcio e processa'!W69&lt;='Tabela IRT'!$B$23,'Tabela IRT'!$D$23,IF('Ficha de funcio e processa'!W69&lt;='Tabela IRT'!$B$24,'Tabela IRT'!$D$24))))))))))))))</f>
        <v>0</v>
      </c>
      <c r="K64" s="148">
        <f>IF('Ficha de funcio e processa'!W69&lt;='Tabela IRT'!$B$11,'Tabela IRT'!$E$11,IF('Ficha de funcio e processa'!W69&lt;='Tabela IRT'!$B$12,'Tabela IRT'!$E$12,IF('Ficha de funcio e processa'!W69&lt;='Tabela IRT'!$B$13,'Tabela IRT'!$E$13,IF('Ficha de funcio e processa'!W69&lt;='Tabela IRT'!$B$14,'Tabela IRT'!$E$14,IF('Ficha de funcio e processa'!W69&lt;='Tabela IRT'!$B$15,'Tabela IRT'!$E$15,IF('Ficha de funcio e processa'!W69&lt;='Tabela IRT'!$B$16,'Tabela IRT'!$E$16,IF('Ficha de funcio e processa'!W69&lt;='Tabela IRT'!$B$17,'Tabela IRT'!$E$17,IF('Ficha de funcio e processa'!W69&lt;='Tabela IRT'!$B$18,'Tabela IRT'!$E$18,IF('Ficha de funcio e processa'!W69&lt;='Tabela IRT'!$B$19,'Tabela IRT'!$E$19,IF('Ficha de funcio e processa'!W69&lt;='Tabela IRT'!$B$20,'Tabela IRT'!$E$20,IF('Ficha de funcio e processa'!W69&lt;='Tabela IRT'!$B$21,'Tabela IRT'!$E$21,IF('Ficha de funcio e processa'!W69&lt;='Tabela IRT'!$B$22,'Tabela IRT'!$E$22,IF('Ficha de funcio e processa'!W69&lt;='Tabela IRT'!$B$23,'Tabela IRT'!$E$23,IF('Ficha de funcio e processa'!W69&lt;='Tabela IRT'!$B$24,'Tabela IRT'!$E$24))))))))))))))</f>
        <v>0</v>
      </c>
      <c r="L64" s="148">
        <f>IF('Ficha de funcio e processa'!W69&lt;='Tabela IRT'!$B$11,'Tabela IRT'!$C$11,IF('Ficha de funcio e processa'!W69&lt;='Tabela IRT'!$B$12,'Tabela IRT'!$C$12,IF('Ficha de funcio e processa'!W69&lt;='Tabela IRT'!$B$13,'Tabela IRT'!$C$13,IF('Ficha de funcio e processa'!W69&lt;='Tabela IRT'!$B$14,'Tabela IRT'!$C$14,IF('Ficha de funcio e processa'!W69&lt;='Tabela IRT'!$B$15,'Tabela IRT'!$C$15,IF('Ficha de funcio e processa'!W69&lt;='Tabela IRT'!$B$16,'Tabela IRT'!$C$16,IF('Ficha de funcio e processa'!W69&lt;='Tabela IRT'!$B$17,'Tabela IRT'!$C$17,IF('Ficha de funcio e processa'!W69&lt;='Tabela IRT'!$B$18,'Tabela IRT'!$C$18,IF('Ficha de funcio e processa'!W69&lt;='Tabela IRT'!$B$19,'Tabela IRT'!$C$19,IF('Ficha de funcio e processa'!W69&lt;='Tabela IRT'!$B$20,'Tabela IRT'!$C$20,IF('Ficha de funcio e processa'!W69&lt;='Tabela IRT'!$B$21,'Tabela IRT'!$C$21,IF('Ficha de funcio e processa'!W69&lt;='Tabela IRT'!$B$22,'Tabela IRT'!$C$22,IF('Ficha de funcio e processa'!W69&lt;='Tabela IRT'!$B$23,'Tabela IRT'!$C$23,IF('Ficha de funcio e processa'!W69&lt;='Tabela IRT'!$B$24,'Tabela IRT'!$C$24))))))))))))))</f>
        <v>0</v>
      </c>
      <c r="M64" s="233">
        <f>('Ficha de funcio e processa'!W69-30%)-L64</f>
        <v>-0.3</v>
      </c>
      <c r="N64" s="184">
        <v>44</v>
      </c>
      <c r="O64" s="184">
        <v>9</v>
      </c>
      <c r="P64" s="185"/>
      <c r="Q64" s="185"/>
      <c r="R64" s="186"/>
      <c r="S64" s="186"/>
      <c r="T64" s="186"/>
      <c r="U64" s="186"/>
      <c r="V64" s="186"/>
      <c r="W64" s="186"/>
      <c r="X64" s="186"/>
      <c r="Y64" s="186"/>
      <c r="Z64" s="153"/>
      <c r="AA64" s="153">
        <f t="shared" ca="1" si="1"/>
        <v>41740</v>
      </c>
      <c r="AB64" s="154">
        <f t="shared" ca="1" si="2"/>
        <v>114.35616438356165</v>
      </c>
      <c r="AC64" s="187"/>
    </row>
    <row r="65" spans="1:29">
      <c r="A65" s="137" t="b">
        <f t="shared" si="3"/>
        <v>0</v>
      </c>
      <c r="B65" s="138"/>
      <c r="C65" s="143"/>
      <c r="D65" s="138"/>
      <c r="E65" s="139"/>
      <c r="F65" s="139"/>
      <c r="G65" s="140">
        <f t="shared" ca="1" si="5"/>
        <v>41740</v>
      </c>
      <c r="H65" s="141">
        <f t="shared" ca="1" si="0"/>
        <v>-41740</v>
      </c>
      <c r="I65" s="180"/>
      <c r="J65" s="135">
        <f>IF('Ficha de funcio e processa'!W70&lt;='Tabela IRT'!$B$11,'Tabela IRT'!$D$11,IF('Ficha de funcio e processa'!W70&lt;='Tabela IRT'!$B$12,'Tabela IRT'!$D$12,IF('Ficha de funcio e processa'!W70&lt;='Tabela IRT'!$B$13,'Tabela IRT'!$D$13,IF('Ficha de funcio e processa'!W70&lt;='Tabela IRT'!$B$14,'Tabela IRT'!$D$14,IF('Ficha de funcio e processa'!W70&lt;='Tabela IRT'!$B$15,'Tabela IRT'!$D$15,IF('Ficha de funcio e processa'!W70&lt;='Tabela IRT'!$B$16,'Tabela IRT'!$D$16,IF('Ficha de funcio e processa'!W70&lt;='Tabela IRT'!$B$17,'Tabela IRT'!$D$17,IF('Ficha de funcio e processa'!W70&lt;='Tabela IRT'!$B$18,'Tabela IRT'!$D$18,IF('Ficha de funcio e processa'!W70&lt;='Tabela IRT'!$B$19,'Tabela IRT'!$D$19,IF('Ficha de funcio e processa'!W70&lt;='Tabela IRT'!$B$20,'Tabela IRT'!$D$20,IF('Ficha de funcio e processa'!W70&lt;='Tabela IRT'!$B$21,'Tabela IRT'!$D$21,IF('Ficha de funcio e processa'!W70&lt;='Tabela IRT'!$B$22,'Tabela IRT'!$D$22,IF('Ficha de funcio e processa'!W70&lt;='Tabela IRT'!$B$23,'Tabela IRT'!$D$23,IF('Ficha de funcio e processa'!W70&lt;='Tabela IRT'!$B$24,'Tabela IRT'!$D$24))))))))))))))</f>
        <v>0</v>
      </c>
      <c r="K65" s="148">
        <f>IF('Ficha de funcio e processa'!W70&lt;='Tabela IRT'!$B$11,'Tabela IRT'!$E$11,IF('Ficha de funcio e processa'!W70&lt;='Tabela IRT'!$B$12,'Tabela IRT'!$E$12,IF('Ficha de funcio e processa'!W70&lt;='Tabela IRT'!$B$13,'Tabela IRT'!$E$13,IF('Ficha de funcio e processa'!W70&lt;='Tabela IRT'!$B$14,'Tabela IRT'!$E$14,IF('Ficha de funcio e processa'!W70&lt;='Tabela IRT'!$B$15,'Tabela IRT'!$E$15,IF('Ficha de funcio e processa'!W70&lt;='Tabela IRT'!$B$16,'Tabela IRT'!$E$16,IF('Ficha de funcio e processa'!W70&lt;='Tabela IRT'!$B$17,'Tabela IRT'!$E$17,IF('Ficha de funcio e processa'!W70&lt;='Tabela IRT'!$B$18,'Tabela IRT'!$E$18,IF('Ficha de funcio e processa'!W70&lt;='Tabela IRT'!$B$19,'Tabela IRT'!$E$19,IF('Ficha de funcio e processa'!W70&lt;='Tabela IRT'!$B$20,'Tabela IRT'!$E$20,IF('Ficha de funcio e processa'!W70&lt;='Tabela IRT'!$B$21,'Tabela IRT'!$E$21,IF('Ficha de funcio e processa'!W70&lt;='Tabela IRT'!$B$22,'Tabela IRT'!$E$22,IF('Ficha de funcio e processa'!W70&lt;='Tabela IRT'!$B$23,'Tabela IRT'!$E$23,IF('Ficha de funcio e processa'!W70&lt;='Tabela IRT'!$B$24,'Tabela IRT'!$E$24))))))))))))))</f>
        <v>0</v>
      </c>
      <c r="L65" s="148">
        <f>IF('Ficha de funcio e processa'!W70&lt;='Tabela IRT'!$B$11,'Tabela IRT'!$C$11,IF('Ficha de funcio e processa'!W70&lt;='Tabela IRT'!$B$12,'Tabela IRT'!$C$12,IF('Ficha de funcio e processa'!W70&lt;='Tabela IRT'!$B$13,'Tabela IRT'!$C$13,IF('Ficha de funcio e processa'!W70&lt;='Tabela IRT'!$B$14,'Tabela IRT'!$C$14,IF('Ficha de funcio e processa'!W70&lt;='Tabela IRT'!$B$15,'Tabela IRT'!$C$15,IF('Ficha de funcio e processa'!W70&lt;='Tabela IRT'!$B$16,'Tabela IRT'!$C$16,IF('Ficha de funcio e processa'!W70&lt;='Tabela IRT'!$B$17,'Tabela IRT'!$C$17,IF('Ficha de funcio e processa'!W70&lt;='Tabela IRT'!$B$18,'Tabela IRT'!$C$18,IF('Ficha de funcio e processa'!W70&lt;='Tabela IRT'!$B$19,'Tabela IRT'!$C$19,IF('Ficha de funcio e processa'!W70&lt;='Tabela IRT'!$B$20,'Tabela IRT'!$C$20,IF('Ficha de funcio e processa'!W70&lt;='Tabela IRT'!$B$21,'Tabela IRT'!$C$21,IF('Ficha de funcio e processa'!W70&lt;='Tabela IRT'!$B$22,'Tabela IRT'!$C$22,IF('Ficha de funcio e processa'!W70&lt;='Tabela IRT'!$B$23,'Tabela IRT'!$C$23,IF('Ficha de funcio e processa'!W70&lt;='Tabela IRT'!$B$24,'Tabela IRT'!$C$24))))))))))))))</f>
        <v>0</v>
      </c>
      <c r="M65" s="233">
        <f>('Ficha de funcio e processa'!W70-30%)-L65</f>
        <v>-0.3</v>
      </c>
      <c r="N65" s="184">
        <v>44</v>
      </c>
      <c r="O65" s="184">
        <v>9</v>
      </c>
      <c r="P65" s="185"/>
      <c r="Q65" s="185"/>
      <c r="R65" s="186"/>
      <c r="S65" s="186"/>
      <c r="T65" s="186"/>
      <c r="U65" s="186"/>
      <c r="V65" s="186"/>
      <c r="W65" s="186"/>
      <c r="X65" s="186"/>
      <c r="Y65" s="186"/>
      <c r="Z65" s="153"/>
      <c r="AA65" s="153">
        <f t="shared" ca="1" si="1"/>
        <v>41740</v>
      </c>
      <c r="AB65" s="154">
        <f t="shared" ca="1" si="2"/>
        <v>114.35616438356165</v>
      </c>
      <c r="AC65" s="187"/>
    </row>
    <row r="66" spans="1:29">
      <c r="A66" s="137" t="b">
        <f t="shared" si="3"/>
        <v>0</v>
      </c>
      <c r="B66" s="138"/>
      <c r="C66" s="145"/>
      <c r="D66" s="138"/>
      <c r="E66" s="139"/>
      <c r="F66" s="139"/>
      <c r="G66" s="140">
        <f t="shared" ca="1" si="5"/>
        <v>41740</v>
      </c>
      <c r="H66" s="141">
        <f t="shared" ca="1" si="0"/>
        <v>-41740</v>
      </c>
      <c r="I66" s="180"/>
      <c r="J66" s="135">
        <f>IF('Ficha de funcio e processa'!W71&lt;='Tabela IRT'!$B$11,'Tabela IRT'!$D$11,IF('Ficha de funcio e processa'!W71&lt;='Tabela IRT'!$B$12,'Tabela IRT'!$D$12,IF('Ficha de funcio e processa'!W71&lt;='Tabela IRT'!$B$13,'Tabela IRT'!$D$13,IF('Ficha de funcio e processa'!W71&lt;='Tabela IRT'!$B$14,'Tabela IRT'!$D$14,IF('Ficha de funcio e processa'!W71&lt;='Tabela IRT'!$B$15,'Tabela IRT'!$D$15,IF('Ficha de funcio e processa'!W71&lt;='Tabela IRT'!$B$16,'Tabela IRT'!$D$16,IF('Ficha de funcio e processa'!W71&lt;='Tabela IRT'!$B$17,'Tabela IRT'!$D$17,IF('Ficha de funcio e processa'!W71&lt;='Tabela IRT'!$B$18,'Tabela IRT'!$D$18,IF('Ficha de funcio e processa'!W71&lt;='Tabela IRT'!$B$19,'Tabela IRT'!$D$19,IF('Ficha de funcio e processa'!W71&lt;='Tabela IRT'!$B$20,'Tabela IRT'!$D$20,IF('Ficha de funcio e processa'!W71&lt;='Tabela IRT'!$B$21,'Tabela IRT'!$D$21,IF('Ficha de funcio e processa'!W71&lt;='Tabela IRT'!$B$22,'Tabela IRT'!$D$22,IF('Ficha de funcio e processa'!W71&lt;='Tabela IRT'!$B$23,'Tabela IRT'!$D$23,IF('Ficha de funcio e processa'!W71&lt;='Tabela IRT'!$B$24,'Tabela IRT'!$D$24))))))))))))))</f>
        <v>0</v>
      </c>
      <c r="K66" s="148">
        <f>IF('Ficha de funcio e processa'!W71&lt;='Tabela IRT'!$B$11,'Tabela IRT'!$E$11,IF('Ficha de funcio e processa'!W71&lt;='Tabela IRT'!$B$12,'Tabela IRT'!$E$12,IF('Ficha de funcio e processa'!W71&lt;='Tabela IRT'!$B$13,'Tabela IRT'!$E$13,IF('Ficha de funcio e processa'!W71&lt;='Tabela IRT'!$B$14,'Tabela IRT'!$E$14,IF('Ficha de funcio e processa'!W71&lt;='Tabela IRT'!$B$15,'Tabela IRT'!$E$15,IF('Ficha de funcio e processa'!W71&lt;='Tabela IRT'!$B$16,'Tabela IRT'!$E$16,IF('Ficha de funcio e processa'!W71&lt;='Tabela IRT'!$B$17,'Tabela IRT'!$E$17,IF('Ficha de funcio e processa'!W71&lt;='Tabela IRT'!$B$18,'Tabela IRT'!$E$18,IF('Ficha de funcio e processa'!W71&lt;='Tabela IRT'!$B$19,'Tabela IRT'!$E$19,IF('Ficha de funcio e processa'!W71&lt;='Tabela IRT'!$B$20,'Tabela IRT'!$E$20,IF('Ficha de funcio e processa'!W71&lt;='Tabela IRT'!$B$21,'Tabela IRT'!$E$21,IF('Ficha de funcio e processa'!W71&lt;='Tabela IRT'!$B$22,'Tabela IRT'!$E$22,IF('Ficha de funcio e processa'!W71&lt;='Tabela IRT'!$B$23,'Tabela IRT'!$E$23,IF('Ficha de funcio e processa'!W71&lt;='Tabela IRT'!$B$24,'Tabela IRT'!$E$24))))))))))))))</f>
        <v>0</v>
      </c>
      <c r="L66" s="148">
        <f>IF('Ficha de funcio e processa'!W71&lt;='Tabela IRT'!$B$11,'Tabela IRT'!$C$11,IF('Ficha de funcio e processa'!W71&lt;='Tabela IRT'!$B$12,'Tabela IRT'!$C$12,IF('Ficha de funcio e processa'!W71&lt;='Tabela IRT'!$B$13,'Tabela IRT'!$C$13,IF('Ficha de funcio e processa'!W71&lt;='Tabela IRT'!$B$14,'Tabela IRT'!$C$14,IF('Ficha de funcio e processa'!W71&lt;='Tabela IRT'!$B$15,'Tabela IRT'!$C$15,IF('Ficha de funcio e processa'!W71&lt;='Tabela IRT'!$B$16,'Tabela IRT'!$C$16,IF('Ficha de funcio e processa'!W71&lt;='Tabela IRT'!$B$17,'Tabela IRT'!$C$17,IF('Ficha de funcio e processa'!W71&lt;='Tabela IRT'!$B$18,'Tabela IRT'!$C$18,IF('Ficha de funcio e processa'!W71&lt;='Tabela IRT'!$B$19,'Tabela IRT'!$C$19,IF('Ficha de funcio e processa'!W71&lt;='Tabela IRT'!$B$20,'Tabela IRT'!$C$20,IF('Ficha de funcio e processa'!W71&lt;='Tabela IRT'!$B$21,'Tabela IRT'!$C$21,IF('Ficha de funcio e processa'!W71&lt;='Tabela IRT'!$B$22,'Tabela IRT'!$C$22,IF('Ficha de funcio e processa'!W71&lt;='Tabela IRT'!$B$23,'Tabela IRT'!$C$23,IF('Ficha de funcio e processa'!W71&lt;='Tabela IRT'!$B$24,'Tabela IRT'!$C$24))))))))))))))</f>
        <v>0</v>
      </c>
      <c r="M66" s="233">
        <f>('Ficha de funcio e processa'!W71-30%)-L66</f>
        <v>-0.3</v>
      </c>
      <c r="N66" s="184">
        <v>44</v>
      </c>
      <c r="O66" s="184">
        <v>9</v>
      </c>
      <c r="P66" s="185"/>
      <c r="Q66" s="185"/>
      <c r="R66" s="186"/>
      <c r="S66" s="186"/>
      <c r="T66" s="186"/>
      <c r="U66" s="186"/>
      <c r="V66" s="186"/>
      <c r="W66" s="186"/>
      <c r="X66" s="186"/>
      <c r="Y66" s="186"/>
      <c r="Z66" s="151"/>
      <c r="AA66" s="153">
        <f t="shared" ca="1" si="1"/>
        <v>41740</v>
      </c>
      <c r="AB66" s="154">
        <f t="shared" ca="1" si="2"/>
        <v>114.35616438356165</v>
      </c>
      <c r="AC66" s="187"/>
    </row>
    <row r="67" spans="1:29">
      <c r="A67" s="137" t="b">
        <f t="shared" si="3"/>
        <v>0</v>
      </c>
      <c r="B67" s="138"/>
      <c r="C67" s="145"/>
      <c r="D67" s="138"/>
      <c r="E67" s="139"/>
      <c r="F67" s="139"/>
      <c r="G67" s="140">
        <f t="shared" ca="1" si="5"/>
        <v>41740</v>
      </c>
      <c r="H67" s="141">
        <f t="shared" ca="1" si="0"/>
        <v>-41740</v>
      </c>
      <c r="I67" s="180"/>
      <c r="J67" s="135">
        <f>IF('Ficha de funcio e processa'!W72&lt;='Tabela IRT'!$B$11,'Tabela IRT'!$D$11,IF('Ficha de funcio e processa'!W72&lt;='Tabela IRT'!$B$12,'Tabela IRT'!$D$12,IF('Ficha de funcio e processa'!W72&lt;='Tabela IRT'!$B$13,'Tabela IRT'!$D$13,IF('Ficha de funcio e processa'!W72&lt;='Tabela IRT'!$B$14,'Tabela IRT'!$D$14,IF('Ficha de funcio e processa'!W72&lt;='Tabela IRT'!$B$15,'Tabela IRT'!$D$15,IF('Ficha de funcio e processa'!W72&lt;='Tabela IRT'!$B$16,'Tabela IRT'!$D$16,IF('Ficha de funcio e processa'!W72&lt;='Tabela IRT'!$B$17,'Tabela IRT'!$D$17,IF('Ficha de funcio e processa'!W72&lt;='Tabela IRT'!$B$18,'Tabela IRT'!$D$18,IF('Ficha de funcio e processa'!W72&lt;='Tabela IRT'!$B$19,'Tabela IRT'!$D$19,IF('Ficha de funcio e processa'!W72&lt;='Tabela IRT'!$B$20,'Tabela IRT'!$D$20,IF('Ficha de funcio e processa'!W72&lt;='Tabela IRT'!$B$21,'Tabela IRT'!$D$21,IF('Ficha de funcio e processa'!W72&lt;='Tabela IRT'!$B$22,'Tabela IRT'!$D$22,IF('Ficha de funcio e processa'!W72&lt;='Tabela IRT'!$B$23,'Tabela IRT'!$D$23,IF('Ficha de funcio e processa'!W72&lt;='Tabela IRT'!$B$24,'Tabela IRT'!$D$24))))))))))))))</f>
        <v>0</v>
      </c>
      <c r="K67" s="148">
        <f>IF('Ficha de funcio e processa'!W72&lt;='Tabela IRT'!$B$11,'Tabela IRT'!$E$11,IF('Ficha de funcio e processa'!W72&lt;='Tabela IRT'!$B$12,'Tabela IRT'!$E$12,IF('Ficha de funcio e processa'!W72&lt;='Tabela IRT'!$B$13,'Tabela IRT'!$E$13,IF('Ficha de funcio e processa'!W72&lt;='Tabela IRT'!$B$14,'Tabela IRT'!$E$14,IF('Ficha de funcio e processa'!W72&lt;='Tabela IRT'!$B$15,'Tabela IRT'!$E$15,IF('Ficha de funcio e processa'!W72&lt;='Tabela IRT'!$B$16,'Tabela IRT'!$E$16,IF('Ficha de funcio e processa'!W72&lt;='Tabela IRT'!$B$17,'Tabela IRT'!$E$17,IF('Ficha de funcio e processa'!W72&lt;='Tabela IRT'!$B$18,'Tabela IRT'!$E$18,IF('Ficha de funcio e processa'!W72&lt;='Tabela IRT'!$B$19,'Tabela IRT'!$E$19,IF('Ficha de funcio e processa'!W72&lt;='Tabela IRT'!$B$20,'Tabela IRT'!$E$20,IF('Ficha de funcio e processa'!W72&lt;='Tabela IRT'!$B$21,'Tabela IRT'!$E$21,IF('Ficha de funcio e processa'!W72&lt;='Tabela IRT'!$B$22,'Tabela IRT'!$E$22,IF('Ficha de funcio e processa'!W72&lt;='Tabela IRT'!$B$23,'Tabela IRT'!$E$23,IF('Ficha de funcio e processa'!W72&lt;='Tabela IRT'!$B$24,'Tabela IRT'!$E$24))))))))))))))</f>
        <v>0</v>
      </c>
      <c r="L67" s="148">
        <f>IF('Ficha de funcio e processa'!W72&lt;='Tabela IRT'!$B$11,'Tabela IRT'!$C$11,IF('Ficha de funcio e processa'!W72&lt;='Tabela IRT'!$B$12,'Tabela IRT'!$C$12,IF('Ficha de funcio e processa'!W72&lt;='Tabela IRT'!$B$13,'Tabela IRT'!$C$13,IF('Ficha de funcio e processa'!W72&lt;='Tabela IRT'!$B$14,'Tabela IRT'!$C$14,IF('Ficha de funcio e processa'!W72&lt;='Tabela IRT'!$B$15,'Tabela IRT'!$C$15,IF('Ficha de funcio e processa'!W72&lt;='Tabela IRT'!$B$16,'Tabela IRT'!$C$16,IF('Ficha de funcio e processa'!W72&lt;='Tabela IRT'!$B$17,'Tabela IRT'!$C$17,IF('Ficha de funcio e processa'!W72&lt;='Tabela IRT'!$B$18,'Tabela IRT'!$C$18,IF('Ficha de funcio e processa'!W72&lt;='Tabela IRT'!$B$19,'Tabela IRT'!$C$19,IF('Ficha de funcio e processa'!W72&lt;='Tabela IRT'!$B$20,'Tabela IRT'!$C$20,IF('Ficha de funcio e processa'!W72&lt;='Tabela IRT'!$B$21,'Tabela IRT'!$C$21,IF('Ficha de funcio e processa'!W72&lt;='Tabela IRT'!$B$22,'Tabela IRT'!$C$22,IF('Ficha de funcio e processa'!W72&lt;='Tabela IRT'!$B$23,'Tabela IRT'!$C$23,IF('Ficha de funcio e processa'!W72&lt;='Tabela IRT'!$B$24,'Tabela IRT'!$C$24))))))))))))))</f>
        <v>0</v>
      </c>
      <c r="M67" s="233">
        <f>('Ficha de funcio e processa'!W72-30%)-L67</f>
        <v>-0.3</v>
      </c>
      <c r="N67" s="184">
        <v>44</v>
      </c>
      <c r="O67" s="184">
        <v>9</v>
      </c>
      <c r="P67" s="185"/>
      <c r="Q67" s="185"/>
      <c r="R67" s="186"/>
      <c r="S67" s="186"/>
      <c r="T67" s="186"/>
      <c r="U67" s="186"/>
      <c r="V67" s="186"/>
      <c r="W67" s="186"/>
      <c r="X67" s="186"/>
      <c r="Y67" s="186"/>
      <c r="Z67" s="151"/>
      <c r="AA67" s="153">
        <f t="shared" ca="1" si="1"/>
        <v>41740</v>
      </c>
      <c r="AB67" s="154">
        <f t="shared" ca="1" si="2"/>
        <v>114.35616438356165</v>
      </c>
      <c r="AC67" s="187"/>
    </row>
    <row r="68" spans="1:29">
      <c r="A68" s="137" t="b">
        <f t="shared" si="3"/>
        <v>0</v>
      </c>
      <c r="B68" s="138"/>
      <c r="C68" s="143"/>
      <c r="D68" s="138"/>
      <c r="E68" s="139"/>
      <c r="F68" s="139"/>
      <c r="G68" s="140">
        <f t="shared" ca="1" si="5"/>
        <v>41740</v>
      </c>
      <c r="H68" s="141">
        <f t="shared" ca="1" si="0"/>
        <v>-41740</v>
      </c>
      <c r="I68" s="180"/>
      <c r="J68" s="135">
        <f>IF('Ficha de funcio e processa'!W73&lt;='Tabela IRT'!$B$11,'Tabela IRT'!$D$11,IF('Ficha de funcio e processa'!W73&lt;='Tabela IRT'!$B$12,'Tabela IRT'!$D$12,IF('Ficha de funcio e processa'!W73&lt;='Tabela IRT'!$B$13,'Tabela IRT'!$D$13,IF('Ficha de funcio e processa'!W73&lt;='Tabela IRT'!$B$14,'Tabela IRT'!$D$14,IF('Ficha de funcio e processa'!W73&lt;='Tabela IRT'!$B$15,'Tabela IRT'!$D$15,IF('Ficha de funcio e processa'!W73&lt;='Tabela IRT'!$B$16,'Tabela IRT'!$D$16,IF('Ficha de funcio e processa'!W73&lt;='Tabela IRT'!$B$17,'Tabela IRT'!$D$17,IF('Ficha de funcio e processa'!W73&lt;='Tabela IRT'!$B$18,'Tabela IRT'!$D$18,IF('Ficha de funcio e processa'!W73&lt;='Tabela IRT'!$B$19,'Tabela IRT'!$D$19,IF('Ficha de funcio e processa'!W73&lt;='Tabela IRT'!$B$20,'Tabela IRT'!$D$20,IF('Ficha de funcio e processa'!W73&lt;='Tabela IRT'!$B$21,'Tabela IRT'!$D$21,IF('Ficha de funcio e processa'!W73&lt;='Tabela IRT'!$B$22,'Tabela IRT'!$D$22,IF('Ficha de funcio e processa'!W73&lt;='Tabela IRT'!$B$23,'Tabela IRT'!$D$23,IF('Ficha de funcio e processa'!W73&lt;='Tabela IRT'!$B$24,'Tabela IRT'!$D$24))))))))))))))</f>
        <v>0</v>
      </c>
      <c r="K68" s="148">
        <f>IF('Ficha de funcio e processa'!W73&lt;='Tabela IRT'!$B$11,'Tabela IRT'!$E$11,IF('Ficha de funcio e processa'!W73&lt;='Tabela IRT'!$B$12,'Tabela IRT'!$E$12,IF('Ficha de funcio e processa'!W73&lt;='Tabela IRT'!$B$13,'Tabela IRT'!$E$13,IF('Ficha de funcio e processa'!W73&lt;='Tabela IRT'!$B$14,'Tabela IRT'!$E$14,IF('Ficha de funcio e processa'!W73&lt;='Tabela IRT'!$B$15,'Tabela IRT'!$E$15,IF('Ficha de funcio e processa'!W73&lt;='Tabela IRT'!$B$16,'Tabela IRT'!$E$16,IF('Ficha de funcio e processa'!W73&lt;='Tabela IRT'!$B$17,'Tabela IRT'!$E$17,IF('Ficha de funcio e processa'!W73&lt;='Tabela IRT'!$B$18,'Tabela IRT'!$E$18,IF('Ficha de funcio e processa'!W73&lt;='Tabela IRT'!$B$19,'Tabela IRT'!$E$19,IF('Ficha de funcio e processa'!W73&lt;='Tabela IRT'!$B$20,'Tabela IRT'!$E$20,IF('Ficha de funcio e processa'!W73&lt;='Tabela IRT'!$B$21,'Tabela IRT'!$E$21,IF('Ficha de funcio e processa'!W73&lt;='Tabela IRT'!$B$22,'Tabela IRT'!$E$22,IF('Ficha de funcio e processa'!W73&lt;='Tabela IRT'!$B$23,'Tabela IRT'!$E$23,IF('Ficha de funcio e processa'!W73&lt;='Tabela IRT'!$B$24,'Tabela IRT'!$E$24))))))))))))))</f>
        <v>0</v>
      </c>
      <c r="L68" s="148">
        <f>IF('Ficha de funcio e processa'!W73&lt;='Tabela IRT'!$B$11,'Tabela IRT'!$C$11,IF('Ficha de funcio e processa'!W73&lt;='Tabela IRT'!$B$12,'Tabela IRT'!$C$12,IF('Ficha de funcio e processa'!W73&lt;='Tabela IRT'!$B$13,'Tabela IRT'!$C$13,IF('Ficha de funcio e processa'!W73&lt;='Tabela IRT'!$B$14,'Tabela IRT'!$C$14,IF('Ficha de funcio e processa'!W73&lt;='Tabela IRT'!$B$15,'Tabela IRT'!$C$15,IF('Ficha de funcio e processa'!W73&lt;='Tabela IRT'!$B$16,'Tabela IRT'!$C$16,IF('Ficha de funcio e processa'!W73&lt;='Tabela IRT'!$B$17,'Tabela IRT'!$C$17,IF('Ficha de funcio e processa'!W73&lt;='Tabela IRT'!$B$18,'Tabela IRT'!$C$18,IF('Ficha de funcio e processa'!W73&lt;='Tabela IRT'!$B$19,'Tabela IRT'!$C$19,IF('Ficha de funcio e processa'!W73&lt;='Tabela IRT'!$B$20,'Tabela IRT'!$C$20,IF('Ficha de funcio e processa'!W73&lt;='Tabela IRT'!$B$21,'Tabela IRT'!$C$21,IF('Ficha de funcio e processa'!W73&lt;='Tabela IRT'!$B$22,'Tabela IRT'!$C$22,IF('Ficha de funcio e processa'!W73&lt;='Tabela IRT'!$B$23,'Tabela IRT'!$C$23,IF('Ficha de funcio e processa'!W73&lt;='Tabela IRT'!$B$24,'Tabela IRT'!$C$24))))))))))))))</f>
        <v>0</v>
      </c>
      <c r="M68" s="233">
        <f>('Ficha de funcio e processa'!W73-30%)-L68</f>
        <v>-0.3</v>
      </c>
      <c r="N68" s="184">
        <v>44</v>
      </c>
      <c r="O68" s="184">
        <v>9</v>
      </c>
      <c r="P68" s="185"/>
      <c r="Q68" s="185"/>
      <c r="R68" s="186"/>
      <c r="S68" s="186"/>
      <c r="T68" s="186"/>
      <c r="U68" s="186"/>
      <c r="V68" s="186"/>
      <c r="W68" s="186"/>
      <c r="X68" s="186"/>
      <c r="Y68" s="186"/>
      <c r="Z68" s="153"/>
      <c r="AA68" s="153">
        <f t="shared" ca="1" si="1"/>
        <v>41740</v>
      </c>
      <c r="AB68" s="154">
        <f t="shared" ca="1" si="2"/>
        <v>114.35616438356165</v>
      </c>
      <c r="AC68" s="187"/>
    </row>
    <row r="69" spans="1:29">
      <c r="A69" s="137" t="b">
        <f t="shared" si="3"/>
        <v>0</v>
      </c>
      <c r="B69" s="138"/>
      <c r="C69" s="143"/>
      <c r="D69" s="138"/>
      <c r="E69" s="139"/>
      <c r="F69" s="139"/>
      <c r="G69" s="140">
        <f t="shared" ca="1" si="5"/>
        <v>41740</v>
      </c>
      <c r="H69" s="141">
        <f t="shared" ca="1" si="0"/>
        <v>-41740</v>
      </c>
      <c r="I69" s="180"/>
      <c r="J69" s="135">
        <f>IF('Ficha de funcio e processa'!W74&lt;='Tabela IRT'!$B$11,'Tabela IRT'!$D$11,IF('Ficha de funcio e processa'!W74&lt;='Tabela IRT'!$B$12,'Tabela IRT'!$D$12,IF('Ficha de funcio e processa'!W74&lt;='Tabela IRT'!$B$13,'Tabela IRT'!$D$13,IF('Ficha de funcio e processa'!W74&lt;='Tabela IRT'!$B$14,'Tabela IRT'!$D$14,IF('Ficha de funcio e processa'!W74&lt;='Tabela IRT'!$B$15,'Tabela IRT'!$D$15,IF('Ficha de funcio e processa'!W74&lt;='Tabela IRT'!$B$16,'Tabela IRT'!$D$16,IF('Ficha de funcio e processa'!W74&lt;='Tabela IRT'!$B$17,'Tabela IRT'!$D$17,IF('Ficha de funcio e processa'!W74&lt;='Tabela IRT'!$B$18,'Tabela IRT'!$D$18,IF('Ficha de funcio e processa'!W74&lt;='Tabela IRT'!$B$19,'Tabela IRT'!$D$19,IF('Ficha de funcio e processa'!W74&lt;='Tabela IRT'!$B$20,'Tabela IRT'!$D$20,IF('Ficha de funcio e processa'!W74&lt;='Tabela IRT'!$B$21,'Tabela IRT'!$D$21,IF('Ficha de funcio e processa'!W74&lt;='Tabela IRT'!$B$22,'Tabela IRT'!$D$22,IF('Ficha de funcio e processa'!W74&lt;='Tabela IRT'!$B$23,'Tabela IRT'!$D$23,IF('Ficha de funcio e processa'!W74&lt;='Tabela IRT'!$B$24,'Tabela IRT'!$D$24))))))))))))))</f>
        <v>0</v>
      </c>
      <c r="K69" s="148">
        <f>IF('Ficha de funcio e processa'!W74&lt;='Tabela IRT'!$B$11,'Tabela IRT'!$E$11,IF('Ficha de funcio e processa'!W74&lt;='Tabela IRT'!$B$12,'Tabela IRT'!$E$12,IF('Ficha de funcio e processa'!W74&lt;='Tabela IRT'!$B$13,'Tabela IRT'!$E$13,IF('Ficha de funcio e processa'!W74&lt;='Tabela IRT'!$B$14,'Tabela IRT'!$E$14,IF('Ficha de funcio e processa'!W74&lt;='Tabela IRT'!$B$15,'Tabela IRT'!$E$15,IF('Ficha de funcio e processa'!W74&lt;='Tabela IRT'!$B$16,'Tabela IRT'!$E$16,IF('Ficha de funcio e processa'!W74&lt;='Tabela IRT'!$B$17,'Tabela IRT'!$E$17,IF('Ficha de funcio e processa'!W74&lt;='Tabela IRT'!$B$18,'Tabela IRT'!$E$18,IF('Ficha de funcio e processa'!W74&lt;='Tabela IRT'!$B$19,'Tabela IRT'!$E$19,IF('Ficha de funcio e processa'!W74&lt;='Tabela IRT'!$B$20,'Tabela IRT'!$E$20,IF('Ficha de funcio e processa'!W74&lt;='Tabela IRT'!$B$21,'Tabela IRT'!$E$21,IF('Ficha de funcio e processa'!W74&lt;='Tabela IRT'!$B$22,'Tabela IRT'!$E$22,IF('Ficha de funcio e processa'!W74&lt;='Tabela IRT'!$B$23,'Tabela IRT'!$E$23,IF('Ficha de funcio e processa'!W74&lt;='Tabela IRT'!$B$24,'Tabela IRT'!$E$24))))))))))))))</f>
        <v>0</v>
      </c>
      <c r="L69" s="148">
        <f>IF('Ficha de funcio e processa'!W74&lt;='Tabela IRT'!$B$11,'Tabela IRT'!$C$11,IF('Ficha de funcio e processa'!W74&lt;='Tabela IRT'!$B$12,'Tabela IRT'!$C$12,IF('Ficha de funcio e processa'!W74&lt;='Tabela IRT'!$B$13,'Tabela IRT'!$C$13,IF('Ficha de funcio e processa'!W74&lt;='Tabela IRT'!$B$14,'Tabela IRT'!$C$14,IF('Ficha de funcio e processa'!W74&lt;='Tabela IRT'!$B$15,'Tabela IRT'!$C$15,IF('Ficha de funcio e processa'!W74&lt;='Tabela IRT'!$B$16,'Tabela IRT'!$C$16,IF('Ficha de funcio e processa'!W74&lt;='Tabela IRT'!$B$17,'Tabela IRT'!$C$17,IF('Ficha de funcio e processa'!W74&lt;='Tabela IRT'!$B$18,'Tabela IRT'!$C$18,IF('Ficha de funcio e processa'!W74&lt;='Tabela IRT'!$B$19,'Tabela IRT'!$C$19,IF('Ficha de funcio e processa'!W74&lt;='Tabela IRT'!$B$20,'Tabela IRT'!$C$20,IF('Ficha de funcio e processa'!W74&lt;='Tabela IRT'!$B$21,'Tabela IRT'!$C$21,IF('Ficha de funcio e processa'!W74&lt;='Tabela IRT'!$B$22,'Tabela IRT'!$C$22,IF('Ficha de funcio e processa'!W74&lt;='Tabela IRT'!$B$23,'Tabela IRT'!$C$23,IF('Ficha de funcio e processa'!W74&lt;='Tabela IRT'!$B$24,'Tabela IRT'!$C$24))))))))))))))</f>
        <v>0</v>
      </c>
      <c r="M69" s="233">
        <f>('Ficha de funcio e processa'!W74-30%)-L69</f>
        <v>-0.3</v>
      </c>
      <c r="N69" s="184">
        <v>44</v>
      </c>
      <c r="O69" s="184">
        <v>9</v>
      </c>
      <c r="P69" s="185"/>
      <c r="Q69" s="185"/>
      <c r="R69" s="186"/>
      <c r="S69" s="186"/>
      <c r="T69" s="186"/>
      <c r="U69" s="186"/>
      <c r="V69" s="186"/>
      <c r="W69" s="186"/>
      <c r="X69" s="186"/>
      <c r="Y69" s="186"/>
      <c r="Z69" s="153"/>
      <c r="AA69" s="153">
        <f t="shared" ca="1" si="1"/>
        <v>41740</v>
      </c>
      <c r="AB69" s="154">
        <f t="shared" ca="1" si="2"/>
        <v>114.35616438356165</v>
      </c>
      <c r="AC69" s="187"/>
    </row>
    <row r="70" spans="1:29">
      <c r="A70" s="137" t="b">
        <f t="shared" si="3"/>
        <v>0</v>
      </c>
      <c r="B70" s="138"/>
      <c r="C70" s="143"/>
      <c r="D70" s="138"/>
      <c r="E70" s="139"/>
      <c r="F70" s="139"/>
      <c r="G70" s="140">
        <f t="shared" ca="1" si="5"/>
        <v>41740</v>
      </c>
      <c r="H70" s="141">
        <f t="shared" ca="1" si="0"/>
        <v>-41740</v>
      </c>
      <c r="I70" s="180"/>
      <c r="J70" s="135">
        <f>IF('Ficha de funcio e processa'!W75&lt;='Tabela IRT'!$B$11,'Tabela IRT'!$D$11,IF('Ficha de funcio e processa'!W75&lt;='Tabela IRT'!$B$12,'Tabela IRT'!$D$12,IF('Ficha de funcio e processa'!W75&lt;='Tabela IRT'!$B$13,'Tabela IRT'!$D$13,IF('Ficha de funcio e processa'!W75&lt;='Tabela IRT'!$B$14,'Tabela IRT'!$D$14,IF('Ficha de funcio e processa'!W75&lt;='Tabela IRT'!$B$15,'Tabela IRT'!$D$15,IF('Ficha de funcio e processa'!W75&lt;='Tabela IRT'!$B$16,'Tabela IRT'!$D$16,IF('Ficha de funcio e processa'!W75&lt;='Tabela IRT'!$B$17,'Tabela IRT'!$D$17,IF('Ficha de funcio e processa'!W75&lt;='Tabela IRT'!$B$18,'Tabela IRT'!$D$18,IF('Ficha de funcio e processa'!W75&lt;='Tabela IRT'!$B$19,'Tabela IRT'!$D$19,IF('Ficha de funcio e processa'!W75&lt;='Tabela IRT'!$B$20,'Tabela IRT'!$D$20,IF('Ficha de funcio e processa'!W75&lt;='Tabela IRT'!$B$21,'Tabela IRT'!$D$21,IF('Ficha de funcio e processa'!W75&lt;='Tabela IRT'!$B$22,'Tabela IRT'!$D$22,IF('Ficha de funcio e processa'!W75&lt;='Tabela IRT'!$B$23,'Tabela IRT'!$D$23,IF('Ficha de funcio e processa'!W75&lt;='Tabela IRT'!$B$24,'Tabela IRT'!$D$24))))))))))))))</f>
        <v>0</v>
      </c>
      <c r="K70" s="148">
        <f>IF('Ficha de funcio e processa'!W75&lt;='Tabela IRT'!$B$11,'Tabela IRT'!$E$11,IF('Ficha de funcio e processa'!W75&lt;='Tabela IRT'!$B$12,'Tabela IRT'!$E$12,IF('Ficha de funcio e processa'!W75&lt;='Tabela IRT'!$B$13,'Tabela IRT'!$E$13,IF('Ficha de funcio e processa'!W75&lt;='Tabela IRT'!$B$14,'Tabela IRT'!$E$14,IF('Ficha de funcio e processa'!W75&lt;='Tabela IRT'!$B$15,'Tabela IRT'!$E$15,IF('Ficha de funcio e processa'!W75&lt;='Tabela IRT'!$B$16,'Tabela IRT'!$E$16,IF('Ficha de funcio e processa'!W75&lt;='Tabela IRT'!$B$17,'Tabela IRT'!$E$17,IF('Ficha de funcio e processa'!W75&lt;='Tabela IRT'!$B$18,'Tabela IRT'!$E$18,IF('Ficha de funcio e processa'!W75&lt;='Tabela IRT'!$B$19,'Tabela IRT'!$E$19,IF('Ficha de funcio e processa'!W75&lt;='Tabela IRT'!$B$20,'Tabela IRT'!$E$20,IF('Ficha de funcio e processa'!W75&lt;='Tabela IRT'!$B$21,'Tabela IRT'!$E$21,IF('Ficha de funcio e processa'!W75&lt;='Tabela IRT'!$B$22,'Tabela IRT'!$E$22,IF('Ficha de funcio e processa'!W75&lt;='Tabela IRT'!$B$23,'Tabela IRT'!$E$23,IF('Ficha de funcio e processa'!W75&lt;='Tabela IRT'!$B$24,'Tabela IRT'!$E$24))))))))))))))</f>
        <v>0</v>
      </c>
      <c r="L70" s="148">
        <f>IF('Ficha de funcio e processa'!W75&lt;='Tabela IRT'!$B$11,'Tabela IRT'!$C$11,IF('Ficha de funcio e processa'!W75&lt;='Tabela IRT'!$B$12,'Tabela IRT'!$C$12,IF('Ficha de funcio e processa'!W75&lt;='Tabela IRT'!$B$13,'Tabela IRT'!$C$13,IF('Ficha de funcio e processa'!W75&lt;='Tabela IRT'!$B$14,'Tabela IRT'!$C$14,IF('Ficha de funcio e processa'!W75&lt;='Tabela IRT'!$B$15,'Tabela IRT'!$C$15,IF('Ficha de funcio e processa'!W75&lt;='Tabela IRT'!$B$16,'Tabela IRT'!$C$16,IF('Ficha de funcio e processa'!W75&lt;='Tabela IRT'!$B$17,'Tabela IRT'!$C$17,IF('Ficha de funcio e processa'!W75&lt;='Tabela IRT'!$B$18,'Tabela IRT'!$C$18,IF('Ficha de funcio e processa'!W75&lt;='Tabela IRT'!$B$19,'Tabela IRT'!$C$19,IF('Ficha de funcio e processa'!W75&lt;='Tabela IRT'!$B$20,'Tabela IRT'!$C$20,IF('Ficha de funcio e processa'!W75&lt;='Tabela IRT'!$B$21,'Tabela IRT'!$C$21,IF('Ficha de funcio e processa'!W75&lt;='Tabela IRT'!$B$22,'Tabela IRT'!$C$22,IF('Ficha de funcio e processa'!W75&lt;='Tabela IRT'!$B$23,'Tabela IRT'!$C$23,IF('Ficha de funcio e processa'!W75&lt;='Tabela IRT'!$B$24,'Tabela IRT'!$C$24))))))))))))))</f>
        <v>0</v>
      </c>
      <c r="M70" s="233">
        <f>('Ficha de funcio e processa'!W75-30%)-L70</f>
        <v>-0.3</v>
      </c>
      <c r="N70" s="184">
        <v>44</v>
      </c>
      <c r="O70" s="184">
        <v>9</v>
      </c>
      <c r="P70" s="185"/>
      <c r="Q70" s="185"/>
      <c r="R70" s="186"/>
      <c r="S70" s="186"/>
      <c r="T70" s="186"/>
      <c r="U70" s="186"/>
      <c r="V70" s="186"/>
      <c r="W70" s="186"/>
      <c r="X70" s="186"/>
      <c r="Y70" s="186"/>
      <c r="Z70" s="153"/>
      <c r="AA70" s="153">
        <f t="shared" ca="1" si="1"/>
        <v>41740</v>
      </c>
      <c r="AB70" s="154">
        <f t="shared" ca="1" si="2"/>
        <v>114.35616438356165</v>
      </c>
      <c r="AC70" s="187"/>
    </row>
    <row r="71" spans="1:29">
      <c r="A71" s="137" t="b">
        <f t="shared" si="3"/>
        <v>0</v>
      </c>
      <c r="B71" s="138"/>
      <c r="C71" s="145"/>
      <c r="D71" s="138"/>
      <c r="E71" s="139"/>
      <c r="F71" s="139"/>
      <c r="G71" s="140">
        <f t="shared" ca="1" si="5"/>
        <v>41740</v>
      </c>
      <c r="H71" s="141">
        <f t="shared" ca="1" si="0"/>
        <v>-41740</v>
      </c>
      <c r="I71" s="180"/>
      <c r="J71" s="135">
        <f>IF('Ficha de funcio e processa'!W76&lt;='Tabela IRT'!$B$11,'Tabela IRT'!$D$11,IF('Ficha de funcio e processa'!W76&lt;='Tabela IRT'!$B$12,'Tabela IRT'!$D$12,IF('Ficha de funcio e processa'!W76&lt;='Tabela IRT'!$B$13,'Tabela IRT'!$D$13,IF('Ficha de funcio e processa'!W76&lt;='Tabela IRT'!$B$14,'Tabela IRT'!$D$14,IF('Ficha de funcio e processa'!W76&lt;='Tabela IRT'!$B$15,'Tabela IRT'!$D$15,IF('Ficha de funcio e processa'!W76&lt;='Tabela IRT'!$B$16,'Tabela IRT'!$D$16,IF('Ficha de funcio e processa'!W76&lt;='Tabela IRT'!$B$17,'Tabela IRT'!$D$17,IF('Ficha de funcio e processa'!W76&lt;='Tabela IRT'!$B$18,'Tabela IRT'!$D$18,IF('Ficha de funcio e processa'!W76&lt;='Tabela IRT'!$B$19,'Tabela IRT'!$D$19,IF('Ficha de funcio e processa'!W76&lt;='Tabela IRT'!$B$20,'Tabela IRT'!$D$20,IF('Ficha de funcio e processa'!W76&lt;='Tabela IRT'!$B$21,'Tabela IRT'!$D$21,IF('Ficha de funcio e processa'!W76&lt;='Tabela IRT'!$B$22,'Tabela IRT'!$D$22,IF('Ficha de funcio e processa'!W76&lt;='Tabela IRT'!$B$23,'Tabela IRT'!$D$23,IF('Ficha de funcio e processa'!W76&lt;='Tabela IRT'!$B$24,'Tabela IRT'!$D$24))))))))))))))</f>
        <v>0</v>
      </c>
      <c r="K71" s="148">
        <f>IF('Ficha de funcio e processa'!W76&lt;='Tabela IRT'!$B$11,'Tabela IRT'!$E$11,IF('Ficha de funcio e processa'!W76&lt;='Tabela IRT'!$B$12,'Tabela IRT'!$E$12,IF('Ficha de funcio e processa'!W76&lt;='Tabela IRT'!$B$13,'Tabela IRT'!$E$13,IF('Ficha de funcio e processa'!W76&lt;='Tabela IRT'!$B$14,'Tabela IRT'!$E$14,IF('Ficha de funcio e processa'!W76&lt;='Tabela IRT'!$B$15,'Tabela IRT'!$E$15,IF('Ficha de funcio e processa'!W76&lt;='Tabela IRT'!$B$16,'Tabela IRT'!$E$16,IF('Ficha de funcio e processa'!W76&lt;='Tabela IRT'!$B$17,'Tabela IRT'!$E$17,IF('Ficha de funcio e processa'!W76&lt;='Tabela IRT'!$B$18,'Tabela IRT'!$E$18,IF('Ficha de funcio e processa'!W76&lt;='Tabela IRT'!$B$19,'Tabela IRT'!$E$19,IF('Ficha de funcio e processa'!W76&lt;='Tabela IRT'!$B$20,'Tabela IRT'!$E$20,IF('Ficha de funcio e processa'!W76&lt;='Tabela IRT'!$B$21,'Tabela IRT'!$E$21,IF('Ficha de funcio e processa'!W76&lt;='Tabela IRT'!$B$22,'Tabela IRT'!$E$22,IF('Ficha de funcio e processa'!W76&lt;='Tabela IRT'!$B$23,'Tabela IRT'!$E$23,IF('Ficha de funcio e processa'!W76&lt;='Tabela IRT'!$B$24,'Tabela IRT'!$E$24))))))))))))))</f>
        <v>0</v>
      </c>
      <c r="L71" s="148">
        <f>IF('Ficha de funcio e processa'!W76&lt;='Tabela IRT'!$B$11,'Tabela IRT'!$C$11,IF('Ficha de funcio e processa'!W76&lt;='Tabela IRT'!$B$12,'Tabela IRT'!$C$12,IF('Ficha de funcio e processa'!W76&lt;='Tabela IRT'!$B$13,'Tabela IRT'!$C$13,IF('Ficha de funcio e processa'!W76&lt;='Tabela IRT'!$B$14,'Tabela IRT'!$C$14,IF('Ficha de funcio e processa'!W76&lt;='Tabela IRT'!$B$15,'Tabela IRT'!$C$15,IF('Ficha de funcio e processa'!W76&lt;='Tabela IRT'!$B$16,'Tabela IRT'!$C$16,IF('Ficha de funcio e processa'!W76&lt;='Tabela IRT'!$B$17,'Tabela IRT'!$C$17,IF('Ficha de funcio e processa'!W76&lt;='Tabela IRT'!$B$18,'Tabela IRT'!$C$18,IF('Ficha de funcio e processa'!W76&lt;='Tabela IRT'!$B$19,'Tabela IRT'!$C$19,IF('Ficha de funcio e processa'!W76&lt;='Tabela IRT'!$B$20,'Tabela IRT'!$C$20,IF('Ficha de funcio e processa'!W76&lt;='Tabela IRT'!$B$21,'Tabela IRT'!$C$21,IF('Ficha de funcio e processa'!W76&lt;='Tabela IRT'!$B$22,'Tabela IRT'!$C$22,IF('Ficha de funcio e processa'!W76&lt;='Tabela IRT'!$B$23,'Tabela IRT'!$C$23,IF('Ficha de funcio e processa'!W76&lt;='Tabela IRT'!$B$24,'Tabela IRT'!$C$24))))))))))))))</f>
        <v>0</v>
      </c>
      <c r="M71" s="233">
        <f>('Ficha de funcio e processa'!W76-30%)-L71</f>
        <v>-0.3</v>
      </c>
      <c r="N71" s="184">
        <v>44</v>
      </c>
      <c r="O71" s="184">
        <v>9</v>
      </c>
      <c r="P71" s="185"/>
      <c r="Q71" s="185"/>
      <c r="R71" s="186"/>
      <c r="S71" s="186"/>
      <c r="T71" s="186"/>
      <c r="U71" s="186"/>
      <c r="V71" s="186"/>
      <c r="W71" s="186"/>
      <c r="X71" s="186"/>
      <c r="Y71" s="186"/>
      <c r="Z71" s="151"/>
      <c r="AA71" s="153">
        <f t="shared" ca="1" si="1"/>
        <v>41740</v>
      </c>
      <c r="AB71" s="154">
        <f t="shared" ca="1" si="2"/>
        <v>114.35616438356165</v>
      </c>
      <c r="AC71" s="187"/>
    </row>
    <row r="72" spans="1:29">
      <c r="A72" s="137" t="b">
        <f t="shared" si="3"/>
        <v>0</v>
      </c>
      <c r="B72" s="138"/>
      <c r="C72" s="145"/>
      <c r="D72" s="138"/>
      <c r="E72" s="139"/>
      <c r="F72" s="139"/>
      <c r="G72" s="140">
        <f t="shared" ca="1" si="5"/>
        <v>41740</v>
      </c>
      <c r="H72" s="141">
        <f t="shared" ref="H72:H135" ca="1" si="6">F72-G72</f>
        <v>-41740</v>
      </c>
      <c r="I72" s="180"/>
      <c r="J72" s="135">
        <f>IF('Ficha de funcio e processa'!W77&lt;='Tabela IRT'!$B$11,'Tabela IRT'!$D$11,IF('Ficha de funcio e processa'!W77&lt;='Tabela IRT'!$B$12,'Tabela IRT'!$D$12,IF('Ficha de funcio e processa'!W77&lt;='Tabela IRT'!$B$13,'Tabela IRT'!$D$13,IF('Ficha de funcio e processa'!W77&lt;='Tabela IRT'!$B$14,'Tabela IRT'!$D$14,IF('Ficha de funcio e processa'!W77&lt;='Tabela IRT'!$B$15,'Tabela IRT'!$D$15,IF('Ficha de funcio e processa'!W77&lt;='Tabela IRT'!$B$16,'Tabela IRT'!$D$16,IF('Ficha de funcio e processa'!W77&lt;='Tabela IRT'!$B$17,'Tabela IRT'!$D$17,IF('Ficha de funcio e processa'!W77&lt;='Tabela IRT'!$B$18,'Tabela IRT'!$D$18,IF('Ficha de funcio e processa'!W77&lt;='Tabela IRT'!$B$19,'Tabela IRT'!$D$19,IF('Ficha de funcio e processa'!W77&lt;='Tabela IRT'!$B$20,'Tabela IRT'!$D$20,IF('Ficha de funcio e processa'!W77&lt;='Tabela IRT'!$B$21,'Tabela IRT'!$D$21,IF('Ficha de funcio e processa'!W77&lt;='Tabela IRT'!$B$22,'Tabela IRT'!$D$22,IF('Ficha de funcio e processa'!W77&lt;='Tabela IRT'!$B$23,'Tabela IRT'!$D$23,IF('Ficha de funcio e processa'!W77&lt;='Tabela IRT'!$B$24,'Tabela IRT'!$D$24))))))))))))))</f>
        <v>0</v>
      </c>
      <c r="K72" s="148">
        <f>IF('Ficha de funcio e processa'!W77&lt;='Tabela IRT'!$B$11,'Tabela IRT'!$E$11,IF('Ficha de funcio e processa'!W77&lt;='Tabela IRT'!$B$12,'Tabela IRT'!$E$12,IF('Ficha de funcio e processa'!W77&lt;='Tabela IRT'!$B$13,'Tabela IRT'!$E$13,IF('Ficha de funcio e processa'!W77&lt;='Tabela IRT'!$B$14,'Tabela IRT'!$E$14,IF('Ficha de funcio e processa'!W77&lt;='Tabela IRT'!$B$15,'Tabela IRT'!$E$15,IF('Ficha de funcio e processa'!W77&lt;='Tabela IRT'!$B$16,'Tabela IRT'!$E$16,IF('Ficha de funcio e processa'!W77&lt;='Tabela IRT'!$B$17,'Tabela IRT'!$E$17,IF('Ficha de funcio e processa'!W77&lt;='Tabela IRT'!$B$18,'Tabela IRT'!$E$18,IF('Ficha de funcio e processa'!W77&lt;='Tabela IRT'!$B$19,'Tabela IRT'!$E$19,IF('Ficha de funcio e processa'!W77&lt;='Tabela IRT'!$B$20,'Tabela IRT'!$E$20,IF('Ficha de funcio e processa'!W77&lt;='Tabela IRT'!$B$21,'Tabela IRT'!$E$21,IF('Ficha de funcio e processa'!W77&lt;='Tabela IRT'!$B$22,'Tabela IRT'!$E$22,IF('Ficha de funcio e processa'!W77&lt;='Tabela IRT'!$B$23,'Tabela IRT'!$E$23,IF('Ficha de funcio e processa'!W77&lt;='Tabela IRT'!$B$24,'Tabela IRT'!$E$24))))))))))))))</f>
        <v>0</v>
      </c>
      <c r="L72" s="148">
        <f>IF('Ficha de funcio e processa'!W77&lt;='Tabela IRT'!$B$11,'Tabela IRT'!$C$11,IF('Ficha de funcio e processa'!W77&lt;='Tabela IRT'!$B$12,'Tabela IRT'!$C$12,IF('Ficha de funcio e processa'!W77&lt;='Tabela IRT'!$B$13,'Tabela IRT'!$C$13,IF('Ficha de funcio e processa'!W77&lt;='Tabela IRT'!$B$14,'Tabela IRT'!$C$14,IF('Ficha de funcio e processa'!W77&lt;='Tabela IRT'!$B$15,'Tabela IRT'!$C$15,IF('Ficha de funcio e processa'!W77&lt;='Tabela IRT'!$B$16,'Tabela IRT'!$C$16,IF('Ficha de funcio e processa'!W77&lt;='Tabela IRT'!$B$17,'Tabela IRT'!$C$17,IF('Ficha de funcio e processa'!W77&lt;='Tabela IRT'!$B$18,'Tabela IRT'!$C$18,IF('Ficha de funcio e processa'!W77&lt;='Tabela IRT'!$B$19,'Tabela IRT'!$C$19,IF('Ficha de funcio e processa'!W77&lt;='Tabela IRT'!$B$20,'Tabela IRT'!$C$20,IF('Ficha de funcio e processa'!W77&lt;='Tabela IRT'!$B$21,'Tabela IRT'!$C$21,IF('Ficha de funcio e processa'!W77&lt;='Tabela IRT'!$B$22,'Tabela IRT'!$C$22,IF('Ficha de funcio e processa'!W77&lt;='Tabela IRT'!$B$23,'Tabela IRT'!$C$23,IF('Ficha de funcio e processa'!W77&lt;='Tabela IRT'!$B$24,'Tabela IRT'!$C$24))))))))))))))</f>
        <v>0</v>
      </c>
      <c r="M72" s="233">
        <f>('Ficha de funcio e processa'!W77-30%)-L72</f>
        <v>-0.3</v>
      </c>
      <c r="N72" s="184">
        <v>44</v>
      </c>
      <c r="O72" s="184">
        <v>9</v>
      </c>
      <c r="P72" s="185"/>
      <c r="Q72" s="185"/>
      <c r="R72" s="186"/>
      <c r="S72" s="186"/>
      <c r="T72" s="186"/>
      <c r="U72" s="186"/>
      <c r="V72" s="186"/>
      <c r="W72" s="186"/>
      <c r="X72" s="186"/>
      <c r="Y72" s="186"/>
      <c r="Z72" s="151"/>
      <c r="AA72" s="153">
        <f t="shared" ref="AA72:AA135" ca="1" si="7">TODAY()</f>
        <v>41740</v>
      </c>
      <c r="AB72" s="154">
        <f t="shared" ref="AB72:AB135" ca="1" si="8">(AA72-Z72)/365</f>
        <v>114.35616438356165</v>
      </c>
      <c r="AC72" s="187"/>
    </row>
    <row r="73" spans="1:29">
      <c r="A73" s="137" t="b">
        <f t="shared" ref="A73:A136" si="9">IF(B73&gt;0,A72+1)</f>
        <v>0</v>
      </c>
      <c r="B73" s="138"/>
      <c r="C73" s="144"/>
      <c r="D73" s="138"/>
      <c r="E73" s="139"/>
      <c r="F73" s="139"/>
      <c r="G73" s="140">
        <f t="shared" ca="1" si="5"/>
        <v>41740</v>
      </c>
      <c r="H73" s="141">
        <f t="shared" ca="1" si="6"/>
        <v>-41740</v>
      </c>
      <c r="I73" s="180"/>
      <c r="J73" s="135">
        <f>IF('Ficha de funcio e processa'!W78&lt;='Tabela IRT'!$B$11,'Tabela IRT'!$D$11,IF('Ficha de funcio e processa'!W78&lt;='Tabela IRT'!$B$12,'Tabela IRT'!$D$12,IF('Ficha de funcio e processa'!W78&lt;='Tabela IRT'!$B$13,'Tabela IRT'!$D$13,IF('Ficha de funcio e processa'!W78&lt;='Tabela IRT'!$B$14,'Tabela IRT'!$D$14,IF('Ficha de funcio e processa'!W78&lt;='Tabela IRT'!$B$15,'Tabela IRT'!$D$15,IF('Ficha de funcio e processa'!W78&lt;='Tabela IRT'!$B$16,'Tabela IRT'!$D$16,IF('Ficha de funcio e processa'!W78&lt;='Tabela IRT'!$B$17,'Tabela IRT'!$D$17,IF('Ficha de funcio e processa'!W78&lt;='Tabela IRT'!$B$18,'Tabela IRT'!$D$18,IF('Ficha de funcio e processa'!W78&lt;='Tabela IRT'!$B$19,'Tabela IRT'!$D$19,IF('Ficha de funcio e processa'!W78&lt;='Tabela IRT'!$B$20,'Tabela IRT'!$D$20,IF('Ficha de funcio e processa'!W78&lt;='Tabela IRT'!$B$21,'Tabela IRT'!$D$21,IF('Ficha de funcio e processa'!W78&lt;='Tabela IRT'!$B$22,'Tabela IRT'!$D$22,IF('Ficha de funcio e processa'!W78&lt;='Tabela IRT'!$B$23,'Tabela IRT'!$D$23,IF('Ficha de funcio e processa'!W78&lt;='Tabela IRT'!$B$24,'Tabela IRT'!$D$24))))))))))))))</f>
        <v>0</v>
      </c>
      <c r="K73" s="148">
        <f>IF('Ficha de funcio e processa'!W78&lt;='Tabela IRT'!$B$11,'Tabela IRT'!$E$11,IF('Ficha de funcio e processa'!W78&lt;='Tabela IRT'!$B$12,'Tabela IRT'!$E$12,IF('Ficha de funcio e processa'!W78&lt;='Tabela IRT'!$B$13,'Tabela IRT'!$E$13,IF('Ficha de funcio e processa'!W78&lt;='Tabela IRT'!$B$14,'Tabela IRT'!$E$14,IF('Ficha de funcio e processa'!W78&lt;='Tabela IRT'!$B$15,'Tabela IRT'!$E$15,IF('Ficha de funcio e processa'!W78&lt;='Tabela IRT'!$B$16,'Tabela IRT'!$E$16,IF('Ficha de funcio e processa'!W78&lt;='Tabela IRT'!$B$17,'Tabela IRT'!$E$17,IF('Ficha de funcio e processa'!W78&lt;='Tabela IRT'!$B$18,'Tabela IRT'!$E$18,IF('Ficha de funcio e processa'!W78&lt;='Tabela IRT'!$B$19,'Tabela IRT'!$E$19,IF('Ficha de funcio e processa'!W78&lt;='Tabela IRT'!$B$20,'Tabela IRT'!$E$20,IF('Ficha de funcio e processa'!W78&lt;='Tabela IRT'!$B$21,'Tabela IRT'!$E$21,IF('Ficha de funcio e processa'!W78&lt;='Tabela IRT'!$B$22,'Tabela IRT'!$E$22,IF('Ficha de funcio e processa'!W78&lt;='Tabela IRT'!$B$23,'Tabela IRT'!$E$23,IF('Ficha de funcio e processa'!W78&lt;='Tabela IRT'!$B$24,'Tabela IRT'!$E$24))))))))))))))</f>
        <v>0</v>
      </c>
      <c r="L73" s="148">
        <f>IF('Ficha de funcio e processa'!W78&lt;='Tabela IRT'!$B$11,'Tabela IRT'!$C$11,IF('Ficha de funcio e processa'!W78&lt;='Tabela IRT'!$B$12,'Tabela IRT'!$C$12,IF('Ficha de funcio e processa'!W78&lt;='Tabela IRT'!$B$13,'Tabela IRT'!$C$13,IF('Ficha de funcio e processa'!W78&lt;='Tabela IRT'!$B$14,'Tabela IRT'!$C$14,IF('Ficha de funcio e processa'!W78&lt;='Tabela IRT'!$B$15,'Tabela IRT'!$C$15,IF('Ficha de funcio e processa'!W78&lt;='Tabela IRT'!$B$16,'Tabela IRT'!$C$16,IF('Ficha de funcio e processa'!W78&lt;='Tabela IRT'!$B$17,'Tabela IRT'!$C$17,IF('Ficha de funcio e processa'!W78&lt;='Tabela IRT'!$B$18,'Tabela IRT'!$C$18,IF('Ficha de funcio e processa'!W78&lt;='Tabela IRT'!$B$19,'Tabela IRT'!$C$19,IF('Ficha de funcio e processa'!W78&lt;='Tabela IRT'!$B$20,'Tabela IRT'!$C$20,IF('Ficha de funcio e processa'!W78&lt;='Tabela IRT'!$B$21,'Tabela IRT'!$C$21,IF('Ficha de funcio e processa'!W78&lt;='Tabela IRT'!$B$22,'Tabela IRT'!$C$22,IF('Ficha de funcio e processa'!W78&lt;='Tabela IRT'!$B$23,'Tabela IRT'!$C$23,IF('Ficha de funcio e processa'!W78&lt;='Tabela IRT'!$B$24,'Tabela IRT'!$C$24))))))))))))))</f>
        <v>0</v>
      </c>
      <c r="M73" s="233">
        <f>('Ficha de funcio e processa'!W78-30%)-L73</f>
        <v>-0.3</v>
      </c>
      <c r="N73" s="184">
        <v>44</v>
      </c>
      <c r="O73" s="184">
        <v>9</v>
      </c>
      <c r="P73" s="185"/>
      <c r="Q73" s="185"/>
      <c r="R73" s="186"/>
      <c r="S73" s="186"/>
      <c r="T73" s="186"/>
      <c r="U73" s="186"/>
      <c r="V73" s="186"/>
      <c r="W73" s="186"/>
      <c r="X73" s="186"/>
      <c r="Y73" s="186"/>
      <c r="Z73" s="153"/>
      <c r="AA73" s="153">
        <f t="shared" ca="1" si="7"/>
        <v>41740</v>
      </c>
      <c r="AB73" s="154">
        <f t="shared" ca="1" si="8"/>
        <v>114.35616438356165</v>
      </c>
      <c r="AC73" s="187"/>
    </row>
    <row r="74" spans="1:29">
      <c r="A74" s="137" t="b">
        <f t="shared" si="9"/>
        <v>0</v>
      </c>
      <c r="B74" s="138"/>
      <c r="C74" s="144"/>
      <c r="D74" s="138"/>
      <c r="E74" s="139"/>
      <c r="F74" s="139"/>
      <c r="G74" s="140">
        <f t="shared" ca="1" si="5"/>
        <v>41740</v>
      </c>
      <c r="H74" s="141">
        <f t="shared" ca="1" si="6"/>
        <v>-41740</v>
      </c>
      <c r="I74" s="180"/>
      <c r="J74" s="135">
        <f>IF('Ficha de funcio e processa'!W79&lt;='Tabela IRT'!$B$11,'Tabela IRT'!$D$11,IF('Ficha de funcio e processa'!W79&lt;='Tabela IRT'!$B$12,'Tabela IRT'!$D$12,IF('Ficha de funcio e processa'!W79&lt;='Tabela IRT'!$B$13,'Tabela IRT'!$D$13,IF('Ficha de funcio e processa'!W79&lt;='Tabela IRT'!$B$14,'Tabela IRT'!$D$14,IF('Ficha de funcio e processa'!W79&lt;='Tabela IRT'!$B$15,'Tabela IRT'!$D$15,IF('Ficha de funcio e processa'!W79&lt;='Tabela IRT'!$B$16,'Tabela IRT'!$D$16,IF('Ficha de funcio e processa'!W79&lt;='Tabela IRT'!$B$17,'Tabela IRT'!$D$17,IF('Ficha de funcio e processa'!W79&lt;='Tabela IRT'!$B$18,'Tabela IRT'!$D$18,IF('Ficha de funcio e processa'!W79&lt;='Tabela IRT'!$B$19,'Tabela IRT'!$D$19,IF('Ficha de funcio e processa'!W79&lt;='Tabela IRT'!$B$20,'Tabela IRT'!$D$20,IF('Ficha de funcio e processa'!W79&lt;='Tabela IRT'!$B$21,'Tabela IRT'!$D$21,IF('Ficha de funcio e processa'!W79&lt;='Tabela IRT'!$B$22,'Tabela IRT'!$D$22,IF('Ficha de funcio e processa'!W79&lt;='Tabela IRT'!$B$23,'Tabela IRT'!$D$23,IF('Ficha de funcio e processa'!W79&lt;='Tabela IRT'!$B$24,'Tabela IRT'!$D$24))))))))))))))</f>
        <v>0</v>
      </c>
      <c r="K74" s="148">
        <f>IF('Ficha de funcio e processa'!W79&lt;='Tabela IRT'!$B$11,'Tabela IRT'!$E$11,IF('Ficha de funcio e processa'!W79&lt;='Tabela IRT'!$B$12,'Tabela IRT'!$E$12,IF('Ficha de funcio e processa'!W79&lt;='Tabela IRT'!$B$13,'Tabela IRT'!$E$13,IF('Ficha de funcio e processa'!W79&lt;='Tabela IRT'!$B$14,'Tabela IRT'!$E$14,IF('Ficha de funcio e processa'!W79&lt;='Tabela IRT'!$B$15,'Tabela IRT'!$E$15,IF('Ficha de funcio e processa'!W79&lt;='Tabela IRT'!$B$16,'Tabela IRT'!$E$16,IF('Ficha de funcio e processa'!W79&lt;='Tabela IRT'!$B$17,'Tabela IRT'!$E$17,IF('Ficha de funcio e processa'!W79&lt;='Tabela IRT'!$B$18,'Tabela IRT'!$E$18,IF('Ficha de funcio e processa'!W79&lt;='Tabela IRT'!$B$19,'Tabela IRT'!$E$19,IF('Ficha de funcio e processa'!W79&lt;='Tabela IRT'!$B$20,'Tabela IRT'!$E$20,IF('Ficha de funcio e processa'!W79&lt;='Tabela IRT'!$B$21,'Tabela IRT'!$E$21,IF('Ficha de funcio e processa'!W79&lt;='Tabela IRT'!$B$22,'Tabela IRT'!$E$22,IF('Ficha de funcio e processa'!W79&lt;='Tabela IRT'!$B$23,'Tabela IRT'!$E$23,IF('Ficha de funcio e processa'!W79&lt;='Tabela IRT'!$B$24,'Tabela IRT'!$E$24))))))))))))))</f>
        <v>0</v>
      </c>
      <c r="L74" s="148">
        <f>IF('Ficha de funcio e processa'!W79&lt;='Tabela IRT'!$B$11,'Tabela IRT'!$C$11,IF('Ficha de funcio e processa'!W79&lt;='Tabela IRT'!$B$12,'Tabela IRT'!$C$12,IF('Ficha de funcio e processa'!W79&lt;='Tabela IRT'!$B$13,'Tabela IRT'!$C$13,IF('Ficha de funcio e processa'!W79&lt;='Tabela IRT'!$B$14,'Tabela IRT'!$C$14,IF('Ficha de funcio e processa'!W79&lt;='Tabela IRT'!$B$15,'Tabela IRT'!$C$15,IF('Ficha de funcio e processa'!W79&lt;='Tabela IRT'!$B$16,'Tabela IRT'!$C$16,IF('Ficha de funcio e processa'!W79&lt;='Tabela IRT'!$B$17,'Tabela IRT'!$C$17,IF('Ficha de funcio e processa'!W79&lt;='Tabela IRT'!$B$18,'Tabela IRT'!$C$18,IF('Ficha de funcio e processa'!W79&lt;='Tabela IRT'!$B$19,'Tabela IRT'!$C$19,IF('Ficha de funcio e processa'!W79&lt;='Tabela IRT'!$B$20,'Tabela IRT'!$C$20,IF('Ficha de funcio e processa'!W79&lt;='Tabela IRT'!$B$21,'Tabela IRT'!$C$21,IF('Ficha de funcio e processa'!W79&lt;='Tabela IRT'!$B$22,'Tabela IRT'!$C$22,IF('Ficha de funcio e processa'!W79&lt;='Tabela IRT'!$B$23,'Tabela IRT'!$C$23,IF('Ficha de funcio e processa'!W79&lt;='Tabela IRT'!$B$24,'Tabela IRT'!$C$24))))))))))))))</f>
        <v>0</v>
      </c>
      <c r="M74" s="233">
        <f>('Ficha de funcio e processa'!W79-30%)-L74</f>
        <v>-0.3</v>
      </c>
      <c r="N74" s="184">
        <v>44</v>
      </c>
      <c r="O74" s="184">
        <v>9</v>
      </c>
      <c r="P74" s="185"/>
      <c r="Q74" s="185"/>
      <c r="R74" s="186"/>
      <c r="S74" s="186"/>
      <c r="T74" s="186"/>
      <c r="U74" s="186"/>
      <c r="V74" s="186"/>
      <c r="W74" s="186"/>
      <c r="X74" s="186"/>
      <c r="Y74" s="186"/>
      <c r="Z74" s="153"/>
      <c r="AA74" s="153">
        <f t="shared" ca="1" si="7"/>
        <v>41740</v>
      </c>
      <c r="AB74" s="154">
        <f t="shared" ca="1" si="8"/>
        <v>114.35616438356165</v>
      </c>
      <c r="AC74" s="187"/>
    </row>
    <row r="75" spans="1:29">
      <c r="A75" s="137" t="b">
        <f t="shared" si="9"/>
        <v>0</v>
      </c>
      <c r="B75" s="138"/>
      <c r="C75" s="145"/>
      <c r="D75" s="138"/>
      <c r="E75" s="139"/>
      <c r="F75" s="139"/>
      <c r="G75" s="140">
        <f t="shared" ca="1" si="5"/>
        <v>41740</v>
      </c>
      <c r="H75" s="141">
        <f t="shared" ca="1" si="6"/>
        <v>-41740</v>
      </c>
      <c r="I75" s="180"/>
      <c r="J75" s="135">
        <f>IF('Ficha de funcio e processa'!W80&lt;='Tabela IRT'!$B$11,'Tabela IRT'!$D$11,IF('Ficha de funcio e processa'!W80&lt;='Tabela IRT'!$B$12,'Tabela IRT'!$D$12,IF('Ficha de funcio e processa'!W80&lt;='Tabela IRT'!$B$13,'Tabela IRT'!$D$13,IF('Ficha de funcio e processa'!W80&lt;='Tabela IRT'!$B$14,'Tabela IRT'!$D$14,IF('Ficha de funcio e processa'!W80&lt;='Tabela IRT'!$B$15,'Tabela IRT'!$D$15,IF('Ficha de funcio e processa'!W80&lt;='Tabela IRT'!$B$16,'Tabela IRT'!$D$16,IF('Ficha de funcio e processa'!W80&lt;='Tabela IRT'!$B$17,'Tabela IRT'!$D$17,IF('Ficha de funcio e processa'!W80&lt;='Tabela IRT'!$B$18,'Tabela IRT'!$D$18,IF('Ficha de funcio e processa'!W80&lt;='Tabela IRT'!$B$19,'Tabela IRT'!$D$19,IF('Ficha de funcio e processa'!W80&lt;='Tabela IRT'!$B$20,'Tabela IRT'!$D$20,IF('Ficha de funcio e processa'!W80&lt;='Tabela IRT'!$B$21,'Tabela IRT'!$D$21,IF('Ficha de funcio e processa'!W80&lt;='Tabela IRT'!$B$22,'Tabela IRT'!$D$22,IF('Ficha de funcio e processa'!W80&lt;='Tabela IRT'!$B$23,'Tabela IRT'!$D$23,IF('Ficha de funcio e processa'!W80&lt;='Tabela IRT'!$B$24,'Tabela IRT'!$D$24))))))))))))))</f>
        <v>0</v>
      </c>
      <c r="K75" s="148">
        <f>IF('Ficha de funcio e processa'!W80&lt;='Tabela IRT'!$B$11,'Tabela IRT'!$E$11,IF('Ficha de funcio e processa'!W80&lt;='Tabela IRT'!$B$12,'Tabela IRT'!$E$12,IF('Ficha de funcio e processa'!W80&lt;='Tabela IRT'!$B$13,'Tabela IRT'!$E$13,IF('Ficha de funcio e processa'!W80&lt;='Tabela IRT'!$B$14,'Tabela IRT'!$E$14,IF('Ficha de funcio e processa'!W80&lt;='Tabela IRT'!$B$15,'Tabela IRT'!$E$15,IF('Ficha de funcio e processa'!W80&lt;='Tabela IRT'!$B$16,'Tabela IRT'!$E$16,IF('Ficha de funcio e processa'!W80&lt;='Tabela IRT'!$B$17,'Tabela IRT'!$E$17,IF('Ficha de funcio e processa'!W80&lt;='Tabela IRT'!$B$18,'Tabela IRT'!$E$18,IF('Ficha de funcio e processa'!W80&lt;='Tabela IRT'!$B$19,'Tabela IRT'!$E$19,IF('Ficha de funcio e processa'!W80&lt;='Tabela IRT'!$B$20,'Tabela IRT'!$E$20,IF('Ficha de funcio e processa'!W80&lt;='Tabela IRT'!$B$21,'Tabela IRT'!$E$21,IF('Ficha de funcio e processa'!W80&lt;='Tabela IRT'!$B$22,'Tabela IRT'!$E$22,IF('Ficha de funcio e processa'!W80&lt;='Tabela IRT'!$B$23,'Tabela IRT'!$E$23,IF('Ficha de funcio e processa'!W80&lt;='Tabela IRT'!$B$24,'Tabela IRT'!$E$24))))))))))))))</f>
        <v>0</v>
      </c>
      <c r="L75" s="148">
        <f>IF('Ficha de funcio e processa'!W80&lt;='Tabela IRT'!$B$11,'Tabela IRT'!$C$11,IF('Ficha de funcio e processa'!W80&lt;='Tabela IRT'!$B$12,'Tabela IRT'!$C$12,IF('Ficha de funcio e processa'!W80&lt;='Tabela IRT'!$B$13,'Tabela IRT'!$C$13,IF('Ficha de funcio e processa'!W80&lt;='Tabela IRT'!$B$14,'Tabela IRT'!$C$14,IF('Ficha de funcio e processa'!W80&lt;='Tabela IRT'!$B$15,'Tabela IRT'!$C$15,IF('Ficha de funcio e processa'!W80&lt;='Tabela IRT'!$B$16,'Tabela IRT'!$C$16,IF('Ficha de funcio e processa'!W80&lt;='Tabela IRT'!$B$17,'Tabela IRT'!$C$17,IF('Ficha de funcio e processa'!W80&lt;='Tabela IRT'!$B$18,'Tabela IRT'!$C$18,IF('Ficha de funcio e processa'!W80&lt;='Tabela IRT'!$B$19,'Tabela IRT'!$C$19,IF('Ficha de funcio e processa'!W80&lt;='Tabela IRT'!$B$20,'Tabela IRT'!$C$20,IF('Ficha de funcio e processa'!W80&lt;='Tabela IRT'!$B$21,'Tabela IRT'!$C$21,IF('Ficha de funcio e processa'!W80&lt;='Tabela IRT'!$B$22,'Tabela IRT'!$C$22,IF('Ficha de funcio e processa'!W80&lt;='Tabela IRT'!$B$23,'Tabela IRT'!$C$23,IF('Ficha de funcio e processa'!W80&lt;='Tabela IRT'!$B$24,'Tabela IRT'!$C$24))))))))))))))</f>
        <v>0</v>
      </c>
      <c r="M75" s="233">
        <f>('Ficha de funcio e processa'!W80-30%)-L75</f>
        <v>-0.3</v>
      </c>
      <c r="N75" s="184">
        <v>44</v>
      </c>
      <c r="O75" s="184">
        <v>9</v>
      </c>
      <c r="P75" s="185"/>
      <c r="Q75" s="185"/>
      <c r="R75" s="186"/>
      <c r="S75" s="186"/>
      <c r="T75" s="186"/>
      <c r="U75" s="186"/>
      <c r="V75" s="186"/>
      <c r="W75" s="186"/>
      <c r="X75" s="186"/>
      <c r="Y75" s="186"/>
      <c r="Z75" s="151"/>
      <c r="AA75" s="153">
        <f t="shared" ca="1" si="7"/>
        <v>41740</v>
      </c>
      <c r="AB75" s="154">
        <f t="shared" ca="1" si="8"/>
        <v>114.35616438356165</v>
      </c>
      <c r="AC75" s="187"/>
    </row>
    <row r="76" spans="1:29">
      <c r="A76" s="137" t="b">
        <f t="shared" si="9"/>
        <v>0</v>
      </c>
      <c r="B76" s="138"/>
      <c r="C76" s="144"/>
      <c r="D76" s="138"/>
      <c r="E76" s="139"/>
      <c r="F76" s="139"/>
      <c r="G76" s="140">
        <f t="shared" ca="1" si="5"/>
        <v>41740</v>
      </c>
      <c r="H76" s="141">
        <f t="shared" ca="1" si="6"/>
        <v>-41740</v>
      </c>
      <c r="I76" s="180"/>
      <c r="J76" s="135">
        <f>IF('Ficha de funcio e processa'!W81&lt;='Tabela IRT'!$B$11,'Tabela IRT'!$D$11,IF('Ficha de funcio e processa'!W81&lt;='Tabela IRT'!$B$12,'Tabela IRT'!$D$12,IF('Ficha de funcio e processa'!W81&lt;='Tabela IRT'!$B$13,'Tabela IRT'!$D$13,IF('Ficha de funcio e processa'!W81&lt;='Tabela IRT'!$B$14,'Tabela IRT'!$D$14,IF('Ficha de funcio e processa'!W81&lt;='Tabela IRT'!$B$15,'Tabela IRT'!$D$15,IF('Ficha de funcio e processa'!W81&lt;='Tabela IRT'!$B$16,'Tabela IRT'!$D$16,IF('Ficha de funcio e processa'!W81&lt;='Tabela IRT'!$B$17,'Tabela IRT'!$D$17,IF('Ficha de funcio e processa'!W81&lt;='Tabela IRT'!$B$18,'Tabela IRT'!$D$18,IF('Ficha de funcio e processa'!W81&lt;='Tabela IRT'!$B$19,'Tabela IRT'!$D$19,IF('Ficha de funcio e processa'!W81&lt;='Tabela IRT'!$B$20,'Tabela IRT'!$D$20,IF('Ficha de funcio e processa'!W81&lt;='Tabela IRT'!$B$21,'Tabela IRT'!$D$21,IF('Ficha de funcio e processa'!W81&lt;='Tabela IRT'!$B$22,'Tabela IRT'!$D$22,IF('Ficha de funcio e processa'!W81&lt;='Tabela IRT'!$B$23,'Tabela IRT'!$D$23,IF('Ficha de funcio e processa'!W81&lt;='Tabela IRT'!$B$24,'Tabela IRT'!$D$24))))))))))))))</f>
        <v>0</v>
      </c>
      <c r="K76" s="148">
        <f>IF('Ficha de funcio e processa'!W81&lt;='Tabela IRT'!$B$11,'Tabela IRT'!$E$11,IF('Ficha de funcio e processa'!W81&lt;='Tabela IRT'!$B$12,'Tabela IRT'!$E$12,IF('Ficha de funcio e processa'!W81&lt;='Tabela IRT'!$B$13,'Tabela IRT'!$E$13,IF('Ficha de funcio e processa'!W81&lt;='Tabela IRT'!$B$14,'Tabela IRT'!$E$14,IF('Ficha de funcio e processa'!W81&lt;='Tabela IRT'!$B$15,'Tabela IRT'!$E$15,IF('Ficha de funcio e processa'!W81&lt;='Tabela IRT'!$B$16,'Tabela IRT'!$E$16,IF('Ficha de funcio e processa'!W81&lt;='Tabela IRT'!$B$17,'Tabela IRT'!$E$17,IF('Ficha de funcio e processa'!W81&lt;='Tabela IRT'!$B$18,'Tabela IRT'!$E$18,IF('Ficha de funcio e processa'!W81&lt;='Tabela IRT'!$B$19,'Tabela IRT'!$E$19,IF('Ficha de funcio e processa'!W81&lt;='Tabela IRT'!$B$20,'Tabela IRT'!$E$20,IF('Ficha de funcio e processa'!W81&lt;='Tabela IRT'!$B$21,'Tabela IRT'!$E$21,IF('Ficha de funcio e processa'!W81&lt;='Tabela IRT'!$B$22,'Tabela IRT'!$E$22,IF('Ficha de funcio e processa'!W81&lt;='Tabela IRT'!$B$23,'Tabela IRT'!$E$23,IF('Ficha de funcio e processa'!W81&lt;='Tabela IRT'!$B$24,'Tabela IRT'!$E$24))))))))))))))</f>
        <v>0</v>
      </c>
      <c r="L76" s="148">
        <f>IF('Ficha de funcio e processa'!W81&lt;='Tabela IRT'!$B$11,'Tabela IRT'!$C$11,IF('Ficha de funcio e processa'!W81&lt;='Tabela IRT'!$B$12,'Tabela IRT'!$C$12,IF('Ficha de funcio e processa'!W81&lt;='Tabela IRT'!$B$13,'Tabela IRT'!$C$13,IF('Ficha de funcio e processa'!W81&lt;='Tabela IRT'!$B$14,'Tabela IRT'!$C$14,IF('Ficha de funcio e processa'!W81&lt;='Tabela IRT'!$B$15,'Tabela IRT'!$C$15,IF('Ficha de funcio e processa'!W81&lt;='Tabela IRT'!$B$16,'Tabela IRT'!$C$16,IF('Ficha de funcio e processa'!W81&lt;='Tabela IRT'!$B$17,'Tabela IRT'!$C$17,IF('Ficha de funcio e processa'!W81&lt;='Tabela IRT'!$B$18,'Tabela IRT'!$C$18,IF('Ficha de funcio e processa'!W81&lt;='Tabela IRT'!$B$19,'Tabela IRT'!$C$19,IF('Ficha de funcio e processa'!W81&lt;='Tabela IRT'!$B$20,'Tabela IRT'!$C$20,IF('Ficha de funcio e processa'!W81&lt;='Tabela IRT'!$B$21,'Tabela IRT'!$C$21,IF('Ficha de funcio e processa'!W81&lt;='Tabela IRT'!$B$22,'Tabela IRT'!$C$22,IF('Ficha de funcio e processa'!W81&lt;='Tabela IRT'!$B$23,'Tabela IRT'!$C$23,IF('Ficha de funcio e processa'!W81&lt;='Tabela IRT'!$B$24,'Tabela IRT'!$C$24))))))))))))))</f>
        <v>0</v>
      </c>
      <c r="M76" s="233">
        <f>('Ficha de funcio e processa'!W81-30%)-L76</f>
        <v>-0.3</v>
      </c>
      <c r="N76" s="184">
        <v>44</v>
      </c>
      <c r="O76" s="184">
        <v>9</v>
      </c>
      <c r="P76" s="185"/>
      <c r="Q76" s="185"/>
      <c r="R76" s="186"/>
      <c r="S76" s="186"/>
      <c r="T76" s="186"/>
      <c r="U76" s="186"/>
      <c r="V76" s="186"/>
      <c r="W76" s="186"/>
      <c r="X76" s="186"/>
      <c r="Y76" s="186"/>
      <c r="Z76" s="153"/>
      <c r="AA76" s="153">
        <f t="shared" ca="1" si="7"/>
        <v>41740</v>
      </c>
      <c r="AB76" s="154">
        <f t="shared" ca="1" si="8"/>
        <v>114.35616438356165</v>
      </c>
      <c r="AC76" s="187"/>
    </row>
    <row r="77" spans="1:29">
      <c r="A77" s="137" t="b">
        <f t="shared" si="9"/>
        <v>0</v>
      </c>
      <c r="B77" s="138"/>
      <c r="C77" s="143"/>
      <c r="D77" s="138"/>
      <c r="E77" s="139"/>
      <c r="F77" s="139"/>
      <c r="G77" s="140">
        <f t="shared" ca="1" si="5"/>
        <v>41740</v>
      </c>
      <c r="H77" s="141">
        <f t="shared" ca="1" si="6"/>
        <v>-41740</v>
      </c>
      <c r="I77" s="180"/>
      <c r="J77" s="135">
        <f>IF('Ficha de funcio e processa'!W82&lt;='Tabela IRT'!$B$11,'Tabela IRT'!$D$11,IF('Ficha de funcio e processa'!W82&lt;='Tabela IRT'!$B$12,'Tabela IRT'!$D$12,IF('Ficha de funcio e processa'!W82&lt;='Tabela IRT'!$B$13,'Tabela IRT'!$D$13,IF('Ficha de funcio e processa'!W82&lt;='Tabela IRT'!$B$14,'Tabela IRT'!$D$14,IF('Ficha de funcio e processa'!W82&lt;='Tabela IRT'!$B$15,'Tabela IRT'!$D$15,IF('Ficha de funcio e processa'!W82&lt;='Tabela IRT'!$B$16,'Tabela IRT'!$D$16,IF('Ficha de funcio e processa'!W82&lt;='Tabela IRT'!$B$17,'Tabela IRT'!$D$17,IF('Ficha de funcio e processa'!W82&lt;='Tabela IRT'!$B$18,'Tabela IRT'!$D$18,IF('Ficha de funcio e processa'!W82&lt;='Tabela IRT'!$B$19,'Tabela IRT'!$D$19,IF('Ficha de funcio e processa'!W82&lt;='Tabela IRT'!$B$20,'Tabela IRT'!$D$20,IF('Ficha de funcio e processa'!W82&lt;='Tabela IRT'!$B$21,'Tabela IRT'!$D$21,IF('Ficha de funcio e processa'!W82&lt;='Tabela IRT'!$B$22,'Tabela IRT'!$D$22,IF('Ficha de funcio e processa'!W82&lt;='Tabela IRT'!$B$23,'Tabela IRT'!$D$23,IF('Ficha de funcio e processa'!W82&lt;='Tabela IRT'!$B$24,'Tabela IRT'!$D$24))))))))))))))</f>
        <v>0</v>
      </c>
      <c r="K77" s="148">
        <f>IF('Ficha de funcio e processa'!W82&lt;='Tabela IRT'!$B$11,'Tabela IRT'!$E$11,IF('Ficha de funcio e processa'!W82&lt;='Tabela IRT'!$B$12,'Tabela IRT'!$E$12,IF('Ficha de funcio e processa'!W82&lt;='Tabela IRT'!$B$13,'Tabela IRT'!$E$13,IF('Ficha de funcio e processa'!W82&lt;='Tabela IRT'!$B$14,'Tabela IRT'!$E$14,IF('Ficha de funcio e processa'!W82&lt;='Tabela IRT'!$B$15,'Tabela IRT'!$E$15,IF('Ficha de funcio e processa'!W82&lt;='Tabela IRT'!$B$16,'Tabela IRT'!$E$16,IF('Ficha de funcio e processa'!W82&lt;='Tabela IRT'!$B$17,'Tabela IRT'!$E$17,IF('Ficha de funcio e processa'!W82&lt;='Tabela IRT'!$B$18,'Tabela IRT'!$E$18,IF('Ficha de funcio e processa'!W82&lt;='Tabela IRT'!$B$19,'Tabela IRT'!$E$19,IF('Ficha de funcio e processa'!W82&lt;='Tabela IRT'!$B$20,'Tabela IRT'!$E$20,IF('Ficha de funcio e processa'!W82&lt;='Tabela IRT'!$B$21,'Tabela IRT'!$E$21,IF('Ficha de funcio e processa'!W82&lt;='Tabela IRT'!$B$22,'Tabela IRT'!$E$22,IF('Ficha de funcio e processa'!W82&lt;='Tabela IRT'!$B$23,'Tabela IRT'!$E$23,IF('Ficha de funcio e processa'!W82&lt;='Tabela IRT'!$B$24,'Tabela IRT'!$E$24))))))))))))))</f>
        <v>0</v>
      </c>
      <c r="L77" s="148">
        <f>IF('Ficha de funcio e processa'!W82&lt;='Tabela IRT'!$B$11,'Tabela IRT'!$C$11,IF('Ficha de funcio e processa'!W82&lt;='Tabela IRT'!$B$12,'Tabela IRT'!$C$12,IF('Ficha de funcio e processa'!W82&lt;='Tabela IRT'!$B$13,'Tabela IRT'!$C$13,IF('Ficha de funcio e processa'!W82&lt;='Tabela IRT'!$B$14,'Tabela IRT'!$C$14,IF('Ficha de funcio e processa'!W82&lt;='Tabela IRT'!$B$15,'Tabela IRT'!$C$15,IF('Ficha de funcio e processa'!W82&lt;='Tabela IRT'!$B$16,'Tabela IRT'!$C$16,IF('Ficha de funcio e processa'!W82&lt;='Tabela IRT'!$B$17,'Tabela IRT'!$C$17,IF('Ficha de funcio e processa'!W82&lt;='Tabela IRT'!$B$18,'Tabela IRT'!$C$18,IF('Ficha de funcio e processa'!W82&lt;='Tabela IRT'!$B$19,'Tabela IRT'!$C$19,IF('Ficha de funcio e processa'!W82&lt;='Tabela IRT'!$B$20,'Tabela IRT'!$C$20,IF('Ficha de funcio e processa'!W82&lt;='Tabela IRT'!$B$21,'Tabela IRT'!$C$21,IF('Ficha de funcio e processa'!W82&lt;='Tabela IRT'!$B$22,'Tabela IRT'!$C$22,IF('Ficha de funcio e processa'!W82&lt;='Tabela IRT'!$B$23,'Tabela IRT'!$C$23,IF('Ficha de funcio e processa'!W82&lt;='Tabela IRT'!$B$24,'Tabela IRT'!$C$24))))))))))))))</f>
        <v>0</v>
      </c>
      <c r="M77" s="233">
        <f>('Ficha de funcio e processa'!W82-30%)-L77</f>
        <v>-0.3</v>
      </c>
      <c r="N77" s="184">
        <v>44</v>
      </c>
      <c r="O77" s="184">
        <v>9</v>
      </c>
      <c r="P77" s="185"/>
      <c r="Q77" s="185"/>
      <c r="R77" s="186"/>
      <c r="S77" s="186"/>
      <c r="T77" s="186"/>
      <c r="U77" s="186"/>
      <c r="V77" s="186"/>
      <c r="W77" s="186"/>
      <c r="X77" s="186"/>
      <c r="Y77" s="186"/>
      <c r="Z77" s="153"/>
      <c r="AA77" s="153">
        <f t="shared" ca="1" si="7"/>
        <v>41740</v>
      </c>
      <c r="AB77" s="154">
        <f t="shared" ca="1" si="8"/>
        <v>114.35616438356165</v>
      </c>
      <c r="AC77" s="187"/>
    </row>
    <row r="78" spans="1:29">
      <c r="A78" s="137" t="b">
        <f t="shared" si="9"/>
        <v>0</v>
      </c>
      <c r="B78" s="138"/>
      <c r="C78" s="143"/>
      <c r="D78" s="138"/>
      <c r="E78" s="139"/>
      <c r="F78" s="139"/>
      <c r="G78" s="140">
        <f t="shared" ca="1" si="5"/>
        <v>41740</v>
      </c>
      <c r="H78" s="141">
        <f t="shared" ca="1" si="6"/>
        <v>-41740</v>
      </c>
      <c r="I78" s="180"/>
      <c r="J78" s="135">
        <f>IF('Ficha de funcio e processa'!W83&lt;='Tabela IRT'!$B$11,'Tabela IRT'!$D$11,IF('Ficha de funcio e processa'!W83&lt;='Tabela IRT'!$B$12,'Tabela IRT'!$D$12,IF('Ficha de funcio e processa'!W83&lt;='Tabela IRT'!$B$13,'Tabela IRT'!$D$13,IF('Ficha de funcio e processa'!W83&lt;='Tabela IRT'!$B$14,'Tabela IRT'!$D$14,IF('Ficha de funcio e processa'!W83&lt;='Tabela IRT'!$B$15,'Tabela IRT'!$D$15,IF('Ficha de funcio e processa'!W83&lt;='Tabela IRT'!$B$16,'Tabela IRT'!$D$16,IF('Ficha de funcio e processa'!W83&lt;='Tabela IRT'!$B$17,'Tabela IRT'!$D$17,IF('Ficha de funcio e processa'!W83&lt;='Tabela IRT'!$B$18,'Tabela IRT'!$D$18,IF('Ficha de funcio e processa'!W83&lt;='Tabela IRT'!$B$19,'Tabela IRT'!$D$19,IF('Ficha de funcio e processa'!W83&lt;='Tabela IRT'!$B$20,'Tabela IRT'!$D$20,IF('Ficha de funcio e processa'!W83&lt;='Tabela IRT'!$B$21,'Tabela IRT'!$D$21,IF('Ficha de funcio e processa'!W83&lt;='Tabela IRT'!$B$22,'Tabela IRT'!$D$22,IF('Ficha de funcio e processa'!W83&lt;='Tabela IRT'!$B$23,'Tabela IRT'!$D$23,IF('Ficha de funcio e processa'!W83&lt;='Tabela IRT'!$B$24,'Tabela IRT'!$D$24))))))))))))))</f>
        <v>0</v>
      </c>
      <c r="K78" s="148">
        <f>IF('Ficha de funcio e processa'!W83&lt;='Tabela IRT'!$B$11,'Tabela IRT'!$E$11,IF('Ficha de funcio e processa'!W83&lt;='Tabela IRT'!$B$12,'Tabela IRT'!$E$12,IF('Ficha de funcio e processa'!W83&lt;='Tabela IRT'!$B$13,'Tabela IRT'!$E$13,IF('Ficha de funcio e processa'!W83&lt;='Tabela IRT'!$B$14,'Tabela IRT'!$E$14,IF('Ficha de funcio e processa'!W83&lt;='Tabela IRT'!$B$15,'Tabela IRT'!$E$15,IF('Ficha de funcio e processa'!W83&lt;='Tabela IRT'!$B$16,'Tabela IRT'!$E$16,IF('Ficha de funcio e processa'!W83&lt;='Tabela IRT'!$B$17,'Tabela IRT'!$E$17,IF('Ficha de funcio e processa'!W83&lt;='Tabela IRT'!$B$18,'Tabela IRT'!$E$18,IF('Ficha de funcio e processa'!W83&lt;='Tabela IRT'!$B$19,'Tabela IRT'!$E$19,IF('Ficha de funcio e processa'!W83&lt;='Tabela IRT'!$B$20,'Tabela IRT'!$E$20,IF('Ficha de funcio e processa'!W83&lt;='Tabela IRT'!$B$21,'Tabela IRT'!$E$21,IF('Ficha de funcio e processa'!W83&lt;='Tabela IRT'!$B$22,'Tabela IRT'!$E$22,IF('Ficha de funcio e processa'!W83&lt;='Tabela IRT'!$B$23,'Tabela IRT'!$E$23,IF('Ficha de funcio e processa'!W83&lt;='Tabela IRT'!$B$24,'Tabela IRT'!$E$24))))))))))))))</f>
        <v>0</v>
      </c>
      <c r="L78" s="148">
        <f>IF('Ficha de funcio e processa'!W83&lt;='Tabela IRT'!$B$11,'Tabela IRT'!$C$11,IF('Ficha de funcio e processa'!W83&lt;='Tabela IRT'!$B$12,'Tabela IRT'!$C$12,IF('Ficha de funcio e processa'!W83&lt;='Tabela IRT'!$B$13,'Tabela IRT'!$C$13,IF('Ficha de funcio e processa'!W83&lt;='Tabela IRT'!$B$14,'Tabela IRT'!$C$14,IF('Ficha de funcio e processa'!W83&lt;='Tabela IRT'!$B$15,'Tabela IRT'!$C$15,IF('Ficha de funcio e processa'!W83&lt;='Tabela IRT'!$B$16,'Tabela IRT'!$C$16,IF('Ficha de funcio e processa'!W83&lt;='Tabela IRT'!$B$17,'Tabela IRT'!$C$17,IF('Ficha de funcio e processa'!W83&lt;='Tabela IRT'!$B$18,'Tabela IRT'!$C$18,IF('Ficha de funcio e processa'!W83&lt;='Tabela IRT'!$B$19,'Tabela IRT'!$C$19,IF('Ficha de funcio e processa'!W83&lt;='Tabela IRT'!$B$20,'Tabela IRT'!$C$20,IF('Ficha de funcio e processa'!W83&lt;='Tabela IRT'!$B$21,'Tabela IRT'!$C$21,IF('Ficha de funcio e processa'!W83&lt;='Tabela IRT'!$B$22,'Tabela IRT'!$C$22,IF('Ficha de funcio e processa'!W83&lt;='Tabela IRT'!$B$23,'Tabela IRT'!$C$23,IF('Ficha de funcio e processa'!W83&lt;='Tabela IRT'!$B$24,'Tabela IRT'!$C$24))))))))))))))</f>
        <v>0</v>
      </c>
      <c r="M78" s="233">
        <f>('Ficha de funcio e processa'!W83-30%)-L78</f>
        <v>-0.3</v>
      </c>
      <c r="N78" s="184">
        <v>44</v>
      </c>
      <c r="O78" s="184">
        <v>9</v>
      </c>
      <c r="P78" s="185"/>
      <c r="Q78" s="185"/>
      <c r="R78" s="186"/>
      <c r="S78" s="186"/>
      <c r="T78" s="186"/>
      <c r="U78" s="186"/>
      <c r="V78" s="186"/>
      <c r="W78" s="186"/>
      <c r="X78" s="186"/>
      <c r="Y78" s="186"/>
      <c r="Z78" s="153"/>
      <c r="AA78" s="153">
        <f t="shared" ca="1" si="7"/>
        <v>41740</v>
      </c>
      <c r="AB78" s="154">
        <f t="shared" ca="1" si="8"/>
        <v>114.35616438356165</v>
      </c>
      <c r="AC78" s="187"/>
    </row>
    <row r="79" spans="1:29">
      <c r="A79" s="137" t="b">
        <f t="shared" si="9"/>
        <v>0</v>
      </c>
      <c r="B79" s="138"/>
      <c r="C79" s="143"/>
      <c r="D79" s="138"/>
      <c r="E79" s="139"/>
      <c r="F79" s="139"/>
      <c r="G79" s="140">
        <f t="shared" ca="1" si="5"/>
        <v>41740</v>
      </c>
      <c r="H79" s="141">
        <f t="shared" ca="1" si="6"/>
        <v>-41740</v>
      </c>
      <c r="I79" s="180"/>
      <c r="J79" s="135">
        <f>IF('Ficha de funcio e processa'!W84&lt;='Tabela IRT'!$B$11,'Tabela IRT'!$D$11,IF('Ficha de funcio e processa'!W84&lt;='Tabela IRT'!$B$12,'Tabela IRT'!$D$12,IF('Ficha de funcio e processa'!W84&lt;='Tabela IRT'!$B$13,'Tabela IRT'!$D$13,IF('Ficha de funcio e processa'!W84&lt;='Tabela IRT'!$B$14,'Tabela IRT'!$D$14,IF('Ficha de funcio e processa'!W84&lt;='Tabela IRT'!$B$15,'Tabela IRT'!$D$15,IF('Ficha de funcio e processa'!W84&lt;='Tabela IRT'!$B$16,'Tabela IRT'!$D$16,IF('Ficha de funcio e processa'!W84&lt;='Tabela IRT'!$B$17,'Tabela IRT'!$D$17,IF('Ficha de funcio e processa'!W84&lt;='Tabela IRT'!$B$18,'Tabela IRT'!$D$18,IF('Ficha de funcio e processa'!W84&lt;='Tabela IRT'!$B$19,'Tabela IRT'!$D$19,IF('Ficha de funcio e processa'!W84&lt;='Tabela IRT'!$B$20,'Tabela IRT'!$D$20,IF('Ficha de funcio e processa'!W84&lt;='Tabela IRT'!$B$21,'Tabela IRT'!$D$21,IF('Ficha de funcio e processa'!W84&lt;='Tabela IRT'!$B$22,'Tabela IRT'!$D$22,IF('Ficha de funcio e processa'!W84&lt;='Tabela IRT'!$B$23,'Tabela IRT'!$D$23,IF('Ficha de funcio e processa'!W84&lt;='Tabela IRT'!$B$24,'Tabela IRT'!$D$24))))))))))))))</f>
        <v>0</v>
      </c>
      <c r="K79" s="148">
        <f>IF('Ficha de funcio e processa'!W84&lt;='Tabela IRT'!$B$11,'Tabela IRT'!$E$11,IF('Ficha de funcio e processa'!W84&lt;='Tabela IRT'!$B$12,'Tabela IRT'!$E$12,IF('Ficha de funcio e processa'!W84&lt;='Tabela IRT'!$B$13,'Tabela IRT'!$E$13,IF('Ficha de funcio e processa'!W84&lt;='Tabela IRT'!$B$14,'Tabela IRT'!$E$14,IF('Ficha de funcio e processa'!W84&lt;='Tabela IRT'!$B$15,'Tabela IRT'!$E$15,IF('Ficha de funcio e processa'!W84&lt;='Tabela IRT'!$B$16,'Tabela IRT'!$E$16,IF('Ficha de funcio e processa'!W84&lt;='Tabela IRT'!$B$17,'Tabela IRT'!$E$17,IF('Ficha de funcio e processa'!W84&lt;='Tabela IRT'!$B$18,'Tabela IRT'!$E$18,IF('Ficha de funcio e processa'!W84&lt;='Tabela IRT'!$B$19,'Tabela IRT'!$E$19,IF('Ficha de funcio e processa'!W84&lt;='Tabela IRT'!$B$20,'Tabela IRT'!$E$20,IF('Ficha de funcio e processa'!W84&lt;='Tabela IRT'!$B$21,'Tabela IRT'!$E$21,IF('Ficha de funcio e processa'!W84&lt;='Tabela IRT'!$B$22,'Tabela IRT'!$E$22,IF('Ficha de funcio e processa'!W84&lt;='Tabela IRT'!$B$23,'Tabela IRT'!$E$23,IF('Ficha de funcio e processa'!W84&lt;='Tabela IRT'!$B$24,'Tabela IRT'!$E$24))))))))))))))</f>
        <v>0</v>
      </c>
      <c r="L79" s="148">
        <f>IF('Ficha de funcio e processa'!W84&lt;='Tabela IRT'!$B$11,'Tabela IRT'!$C$11,IF('Ficha de funcio e processa'!W84&lt;='Tabela IRT'!$B$12,'Tabela IRT'!$C$12,IF('Ficha de funcio e processa'!W84&lt;='Tabela IRT'!$B$13,'Tabela IRT'!$C$13,IF('Ficha de funcio e processa'!W84&lt;='Tabela IRT'!$B$14,'Tabela IRT'!$C$14,IF('Ficha de funcio e processa'!W84&lt;='Tabela IRT'!$B$15,'Tabela IRT'!$C$15,IF('Ficha de funcio e processa'!W84&lt;='Tabela IRT'!$B$16,'Tabela IRT'!$C$16,IF('Ficha de funcio e processa'!W84&lt;='Tabela IRT'!$B$17,'Tabela IRT'!$C$17,IF('Ficha de funcio e processa'!W84&lt;='Tabela IRT'!$B$18,'Tabela IRT'!$C$18,IF('Ficha de funcio e processa'!W84&lt;='Tabela IRT'!$B$19,'Tabela IRT'!$C$19,IF('Ficha de funcio e processa'!W84&lt;='Tabela IRT'!$B$20,'Tabela IRT'!$C$20,IF('Ficha de funcio e processa'!W84&lt;='Tabela IRT'!$B$21,'Tabela IRT'!$C$21,IF('Ficha de funcio e processa'!W84&lt;='Tabela IRT'!$B$22,'Tabela IRT'!$C$22,IF('Ficha de funcio e processa'!W84&lt;='Tabela IRT'!$B$23,'Tabela IRT'!$C$23,IF('Ficha de funcio e processa'!W84&lt;='Tabela IRT'!$B$24,'Tabela IRT'!$C$24))))))))))))))</f>
        <v>0</v>
      </c>
      <c r="M79" s="233">
        <f>('Ficha de funcio e processa'!W84-30%)-L79</f>
        <v>-0.3</v>
      </c>
      <c r="N79" s="184">
        <v>44</v>
      </c>
      <c r="O79" s="184">
        <v>9</v>
      </c>
      <c r="P79" s="185"/>
      <c r="Q79" s="185"/>
      <c r="R79" s="186"/>
      <c r="S79" s="186"/>
      <c r="T79" s="186"/>
      <c r="U79" s="186"/>
      <c r="V79" s="186"/>
      <c r="W79" s="186"/>
      <c r="X79" s="186"/>
      <c r="Y79" s="186"/>
      <c r="Z79" s="153"/>
      <c r="AA79" s="153">
        <f t="shared" ca="1" si="7"/>
        <v>41740</v>
      </c>
      <c r="AB79" s="154">
        <f t="shared" ca="1" si="8"/>
        <v>114.35616438356165</v>
      </c>
      <c r="AC79" s="187"/>
    </row>
    <row r="80" spans="1:29">
      <c r="A80" s="137" t="b">
        <f t="shared" si="9"/>
        <v>0</v>
      </c>
      <c r="B80" s="138"/>
      <c r="C80" s="143"/>
      <c r="D80" s="138"/>
      <c r="E80" s="139"/>
      <c r="F80" s="139"/>
      <c r="G80" s="140">
        <f t="shared" ca="1" si="5"/>
        <v>41740</v>
      </c>
      <c r="H80" s="141">
        <f t="shared" ca="1" si="6"/>
        <v>-41740</v>
      </c>
      <c r="I80" s="180"/>
      <c r="J80" s="135">
        <f>IF('Ficha de funcio e processa'!W85&lt;='Tabela IRT'!$B$11,'Tabela IRT'!$D$11,IF('Ficha de funcio e processa'!W85&lt;='Tabela IRT'!$B$12,'Tabela IRT'!$D$12,IF('Ficha de funcio e processa'!W85&lt;='Tabela IRT'!$B$13,'Tabela IRT'!$D$13,IF('Ficha de funcio e processa'!W85&lt;='Tabela IRT'!$B$14,'Tabela IRT'!$D$14,IF('Ficha de funcio e processa'!W85&lt;='Tabela IRT'!$B$15,'Tabela IRT'!$D$15,IF('Ficha de funcio e processa'!W85&lt;='Tabela IRT'!$B$16,'Tabela IRT'!$D$16,IF('Ficha de funcio e processa'!W85&lt;='Tabela IRT'!$B$17,'Tabela IRT'!$D$17,IF('Ficha de funcio e processa'!W85&lt;='Tabela IRT'!$B$18,'Tabela IRT'!$D$18,IF('Ficha de funcio e processa'!W85&lt;='Tabela IRT'!$B$19,'Tabela IRT'!$D$19,IF('Ficha de funcio e processa'!W85&lt;='Tabela IRT'!$B$20,'Tabela IRT'!$D$20,IF('Ficha de funcio e processa'!W85&lt;='Tabela IRT'!$B$21,'Tabela IRT'!$D$21,IF('Ficha de funcio e processa'!W85&lt;='Tabela IRT'!$B$22,'Tabela IRT'!$D$22,IF('Ficha de funcio e processa'!W85&lt;='Tabela IRT'!$B$23,'Tabela IRT'!$D$23,IF('Ficha de funcio e processa'!W85&lt;='Tabela IRT'!$B$24,'Tabela IRT'!$D$24))))))))))))))</f>
        <v>0</v>
      </c>
      <c r="K80" s="148">
        <f>IF('Ficha de funcio e processa'!W85&lt;='Tabela IRT'!$B$11,'Tabela IRT'!$E$11,IF('Ficha de funcio e processa'!W85&lt;='Tabela IRT'!$B$12,'Tabela IRT'!$E$12,IF('Ficha de funcio e processa'!W85&lt;='Tabela IRT'!$B$13,'Tabela IRT'!$E$13,IF('Ficha de funcio e processa'!W85&lt;='Tabela IRT'!$B$14,'Tabela IRT'!$E$14,IF('Ficha de funcio e processa'!W85&lt;='Tabela IRT'!$B$15,'Tabela IRT'!$E$15,IF('Ficha de funcio e processa'!W85&lt;='Tabela IRT'!$B$16,'Tabela IRT'!$E$16,IF('Ficha de funcio e processa'!W85&lt;='Tabela IRT'!$B$17,'Tabela IRT'!$E$17,IF('Ficha de funcio e processa'!W85&lt;='Tabela IRT'!$B$18,'Tabela IRT'!$E$18,IF('Ficha de funcio e processa'!W85&lt;='Tabela IRT'!$B$19,'Tabela IRT'!$E$19,IF('Ficha de funcio e processa'!W85&lt;='Tabela IRT'!$B$20,'Tabela IRT'!$E$20,IF('Ficha de funcio e processa'!W85&lt;='Tabela IRT'!$B$21,'Tabela IRT'!$E$21,IF('Ficha de funcio e processa'!W85&lt;='Tabela IRT'!$B$22,'Tabela IRT'!$E$22,IF('Ficha de funcio e processa'!W85&lt;='Tabela IRT'!$B$23,'Tabela IRT'!$E$23,IF('Ficha de funcio e processa'!W85&lt;='Tabela IRT'!$B$24,'Tabela IRT'!$E$24))))))))))))))</f>
        <v>0</v>
      </c>
      <c r="L80" s="148">
        <f>IF('Ficha de funcio e processa'!W85&lt;='Tabela IRT'!$B$11,'Tabela IRT'!$C$11,IF('Ficha de funcio e processa'!W85&lt;='Tabela IRT'!$B$12,'Tabela IRT'!$C$12,IF('Ficha de funcio e processa'!W85&lt;='Tabela IRT'!$B$13,'Tabela IRT'!$C$13,IF('Ficha de funcio e processa'!W85&lt;='Tabela IRT'!$B$14,'Tabela IRT'!$C$14,IF('Ficha de funcio e processa'!W85&lt;='Tabela IRT'!$B$15,'Tabela IRT'!$C$15,IF('Ficha de funcio e processa'!W85&lt;='Tabela IRT'!$B$16,'Tabela IRT'!$C$16,IF('Ficha de funcio e processa'!W85&lt;='Tabela IRT'!$B$17,'Tabela IRT'!$C$17,IF('Ficha de funcio e processa'!W85&lt;='Tabela IRT'!$B$18,'Tabela IRT'!$C$18,IF('Ficha de funcio e processa'!W85&lt;='Tabela IRT'!$B$19,'Tabela IRT'!$C$19,IF('Ficha de funcio e processa'!W85&lt;='Tabela IRT'!$B$20,'Tabela IRT'!$C$20,IF('Ficha de funcio e processa'!W85&lt;='Tabela IRT'!$B$21,'Tabela IRT'!$C$21,IF('Ficha de funcio e processa'!W85&lt;='Tabela IRT'!$B$22,'Tabela IRT'!$C$22,IF('Ficha de funcio e processa'!W85&lt;='Tabela IRT'!$B$23,'Tabela IRT'!$C$23,IF('Ficha de funcio e processa'!W85&lt;='Tabela IRT'!$B$24,'Tabela IRT'!$C$24))))))))))))))</f>
        <v>0</v>
      </c>
      <c r="M80" s="233">
        <f>('Ficha de funcio e processa'!W85-30%)-L80</f>
        <v>-0.3</v>
      </c>
      <c r="N80" s="184">
        <v>44</v>
      </c>
      <c r="O80" s="184">
        <v>9</v>
      </c>
      <c r="P80" s="185"/>
      <c r="Q80" s="185"/>
      <c r="R80" s="186"/>
      <c r="S80" s="186"/>
      <c r="T80" s="186"/>
      <c r="U80" s="186"/>
      <c r="V80" s="186"/>
      <c r="W80" s="186"/>
      <c r="X80" s="186"/>
      <c r="Y80" s="186"/>
      <c r="Z80" s="153"/>
      <c r="AA80" s="153">
        <f t="shared" ca="1" si="7"/>
        <v>41740</v>
      </c>
      <c r="AB80" s="154">
        <f t="shared" ca="1" si="8"/>
        <v>114.35616438356165</v>
      </c>
      <c r="AC80" s="187"/>
    </row>
    <row r="81" spans="1:29">
      <c r="A81" s="137" t="b">
        <f t="shared" si="9"/>
        <v>0</v>
      </c>
      <c r="B81" s="138"/>
      <c r="C81" s="145"/>
      <c r="D81" s="138"/>
      <c r="E81" s="139"/>
      <c r="F81" s="139"/>
      <c r="G81" s="140">
        <f t="shared" ca="1" si="5"/>
        <v>41740</v>
      </c>
      <c r="H81" s="141">
        <f t="shared" ca="1" si="6"/>
        <v>-41740</v>
      </c>
      <c r="I81" s="180"/>
      <c r="J81" s="135">
        <f>IF('Ficha de funcio e processa'!W86&lt;='Tabela IRT'!$B$11,'Tabela IRT'!$D$11,IF('Ficha de funcio e processa'!W86&lt;='Tabela IRT'!$B$12,'Tabela IRT'!$D$12,IF('Ficha de funcio e processa'!W86&lt;='Tabela IRT'!$B$13,'Tabela IRT'!$D$13,IF('Ficha de funcio e processa'!W86&lt;='Tabela IRT'!$B$14,'Tabela IRT'!$D$14,IF('Ficha de funcio e processa'!W86&lt;='Tabela IRT'!$B$15,'Tabela IRT'!$D$15,IF('Ficha de funcio e processa'!W86&lt;='Tabela IRT'!$B$16,'Tabela IRT'!$D$16,IF('Ficha de funcio e processa'!W86&lt;='Tabela IRT'!$B$17,'Tabela IRT'!$D$17,IF('Ficha de funcio e processa'!W86&lt;='Tabela IRT'!$B$18,'Tabela IRT'!$D$18,IF('Ficha de funcio e processa'!W86&lt;='Tabela IRT'!$B$19,'Tabela IRT'!$D$19,IF('Ficha de funcio e processa'!W86&lt;='Tabela IRT'!$B$20,'Tabela IRT'!$D$20,IF('Ficha de funcio e processa'!W86&lt;='Tabela IRT'!$B$21,'Tabela IRT'!$D$21,IF('Ficha de funcio e processa'!W86&lt;='Tabela IRT'!$B$22,'Tabela IRT'!$D$22,IF('Ficha de funcio e processa'!W86&lt;='Tabela IRT'!$B$23,'Tabela IRT'!$D$23,IF('Ficha de funcio e processa'!W86&lt;='Tabela IRT'!$B$24,'Tabela IRT'!$D$24))))))))))))))</f>
        <v>0</v>
      </c>
      <c r="K81" s="148">
        <f>IF('Ficha de funcio e processa'!W86&lt;='Tabela IRT'!$B$11,'Tabela IRT'!$E$11,IF('Ficha de funcio e processa'!W86&lt;='Tabela IRT'!$B$12,'Tabela IRT'!$E$12,IF('Ficha de funcio e processa'!W86&lt;='Tabela IRT'!$B$13,'Tabela IRT'!$E$13,IF('Ficha de funcio e processa'!W86&lt;='Tabela IRT'!$B$14,'Tabela IRT'!$E$14,IF('Ficha de funcio e processa'!W86&lt;='Tabela IRT'!$B$15,'Tabela IRT'!$E$15,IF('Ficha de funcio e processa'!W86&lt;='Tabela IRT'!$B$16,'Tabela IRT'!$E$16,IF('Ficha de funcio e processa'!W86&lt;='Tabela IRT'!$B$17,'Tabela IRT'!$E$17,IF('Ficha de funcio e processa'!W86&lt;='Tabela IRT'!$B$18,'Tabela IRT'!$E$18,IF('Ficha de funcio e processa'!W86&lt;='Tabela IRT'!$B$19,'Tabela IRT'!$E$19,IF('Ficha de funcio e processa'!W86&lt;='Tabela IRT'!$B$20,'Tabela IRT'!$E$20,IF('Ficha de funcio e processa'!W86&lt;='Tabela IRT'!$B$21,'Tabela IRT'!$E$21,IF('Ficha de funcio e processa'!W86&lt;='Tabela IRT'!$B$22,'Tabela IRT'!$E$22,IF('Ficha de funcio e processa'!W86&lt;='Tabela IRT'!$B$23,'Tabela IRT'!$E$23,IF('Ficha de funcio e processa'!W86&lt;='Tabela IRT'!$B$24,'Tabela IRT'!$E$24))))))))))))))</f>
        <v>0</v>
      </c>
      <c r="L81" s="148">
        <f>IF('Ficha de funcio e processa'!W86&lt;='Tabela IRT'!$B$11,'Tabela IRT'!$C$11,IF('Ficha de funcio e processa'!W86&lt;='Tabela IRT'!$B$12,'Tabela IRT'!$C$12,IF('Ficha de funcio e processa'!W86&lt;='Tabela IRT'!$B$13,'Tabela IRT'!$C$13,IF('Ficha de funcio e processa'!W86&lt;='Tabela IRT'!$B$14,'Tabela IRT'!$C$14,IF('Ficha de funcio e processa'!W86&lt;='Tabela IRT'!$B$15,'Tabela IRT'!$C$15,IF('Ficha de funcio e processa'!W86&lt;='Tabela IRT'!$B$16,'Tabela IRT'!$C$16,IF('Ficha de funcio e processa'!W86&lt;='Tabela IRT'!$B$17,'Tabela IRT'!$C$17,IF('Ficha de funcio e processa'!W86&lt;='Tabela IRT'!$B$18,'Tabela IRT'!$C$18,IF('Ficha de funcio e processa'!W86&lt;='Tabela IRT'!$B$19,'Tabela IRT'!$C$19,IF('Ficha de funcio e processa'!W86&lt;='Tabela IRT'!$B$20,'Tabela IRT'!$C$20,IF('Ficha de funcio e processa'!W86&lt;='Tabela IRT'!$B$21,'Tabela IRT'!$C$21,IF('Ficha de funcio e processa'!W86&lt;='Tabela IRT'!$B$22,'Tabela IRT'!$C$22,IF('Ficha de funcio e processa'!W86&lt;='Tabela IRT'!$B$23,'Tabela IRT'!$C$23,IF('Ficha de funcio e processa'!W86&lt;='Tabela IRT'!$B$24,'Tabela IRT'!$C$24))))))))))))))</f>
        <v>0</v>
      </c>
      <c r="M81" s="233">
        <f>('Ficha de funcio e processa'!W86-30%)-L81</f>
        <v>-0.3</v>
      </c>
      <c r="N81" s="184">
        <v>44</v>
      </c>
      <c r="O81" s="184">
        <v>9</v>
      </c>
      <c r="P81" s="185"/>
      <c r="Q81" s="185"/>
      <c r="R81" s="186"/>
      <c r="S81" s="186"/>
      <c r="T81" s="186"/>
      <c r="U81" s="186"/>
      <c r="V81" s="186"/>
      <c r="W81" s="186"/>
      <c r="X81" s="186"/>
      <c r="Y81" s="186"/>
      <c r="Z81" s="151"/>
      <c r="AA81" s="153">
        <f t="shared" ca="1" si="7"/>
        <v>41740</v>
      </c>
      <c r="AB81" s="154">
        <f t="shared" ca="1" si="8"/>
        <v>114.35616438356165</v>
      </c>
      <c r="AC81" s="187"/>
    </row>
    <row r="82" spans="1:29">
      <c r="A82" s="137" t="b">
        <f t="shared" si="9"/>
        <v>0</v>
      </c>
      <c r="B82" s="138"/>
      <c r="C82" s="143"/>
      <c r="D82" s="138"/>
      <c r="E82" s="139"/>
      <c r="F82" s="139"/>
      <c r="G82" s="140">
        <f t="shared" ca="1" si="5"/>
        <v>41740</v>
      </c>
      <c r="H82" s="141">
        <f t="shared" ca="1" si="6"/>
        <v>-41740</v>
      </c>
      <c r="I82" s="180"/>
      <c r="J82" s="135">
        <f>IF('Ficha de funcio e processa'!W87&lt;='Tabela IRT'!$B$11,'Tabela IRT'!$D$11,IF('Ficha de funcio e processa'!W87&lt;='Tabela IRT'!$B$12,'Tabela IRT'!$D$12,IF('Ficha de funcio e processa'!W87&lt;='Tabela IRT'!$B$13,'Tabela IRT'!$D$13,IF('Ficha de funcio e processa'!W87&lt;='Tabela IRT'!$B$14,'Tabela IRT'!$D$14,IF('Ficha de funcio e processa'!W87&lt;='Tabela IRT'!$B$15,'Tabela IRT'!$D$15,IF('Ficha de funcio e processa'!W87&lt;='Tabela IRT'!$B$16,'Tabela IRT'!$D$16,IF('Ficha de funcio e processa'!W87&lt;='Tabela IRT'!$B$17,'Tabela IRT'!$D$17,IF('Ficha de funcio e processa'!W87&lt;='Tabela IRT'!$B$18,'Tabela IRT'!$D$18,IF('Ficha de funcio e processa'!W87&lt;='Tabela IRT'!$B$19,'Tabela IRT'!$D$19,IF('Ficha de funcio e processa'!W87&lt;='Tabela IRT'!$B$20,'Tabela IRT'!$D$20,IF('Ficha de funcio e processa'!W87&lt;='Tabela IRT'!$B$21,'Tabela IRT'!$D$21,IF('Ficha de funcio e processa'!W87&lt;='Tabela IRT'!$B$22,'Tabela IRT'!$D$22,IF('Ficha de funcio e processa'!W87&lt;='Tabela IRT'!$B$23,'Tabela IRT'!$D$23,IF('Ficha de funcio e processa'!W87&lt;='Tabela IRT'!$B$24,'Tabela IRT'!$D$24))))))))))))))</f>
        <v>0</v>
      </c>
      <c r="K82" s="148">
        <f>IF('Ficha de funcio e processa'!W87&lt;='Tabela IRT'!$B$11,'Tabela IRT'!$E$11,IF('Ficha de funcio e processa'!W87&lt;='Tabela IRT'!$B$12,'Tabela IRT'!$E$12,IF('Ficha de funcio e processa'!W87&lt;='Tabela IRT'!$B$13,'Tabela IRT'!$E$13,IF('Ficha de funcio e processa'!W87&lt;='Tabela IRT'!$B$14,'Tabela IRT'!$E$14,IF('Ficha de funcio e processa'!W87&lt;='Tabela IRT'!$B$15,'Tabela IRT'!$E$15,IF('Ficha de funcio e processa'!W87&lt;='Tabela IRT'!$B$16,'Tabela IRT'!$E$16,IF('Ficha de funcio e processa'!W87&lt;='Tabela IRT'!$B$17,'Tabela IRT'!$E$17,IF('Ficha de funcio e processa'!W87&lt;='Tabela IRT'!$B$18,'Tabela IRT'!$E$18,IF('Ficha de funcio e processa'!W87&lt;='Tabela IRT'!$B$19,'Tabela IRT'!$E$19,IF('Ficha de funcio e processa'!W87&lt;='Tabela IRT'!$B$20,'Tabela IRT'!$E$20,IF('Ficha de funcio e processa'!W87&lt;='Tabela IRT'!$B$21,'Tabela IRT'!$E$21,IF('Ficha de funcio e processa'!W87&lt;='Tabela IRT'!$B$22,'Tabela IRT'!$E$22,IF('Ficha de funcio e processa'!W87&lt;='Tabela IRT'!$B$23,'Tabela IRT'!$E$23,IF('Ficha de funcio e processa'!W87&lt;='Tabela IRT'!$B$24,'Tabela IRT'!$E$24))))))))))))))</f>
        <v>0</v>
      </c>
      <c r="L82" s="148">
        <f>IF('Ficha de funcio e processa'!W87&lt;='Tabela IRT'!$B$11,'Tabela IRT'!$C$11,IF('Ficha de funcio e processa'!W87&lt;='Tabela IRT'!$B$12,'Tabela IRT'!$C$12,IF('Ficha de funcio e processa'!W87&lt;='Tabela IRT'!$B$13,'Tabela IRT'!$C$13,IF('Ficha de funcio e processa'!W87&lt;='Tabela IRT'!$B$14,'Tabela IRT'!$C$14,IF('Ficha de funcio e processa'!W87&lt;='Tabela IRT'!$B$15,'Tabela IRT'!$C$15,IF('Ficha de funcio e processa'!W87&lt;='Tabela IRT'!$B$16,'Tabela IRT'!$C$16,IF('Ficha de funcio e processa'!W87&lt;='Tabela IRT'!$B$17,'Tabela IRT'!$C$17,IF('Ficha de funcio e processa'!W87&lt;='Tabela IRT'!$B$18,'Tabela IRT'!$C$18,IF('Ficha de funcio e processa'!W87&lt;='Tabela IRT'!$B$19,'Tabela IRT'!$C$19,IF('Ficha de funcio e processa'!W87&lt;='Tabela IRT'!$B$20,'Tabela IRT'!$C$20,IF('Ficha de funcio e processa'!W87&lt;='Tabela IRT'!$B$21,'Tabela IRT'!$C$21,IF('Ficha de funcio e processa'!W87&lt;='Tabela IRT'!$B$22,'Tabela IRT'!$C$22,IF('Ficha de funcio e processa'!W87&lt;='Tabela IRT'!$B$23,'Tabela IRT'!$C$23,IF('Ficha de funcio e processa'!W87&lt;='Tabela IRT'!$B$24,'Tabela IRT'!$C$24))))))))))))))</f>
        <v>0</v>
      </c>
      <c r="M82" s="233">
        <f>('Ficha de funcio e processa'!W87-30%)-L82</f>
        <v>-0.3</v>
      </c>
      <c r="N82" s="184">
        <v>44</v>
      </c>
      <c r="O82" s="184">
        <v>9</v>
      </c>
      <c r="P82" s="185"/>
      <c r="Q82" s="185"/>
      <c r="R82" s="186"/>
      <c r="S82" s="186"/>
      <c r="T82" s="186"/>
      <c r="U82" s="186"/>
      <c r="V82" s="186"/>
      <c r="W82" s="186"/>
      <c r="X82" s="186"/>
      <c r="Y82" s="186"/>
      <c r="Z82" s="153"/>
      <c r="AA82" s="153">
        <f t="shared" ca="1" si="7"/>
        <v>41740</v>
      </c>
      <c r="AB82" s="154">
        <f t="shared" ca="1" si="8"/>
        <v>114.35616438356165</v>
      </c>
      <c r="AC82" s="187"/>
    </row>
    <row r="83" spans="1:29">
      <c r="A83" s="137" t="b">
        <f t="shared" si="9"/>
        <v>0</v>
      </c>
      <c r="B83" s="138"/>
      <c r="C83" s="143"/>
      <c r="D83" s="138"/>
      <c r="E83" s="139"/>
      <c r="F83" s="139"/>
      <c r="G83" s="140">
        <f t="shared" ca="1" si="5"/>
        <v>41740</v>
      </c>
      <c r="H83" s="141">
        <f t="shared" ca="1" si="6"/>
        <v>-41740</v>
      </c>
      <c r="I83" s="180"/>
      <c r="J83" s="135">
        <f>IF('Ficha de funcio e processa'!W88&lt;='Tabela IRT'!$B$11,'Tabela IRT'!$D$11,IF('Ficha de funcio e processa'!W88&lt;='Tabela IRT'!$B$12,'Tabela IRT'!$D$12,IF('Ficha de funcio e processa'!W88&lt;='Tabela IRT'!$B$13,'Tabela IRT'!$D$13,IF('Ficha de funcio e processa'!W88&lt;='Tabela IRT'!$B$14,'Tabela IRT'!$D$14,IF('Ficha de funcio e processa'!W88&lt;='Tabela IRT'!$B$15,'Tabela IRT'!$D$15,IF('Ficha de funcio e processa'!W88&lt;='Tabela IRT'!$B$16,'Tabela IRT'!$D$16,IF('Ficha de funcio e processa'!W88&lt;='Tabela IRT'!$B$17,'Tabela IRT'!$D$17,IF('Ficha de funcio e processa'!W88&lt;='Tabela IRT'!$B$18,'Tabela IRT'!$D$18,IF('Ficha de funcio e processa'!W88&lt;='Tabela IRT'!$B$19,'Tabela IRT'!$D$19,IF('Ficha de funcio e processa'!W88&lt;='Tabela IRT'!$B$20,'Tabela IRT'!$D$20,IF('Ficha de funcio e processa'!W88&lt;='Tabela IRT'!$B$21,'Tabela IRT'!$D$21,IF('Ficha de funcio e processa'!W88&lt;='Tabela IRT'!$B$22,'Tabela IRT'!$D$22,IF('Ficha de funcio e processa'!W88&lt;='Tabela IRT'!$B$23,'Tabela IRT'!$D$23,IF('Ficha de funcio e processa'!W88&lt;='Tabela IRT'!$B$24,'Tabela IRT'!$D$24))))))))))))))</f>
        <v>0</v>
      </c>
      <c r="K83" s="148">
        <f>IF('Ficha de funcio e processa'!W88&lt;='Tabela IRT'!$B$11,'Tabela IRT'!$E$11,IF('Ficha de funcio e processa'!W88&lt;='Tabela IRT'!$B$12,'Tabela IRT'!$E$12,IF('Ficha de funcio e processa'!W88&lt;='Tabela IRT'!$B$13,'Tabela IRT'!$E$13,IF('Ficha de funcio e processa'!W88&lt;='Tabela IRT'!$B$14,'Tabela IRT'!$E$14,IF('Ficha de funcio e processa'!W88&lt;='Tabela IRT'!$B$15,'Tabela IRT'!$E$15,IF('Ficha de funcio e processa'!W88&lt;='Tabela IRT'!$B$16,'Tabela IRT'!$E$16,IF('Ficha de funcio e processa'!W88&lt;='Tabela IRT'!$B$17,'Tabela IRT'!$E$17,IF('Ficha de funcio e processa'!W88&lt;='Tabela IRT'!$B$18,'Tabela IRT'!$E$18,IF('Ficha de funcio e processa'!W88&lt;='Tabela IRT'!$B$19,'Tabela IRT'!$E$19,IF('Ficha de funcio e processa'!W88&lt;='Tabela IRT'!$B$20,'Tabela IRT'!$E$20,IF('Ficha de funcio e processa'!W88&lt;='Tabela IRT'!$B$21,'Tabela IRT'!$E$21,IF('Ficha de funcio e processa'!W88&lt;='Tabela IRT'!$B$22,'Tabela IRT'!$E$22,IF('Ficha de funcio e processa'!W88&lt;='Tabela IRT'!$B$23,'Tabela IRT'!$E$23,IF('Ficha de funcio e processa'!W88&lt;='Tabela IRT'!$B$24,'Tabela IRT'!$E$24))))))))))))))</f>
        <v>0</v>
      </c>
      <c r="L83" s="148">
        <f>IF('Ficha de funcio e processa'!W88&lt;='Tabela IRT'!$B$11,'Tabela IRT'!$C$11,IF('Ficha de funcio e processa'!W88&lt;='Tabela IRT'!$B$12,'Tabela IRT'!$C$12,IF('Ficha de funcio e processa'!W88&lt;='Tabela IRT'!$B$13,'Tabela IRT'!$C$13,IF('Ficha de funcio e processa'!W88&lt;='Tabela IRT'!$B$14,'Tabela IRT'!$C$14,IF('Ficha de funcio e processa'!W88&lt;='Tabela IRT'!$B$15,'Tabela IRT'!$C$15,IF('Ficha de funcio e processa'!W88&lt;='Tabela IRT'!$B$16,'Tabela IRT'!$C$16,IF('Ficha de funcio e processa'!W88&lt;='Tabela IRT'!$B$17,'Tabela IRT'!$C$17,IF('Ficha de funcio e processa'!W88&lt;='Tabela IRT'!$B$18,'Tabela IRT'!$C$18,IF('Ficha de funcio e processa'!W88&lt;='Tabela IRT'!$B$19,'Tabela IRT'!$C$19,IF('Ficha de funcio e processa'!W88&lt;='Tabela IRT'!$B$20,'Tabela IRT'!$C$20,IF('Ficha de funcio e processa'!W88&lt;='Tabela IRT'!$B$21,'Tabela IRT'!$C$21,IF('Ficha de funcio e processa'!W88&lt;='Tabela IRT'!$B$22,'Tabela IRT'!$C$22,IF('Ficha de funcio e processa'!W88&lt;='Tabela IRT'!$B$23,'Tabela IRT'!$C$23,IF('Ficha de funcio e processa'!W88&lt;='Tabela IRT'!$B$24,'Tabela IRT'!$C$24))))))))))))))</f>
        <v>0</v>
      </c>
      <c r="M83" s="233">
        <f>('Ficha de funcio e processa'!W88-30%)-L83</f>
        <v>-0.3</v>
      </c>
      <c r="N83" s="184">
        <v>44</v>
      </c>
      <c r="O83" s="184">
        <v>9</v>
      </c>
      <c r="P83" s="185"/>
      <c r="Q83" s="185"/>
      <c r="R83" s="186"/>
      <c r="S83" s="186"/>
      <c r="T83" s="186"/>
      <c r="U83" s="186"/>
      <c r="V83" s="186"/>
      <c r="W83" s="186"/>
      <c r="X83" s="186"/>
      <c r="Y83" s="186"/>
      <c r="Z83" s="153"/>
      <c r="AA83" s="153">
        <f t="shared" ca="1" si="7"/>
        <v>41740</v>
      </c>
      <c r="AB83" s="154">
        <f t="shared" ca="1" si="8"/>
        <v>114.35616438356165</v>
      </c>
      <c r="AC83" s="187"/>
    </row>
    <row r="84" spans="1:29">
      <c r="A84" s="137" t="b">
        <f t="shared" si="9"/>
        <v>0</v>
      </c>
      <c r="B84" s="138"/>
      <c r="C84" s="143"/>
      <c r="D84" s="138"/>
      <c r="E84" s="139"/>
      <c r="F84" s="139"/>
      <c r="G84" s="140">
        <f t="shared" ca="1" si="5"/>
        <v>41740</v>
      </c>
      <c r="H84" s="141">
        <f t="shared" ca="1" si="6"/>
        <v>-41740</v>
      </c>
      <c r="I84" s="180"/>
      <c r="J84" s="135">
        <f>IF('Ficha de funcio e processa'!W89&lt;='Tabela IRT'!$B$11,'Tabela IRT'!$D$11,IF('Ficha de funcio e processa'!W89&lt;='Tabela IRT'!$B$12,'Tabela IRT'!$D$12,IF('Ficha de funcio e processa'!W89&lt;='Tabela IRT'!$B$13,'Tabela IRT'!$D$13,IF('Ficha de funcio e processa'!W89&lt;='Tabela IRT'!$B$14,'Tabela IRT'!$D$14,IF('Ficha de funcio e processa'!W89&lt;='Tabela IRT'!$B$15,'Tabela IRT'!$D$15,IF('Ficha de funcio e processa'!W89&lt;='Tabela IRT'!$B$16,'Tabela IRT'!$D$16,IF('Ficha de funcio e processa'!W89&lt;='Tabela IRT'!$B$17,'Tabela IRT'!$D$17,IF('Ficha de funcio e processa'!W89&lt;='Tabela IRT'!$B$18,'Tabela IRT'!$D$18,IF('Ficha de funcio e processa'!W89&lt;='Tabela IRT'!$B$19,'Tabela IRT'!$D$19,IF('Ficha de funcio e processa'!W89&lt;='Tabela IRT'!$B$20,'Tabela IRT'!$D$20,IF('Ficha de funcio e processa'!W89&lt;='Tabela IRT'!$B$21,'Tabela IRT'!$D$21,IF('Ficha de funcio e processa'!W89&lt;='Tabela IRT'!$B$22,'Tabela IRT'!$D$22,IF('Ficha de funcio e processa'!W89&lt;='Tabela IRT'!$B$23,'Tabela IRT'!$D$23,IF('Ficha de funcio e processa'!W89&lt;='Tabela IRT'!$B$24,'Tabela IRT'!$D$24))))))))))))))</f>
        <v>0</v>
      </c>
      <c r="K84" s="148">
        <f>IF('Ficha de funcio e processa'!W89&lt;='Tabela IRT'!$B$11,'Tabela IRT'!$E$11,IF('Ficha de funcio e processa'!W89&lt;='Tabela IRT'!$B$12,'Tabela IRT'!$E$12,IF('Ficha de funcio e processa'!W89&lt;='Tabela IRT'!$B$13,'Tabela IRT'!$E$13,IF('Ficha de funcio e processa'!W89&lt;='Tabela IRT'!$B$14,'Tabela IRT'!$E$14,IF('Ficha de funcio e processa'!W89&lt;='Tabela IRT'!$B$15,'Tabela IRT'!$E$15,IF('Ficha de funcio e processa'!W89&lt;='Tabela IRT'!$B$16,'Tabela IRT'!$E$16,IF('Ficha de funcio e processa'!W89&lt;='Tabela IRT'!$B$17,'Tabela IRT'!$E$17,IF('Ficha de funcio e processa'!W89&lt;='Tabela IRT'!$B$18,'Tabela IRT'!$E$18,IF('Ficha de funcio e processa'!W89&lt;='Tabela IRT'!$B$19,'Tabela IRT'!$E$19,IF('Ficha de funcio e processa'!W89&lt;='Tabela IRT'!$B$20,'Tabela IRT'!$E$20,IF('Ficha de funcio e processa'!W89&lt;='Tabela IRT'!$B$21,'Tabela IRT'!$E$21,IF('Ficha de funcio e processa'!W89&lt;='Tabela IRT'!$B$22,'Tabela IRT'!$E$22,IF('Ficha de funcio e processa'!W89&lt;='Tabela IRT'!$B$23,'Tabela IRT'!$E$23,IF('Ficha de funcio e processa'!W89&lt;='Tabela IRT'!$B$24,'Tabela IRT'!$E$24))))))))))))))</f>
        <v>0</v>
      </c>
      <c r="L84" s="148">
        <f>IF('Ficha de funcio e processa'!W89&lt;='Tabela IRT'!$B$11,'Tabela IRT'!$C$11,IF('Ficha de funcio e processa'!W89&lt;='Tabela IRT'!$B$12,'Tabela IRT'!$C$12,IF('Ficha de funcio e processa'!W89&lt;='Tabela IRT'!$B$13,'Tabela IRT'!$C$13,IF('Ficha de funcio e processa'!W89&lt;='Tabela IRT'!$B$14,'Tabela IRT'!$C$14,IF('Ficha de funcio e processa'!W89&lt;='Tabela IRT'!$B$15,'Tabela IRT'!$C$15,IF('Ficha de funcio e processa'!W89&lt;='Tabela IRT'!$B$16,'Tabela IRT'!$C$16,IF('Ficha de funcio e processa'!W89&lt;='Tabela IRT'!$B$17,'Tabela IRT'!$C$17,IF('Ficha de funcio e processa'!W89&lt;='Tabela IRT'!$B$18,'Tabela IRT'!$C$18,IF('Ficha de funcio e processa'!W89&lt;='Tabela IRT'!$B$19,'Tabela IRT'!$C$19,IF('Ficha de funcio e processa'!W89&lt;='Tabela IRT'!$B$20,'Tabela IRT'!$C$20,IF('Ficha de funcio e processa'!W89&lt;='Tabela IRT'!$B$21,'Tabela IRT'!$C$21,IF('Ficha de funcio e processa'!W89&lt;='Tabela IRT'!$B$22,'Tabela IRT'!$C$22,IF('Ficha de funcio e processa'!W89&lt;='Tabela IRT'!$B$23,'Tabela IRT'!$C$23,IF('Ficha de funcio e processa'!W89&lt;='Tabela IRT'!$B$24,'Tabela IRT'!$C$24))))))))))))))</f>
        <v>0</v>
      </c>
      <c r="M84" s="233">
        <f>('Ficha de funcio e processa'!W89-30%)-L84</f>
        <v>-0.3</v>
      </c>
      <c r="N84" s="184">
        <v>44</v>
      </c>
      <c r="O84" s="184">
        <v>9</v>
      </c>
      <c r="P84" s="185"/>
      <c r="Q84" s="185"/>
      <c r="R84" s="186"/>
      <c r="S84" s="186"/>
      <c r="T84" s="186"/>
      <c r="U84" s="186"/>
      <c r="V84" s="186"/>
      <c r="W84" s="186"/>
      <c r="X84" s="186"/>
      <c r="Y84" s="186"/>
      <c r="Z84" s="153"/>
      <c r="AA84" s="153">
        <f t="shared" ca="1" si="7"/>
        <v>41740</v>
      </c>
      <c r="AB84" s="154">
        <f t="shared" ca="1" si="8"/>
        <v>114.35616438356165</v>
      </c>
      <c r="AC84" s="187"/>
    </row>
    <row r="85" spans="1:29">
      <c r="A85" s="137" t="b">
        <f t="shared" si="9"/>
        <v>0</v>
      </c>
      <c r="B85" s="138"/>
      <c r="C85" s="143"/>
      <c r="D85" s="138"/>
      <c r="E85" s="139"/>
      <c r="F85" s="139"/>
      <c r="G85" s="140">
        <f t="shared" ca="1" si="5"/>
        <v>41740</v>
      </c>
      <c r="H85" s="141">
        <f t="shared" ca="1" si="6"/>
        <v>-41740</v>
      </c>
      <c r="I85" s="180"/>
      <c r="J85" s="135">
        <f>IF('Ficha de funcio e processa'!W90&lt;='Tabela IRT'!$B$11,'Tabela IRT'!$D$11,IF('Ficha de funcio e processa'!W90&lt;='Tabela IRT'!$B$12,'Tabela IRT'!$D$12,IF('Ficha de funcio e processa'!W90&lt;='Tabela IRT'!$B$13,'Tabela IRT'!$D$13,IF('Ficha de funcio e processa'!W90&lt;='Tabela IRT'!$B$14,'Tabela IRT'!$D$14,IF('Ficha de funcio e processa'!W90&lt;='Tabela IRT'!$B$15,'Tabela IRT'!$D$15,IF('Ficha de funcio e processa'!W90&lt;='Tabela IRT'!$B$16,'Tabela IRT'!$D$16,IF('Ficha de funcio e processa'!W90&lt;='Tabela IRT'!$B$17,'Tabela IRT'!$D$17,IF('Ficha de funcio e processa'!W90&lt;='Tabela IRT'!$B$18,'Tabela IRT'!$D$18,IF('Ficha de funcio e processa'!W90&lt;='Tabela IRT'!$B$19,'Tabela IRT'!$D$19,IF('Ficha de funcio e processa'!W90&lt;='Tabela IRT'!$B$20,'Tabela IRT'!$D$20,IF('Ficha de funcio e processa'!W90&lt;='Tabela IRT'!$B$21,'Tabela IRT'!$D$21,IF('Ficha de funcio e processa'!W90&lt;='Tabela IRT'!$B$22,'Tabela IRT'!$D$22,IF('Ficha de funcio e processa'!W90&lt;='Tabela IRT'!$B$23,'Tabela IRT'!$D$23,IF('Ficha de funcio e processa'!W90&lt;='Tabela IRT'!$B$24,'Tabela IRT'!$D$24))))))))))))))</f>
        <v>0</v>
      </c>
      <c r="K85" s="148">
        <f>IF('Ficha de funcio e processa'!W90&lt;='Tabela IRT'!$B$11,'Tabela IRT'!$E$11,IF('Ficha de funcio e processa'!W90&lt;='Tabela IRT'!$B$12,'Tabela IRT'!$E$12,IF('Ficha de funcio e processa'!W90&lt;='Tabela IRT'!$B$13,'Tabela IRT'!$E$13,IF('Ficha de funcio e processa'!W90&lt;='Tabela IRT'!$B$14,'Tabela IRT'!$E$14,IF('Ficha de funcio e processa'!W90&lt;='Tabela IRT'!$B$15,'Tabela IRT'!$E$15,IF('Ficha de funcio e processa'!W90&lt;='Tabela IRT'!$B$16,'Tabela IRT'!$E$16,IF('Ficha de funcio e processa'!W90&lt;='Tabela IRT'!$B$17,'Tabela IRT'!$E$17,IF('Ficha de funcio e processa'!W90&lt;='Tabela IRT'!$B$18,'Tabela IRT'!$E$18,IF('Ficha de funcio e processa'!W90&lt;='Tabela IRT'!$B$19,'Tabela IRT'!$E$19,IF('Ficha de funcio e processa'!W90&lt;='Tabela IRT'!$B$20,'Tabela IRT'!$E$20,IF('Ficha de funcio e processa'!W90&lt;='Tabela IRT'!$B$21,'Tabela IRT'!$E$21,IF('Ficha de funcio e processa'!W90&lt;='Tabela IRT'!$B$22,'Tabela IRT'!$E$22,IF('Ficha de funcio e processa'!W90&lt;='Tabela IRT'!$B$23,'Tabela IRT'!$E$23,IF('Ficha de funcio e processa'!W90&lt;='Tabela IRT'!$B$24,'Tabela IRT'!$E$24))))))))))))))</f>
        <v>0</v>
      </c>
      <c r="L85" s="148">
        <f>IF('Ficha de funcio e processa'!W90&lt;='Tabela IRT'!$B$11,'Tabela IRT'!$C$11,IF('Ficha de funcio e processa'!W90&lt;='Tabela IRT'!$B$12,'Tabela IRT'!$C$12,IF('Ficha de funcio e processa'!W90&lt;='Tabela IRT'!$B$13,'Tabela IRT'!$C$13,IF('Ficha de funcio e processa'!W90&lt;='Tabela IRT'!$B$14,'Tabela IRT'!$C$14,IF('Ficha de funcio e processa'!W90&lt;='Tabela IRT'!$B$15,'Tabela IRT'!$C$15,IF('Ficha de funcio e processa'!W90&lt;='Tabela IRT'!$B$16,'Tabela IRT'!$C$16,IF('Ficha de funcio e processa'!W90&lt;='Tabela IRT'!$B$17,'Tabela IRT'!$C$17,IF('Ficha de funcio e processa'!W90&lt;='Tabela IRT'!$B$18,'Tabela IRT'!$C$18,IF('Ficha de funcio e processa'!W90&lt;='Tabela IRT'!$B$19,'Tabela IRT'!$C$19,IF('Ficha de funcio e processa'!W90&lt;='Tabela IRT'!$B$20,'Tabela IRT'!$C$20,IF('Ficha de funcio e processa'!W90&lt;='Tabela IRT'!$B$21,'Tabela IRT'!$C$21,IF('Ficha de funcio e processa'!W90&lt;='Tabela IRT'!$B$22,'Tabela IRT'!$C$22,IF('Ficha de funcio e processa'!W90&lt;='Tabela IRT'!$B$23,'Tabela IRT'!$C$23,IF('Ficha de funcio e processa'!W90&lt;='Tabela IRT'!$B$24,'Tabela IRT'!$C$24))))))))))))))</f>
        <v>0</v>
      </c>
      <c r="M85" s="233">
        <f>('Ficha de funcio e processa'!W90-30%)-L85</f>
        <v>-0.3</v>
      </c>
      <c r="N85" s="184">
        <v>44</v>
      </c>
      <c r="O85" s="184">
        <v>9</v>
      </c>
      <c r="P85" s="185"/>
      <c r="Q85" s="185"/>
      <c r="R85" s="186"/>
      <c r="S85" s="186"/>
      <c r="T85" s="186"/>
      <c r="U85" s="186"/>
      <c r="V85" s="186"/>
      <c r="W85" s="186"/>
      <c r="X85" s="186"/>
      <c r="Y85" s="186"/>
      <c r="Z85" s="153"/>
      <c r="AA85" s="153">
        <f t="shared" ca="1" si="7"/>
        <v>41740</v>
      </c>
      <c r="AB85" s="154">
        <f t="shared" ca="1" si="8"/>
        <v>114.35616438356165</v>
      </c>
      <c r="AC85" s="187"/>
    </row>
    <row r="86" spans="1:29">
      <c r="A86" s="137" t="b">
        <f t="shared" si="9"/>
        <v>0</v>
      </c>
      <c r="B86" s="138"/>
      <c r="C86" s="143"/>
      <c r="D86" s="138"/>
      <c r="E86" s="139"/>
      <c r="F86" s="139"/>
      <c r="G86" s="140">
        <f t="shared" ca="1" si="5"/>
        <v>41740</v>
      </c>
      <c r="H86" s="141">
        <f t="shared" ca="1" si="6"/>
        <v>-41740</v>
      </c>
      <c r="I86" s="180"/>
      <c r="J86" s="135">
        <f>IF('Ficha de funcio e processa'!W91&lt;='Tabela IRT'!$B$11,'Tabela IRT'!$D$11,IF('Ficha de funcio e processa'!W91&lt;='Tabela IRT'!$B$12,'Tabela IRT'!$D$12,IF('Ficha de funcio e processa'!W91&lt;='Tabela IRT'!$B$13,'Tabela IRT'!$D$13,IF('Ficha de funcio e processa'!W91&lt;='Tabela IRT'!$B$14,'Tabela IRT'!$D$14,IF('Ficha de funcio e processa'!W91&lt;='Tabela IRT'!$B$15,'Tabela IRT'!$D$15,IF('Ficha de funcio e processa'!W91&lt;='Tabela IRT'!$B$16,'Tabela IRT'!$D$16,IF('Ficha de funcio e processa'!W91&lt;='Tabela IRT'!$B$17,'Tabela IRT'!$D$17,IF('Ficha de funcio e processa'!W91&lt;='Tabela IRT'!$B$18,'Tabela IRT'!$D$18,IF('Ficha de funcio e processa'!W91&lt;='Tabela IRT'!$B$19,'Tabela IRT'!$D$19,IF('Ficha de funcio e processa'!W91&lt;='Tabela IRT'!$B$20,'Tabela IRT'!$D$20,IF('Ficha de funcio e processa'!W91&lt;='Tabela IRT'!$B$21,'Tabela IRT'!$D$21,IF('Ficha de funcio e processa'!W91&lt;='Tabela IRT'!$B$22,'Tabela IRT'!$D$22,IF('Ficha de funcio e processa'!W91&lt;='Tabela IRT'!$B$23,'Tabela IRT'!$D$23,IF('Ficha de funcio e processa'!W91&lt;='Tabela IRT'!$B$24,'Tabela IRT'!$D$24))))))))))))))</f>
        <v>0</v>
      </c>
      <c r="K86" s="148">
        <f>IF('Ficha de funcio e processa'!W91&lt;='Tabela IRT'!$B$11,'Tabela IRT'!$E$11,IF('Ficha de funcio e processa'!W91&lt;='Tabela IRT'!$B$12,'Tabela IRT'!$E$12,IF('Ficha de funcio e processa'!W91&lt;='Tabela IRT'!$B$13,'Tabela IRT'!$E$13,IF('Ficha de funcio e processa'!W91&lt;='Tabela IRT'!$B$14,'Tabela IRT'!$E$14,IF('Ficha de funcio e processa'!W91&lt;='Tabela IRT'!$B$15,'Tabela IRT'!$E$15,IF('Ficha de funcio e processa'!W91&lt;='Tabela IRT'!$B$16,'Tabela IRT'!$E$16,IF('Ficha de funcio e processa'!W91&lt;='Tabela IRT'!$B$17,'Tabela IRT'!$E$17,IF('Ficha de funcio e processa'!W91&lt;='Tabela IRT'!$B$18,'Tabela IRT'!$E$18,IF('Ficha de funcio e processa'!W91&lt;='Tabela IRT'!$B$19,'Tabela IRT'!$E$19,IF('Ficha de funcio e processa'!W91&lt;='Tabela IRT'!$B$20,'Tabela IRT'!$E$20,IF('Ficha de funcio e processa'!W91&lt;='Tabela IRT'!$B$21,'Tabela IRT'!$E$21,IF('Ficha de funcio e processa'!W91&lt;='Tabela IRT'!$B$22,'Tabela IRT'!$E$22,IF('Ficha de funcio e processa'!W91&lt;='Tabela IRT'!$B$23,'Tabela IRT'!$E$23,IF('Ficha de funcio e processa'!W91&lt;='Tabela IRT'!$B$24,'Tabela IRT'!$E$24))))))))))))))</f>
        <v>0</v>
      </c>
      <c r="L86" s="148">
        <f>IF('Ficha de funcio e processa'!W91&lt;='Tabela IRT'!$B$11,'Tabela IRT'!$C$11,IF('Ficha de funcio e processa'!W91&lt;='Tabela IRT'!$B$12,'Tabela IRT'!$C$12,IF('Ficha de funcio e processa'!W91&lt;='Tabela IRT'!$B$13,'Tabela IRT'!$C$13,IF('Ficha de funcio e processa'!W91&lt;='Tabela IRT'!$B$14,'Tabela IRT'!$C$14,IF('Ficha de funcio e processa'!W91&lt;='Tabela IRT'!$B$15,'Tabela IRT'!$C$15,IF('Ficha de funcio e processa'!W91&lt;='Tabela IRT'!$B$16,'Tabela IRT'!$C$16,IF('Ficha de funcio e processa'!W91&lt;='Tabela IRT'!$B$17,'Tabela IRT'!$C$17,IF('Ficha de funcio e processa'!W91&lt;='Tabela IRT'!$B$18,'Tabela IRT'!$C$18,IF('Ficha de funcio e processa'!W91&lt;='Tabela IRT'!$B$19,'Tabela IRT'!$C$19,IF('Ficha de funcio e processa'!W91&lt;='Tabela IRT'!$B$20,'Tabela IRT'!$C$20,IF('Ficha de funcio e processa'!W91&lt;='Tabela IRT'!$B$21,'Tabela IRT'!$C$21,IF('Ficha de funcio e processa'!W91&lt;='Tabela IRT'!$B$22,'Tabela IRT'!$C$22,IF('Ficha de funcio e processa'!W91&lt;='Tabela IRT'!$B$23,'Tabela IRT'!$C$23,IF('Ficha de funcio e processa'!W91&lt;='Tabela IRT'!$B$24,'Tabela IRT'!$C$24))))))))))))))</f>
        <v>0</v>
      </c>
      <c r="M86" s="233">
        <f>('Ficha de funcio e processa'!W91-30%)-L86</f>
        <v>-0.3</v>
      </c>
      <c r="N86" s="184">
        <v>44</v>
      </c>
      <c r="O86" s="184">
        <v>9</v>
      </c>
      <c r="P86" s="185"/>
      <c r="Q86" s="185"/>
      <c r="R86" s="186"/>
      <c r="S86" s="186"/>
      <c r="T86" s="186"/>
      <c r="U86" s="186"/>
      <c r="V86" s="186"/>
      <c r="W86" s="186"/>
      <c r="X86" s="186"/>
      <c r="Y86" s="186"/>
      <c r="Z86" s="153"/>
      <c r="AA86" s="153">
        <f t="shared" ca="1" si="7"/>
        <v>41740</v>
      </c>
      <c r="AB86" s="154">
        <f t="shared" ca="1" si="8"/>
        <v>114.35616438356165</v>
      </c>
      <c r="AC86" s="187"/>
    </row>
    <row r="87" spans="1:29">
      <c r="A87" s="137" t="b">
        <f t="shared" si="9"/>
        <v>0</v>
      </c>
      <c r="B87" s="138"/>
      <c r="C87" s="143"/>
      <c r="D87" s="138"/>
      <c r="E87" s="139"/>
      <c r="F87" s="139"/>
      <c r="G87" s="140">
        <f t="shared" ca="1" si="5"/>
        <v>41740</v>
      </c>
      <c r="H87" s="141">
        <f t="shared" ca="1" si="6"/>
        <v>-41740</v>
      </c>
      <c r="I87" s="180"/>
      <c r="J87" s="135">
        <f>IF('Ficha de funcio e processa'!W92&lt;='Tabela IRT'!$B$11,'Tabela IRT'!$D$11,IF('Ficha de funcio e processa'!W92&lt;='Tabela IRT'!$B$12,'Tabela IRT'!$D$12,IF('Ficha de funcio e processa'!W92&lt;='Tabela IRT'!$B$13,'Tabela IRT'!$D$13,IF('Ficha de funcio e processa'!W92&lt;='Tabela IRT'!$B$14,'Tabela IRT'!$D$14,IF('Ficha de funcio e processa'!W92&lt;='Tabela IRT'!$B$15,'Tabela IRT'!$D$15,IF('Ficha de funcio e processa'!W92&lt;='Tabela IRT'!$B$16,'Tabela IRT'!$D$16,IF('Ficha de funcio e processa'!W92&lt;='Tabela IRT'!$B$17,'Tabela IRT'!$D$17,IF('Ficha de funcio e processa'!W92&lt;='Tabela IRT'!$B$18,'Tabela IRT'!$D$18,IF('Ficha de funcio e processa'!W92&lt;='Tabela IRT'!$B$19,'Tabela IRT'!$D$19,IF('Ficha de funcio e processa'!W92&lt;='Tabela IRT'!$B$20,'Tabela IRT'!$D$20,IF('Ficha de funcio e processa'!W92&lt;='Tabela IRT'!$B$21,'Tabela IRT'!$D$21,IF('Ficha de funcio e processa'!W92&lt;='Tabela IRT'!$B$22,'Tabela IRT'!$D$22,IF('Ficha de funcio e processa'!W92&lt;='Tabela IRT'!$B$23,'Tabela IRT'!$D$23,IF('Ficha de funcio e processa'!W92&lt;='Tabela IRT'!$B$24,'Tabela IRT'!$D$24))))))))))))))</f>
        <v>0</v>
      </c>
      <c r="K87" s="148">
        <f>IF('Ficha de funcio e processa'!W92&lt;='Tabela IRT'!$B$11,'Tabela IRT'!$E$11,IF('Ficha de funcio e processa'!W92&lt;='Tabela IRT'!$B$12,'Tabela IRT'!$E$12,IF('Ficha de funcio e processa'!W92&lt;='Tabela IRT'!$B$13,'Tabela IRT'!$E$13,IF('Ficha de funcio e processa'!W92&lt;='Tabela IRT'!$B$14,'Tabela IRT'!$E$14,IF('Ficha de funcio e processa'!W92&lt;='Tabela IRT'!$B$15,'Tabela IRT'!$E$15,IF('Ficha de funcio e processa'!W92&lt;='Tabela IRT'!$B$16,'Tabela IRT'!$E$16,IF('Ficha de funcio e processa'!W92&lt;='Tabela IRT'!$B$17,'Tabela IRT'!$E$17,IF('Ficha de funcio e processa'!W92&lt;='Tabela IRT'!$B$18,'Tabela IRT'!$E$18,IF('Ficha de funcio e processa'!W92&lt;='Tabela IRT'!$B$19,'Tabela IRT'!$E$19,IF('Ficha de funcio e processa'!W92&lt;='Tabela IRT'!$B$20,'Tabela IRT'!$E$20,IF('Ficha de funcio e processa'!W92&lt;='Tabela IRT'!$B$21,'Tabela IRT'!$E$21,IF('Ficha de funcio e processa'!W92&lt;='Tabela IRT'!$B$22,'Tabela IRT'!$E$22,IF('Ficha de funcio e processa'!W92&lt;='Tabela IRT'!$B$23,'Tabela IRT'!$E$23,IF('Ficha de funcio e processa'!W92&lt;='Tabela IRT'!$B$24,'Tabela IRT'!$E$24))))))))))))))</f>
        <v>0</v>
      </c>
      <c r="L87" s="148">
        <f>IF('Ficha de funcio e processa'!W92&lt;='Tabela IRT'!$B$11,'Tabela IRT'!$C$11,IF('Ficha de funcio e processa'!W92&lt;='Tabela IRT'!$B$12,'Tabela IRT'!$C$12,IF('Ficha de funcio e processa'!W92&lt;='Tabela IRT'!$B$13,'Tabela IRT'!$C$13,IF('Ficha de funcio e processa'!W92&lt;='Tabela IRT'!$B$14,'Tabela IRT'!$C$14,IF('Ficha de funcio e processa'!W92&lt;='Tabela IRT'!$B$15,'Tabela IRT'!$C$15,IF('Ficha de funcio e processa'!W92&lt;='Tabela IRT'!$B$16,'Tabela IRT'!$C$16,IF('Ficha de funcio e processa'!W92&lt;='Tabela IRT'!$B$17,'Tabela IRT'!$C$17,IF('Ficha de funcio e processa'!W92&lt;='Tabela IRT'!$B$18,'Tabela IRT'!$C$18,IF('Ficha de funcio e processa'!W92&lt;='Tabela IRT'!$B$19,'Tabela IRT'!$C$19,IF('Ficha de funcio e processa'!W92&lt;='Tabela IRT'!$B$20,'Tabela IRT'!$C$20,IF('Ficha de funcio e processa'!W92&lt;='Tabela IRT'!$B$21,'Tabela IRT'!$C$21,IF('Ficha de funcio e processa'!W92&lt;='Tabela IRT'!$B$22,'Tabela IRT'!$C$22,IF('Ficha de funcio e processa'!W92&lt;='Tabela IRT'!$B$23,'Tabela IRT'!$C$23,IF('Ficha de funcio e processa'!W92&lt;='Tabela IRT'!$B$24,'Tabela IRT'!$C$24))))))))))))))</f>
        <v>0</v>
      </c>
      <c r="M87" s="233">
        <f>('Ficha de funcio e processa'!W92-30%)-L87</f>
        <v>-0.3</v>
      </c>
      <c r="N87" s="184">
        <v>44</v>
      </c>
      <c r="O87" s="184">
        <v>9</v>
      </c>
      <c r="P87" s="185"/>
      <c r="Q87" s="185"/>
      <c r="R87" s="186"/>
      <c r="S87" s="186"/>
      <c r="T87" s="186"/>
      <c r="U87" s="186"/>
      <c r="V87" s="186"/>
      <c r="W87" s="186"/>
      <c r="X87" s="186"/>
      <c r="Y87" s="186"/>
      <c r="Z87" s="153"/>
      <c r="AA87" s="153">
        <f t="shared" ca="1" si="7"/>
        <v>41740</v>
      </c>
      <c r="AB87" s="154">
        <f t="shared" ca="1" si="8"/>
        <v>114.35616438356165</v>
      </c>
      <c r="AC87" s="187"/>
    </row>
    <row r="88" spans="1:29">
      <c r="A88" s="137" t="b">
        <f t="shared" si="9"/>
        <v>0</v>
      </c>
      <c r="B88" s="138"/>
      <c r="C88" s="143"/>
      <c r="D88" s="138"/>
      <c r="E88" s="139"/>
      <c r="F88" s="139"/>
      <c r="G88" s="140">
        <f t="shared" ca="1" si="5"/>
        <v>41740</v>
      </c>
      <c r="H88" s="141">
        <f t="shared" ca="1" si="6"/>
        <v>-41740</v>
      </c>
      <c r="I88" s="180"/>
      <c r="J88" s="135">
        <f>IF('Ficha de funcio e processa'!W93&lt;='Tabela IRT'!$B$11,'Tabela IRT'!$D$11,IF('Ficha de funcio e processa'!W93&lt;='Tabela IRT'!$B$12,'Tabela IRT'!$D$12,IF('Ficha de funcio e processa'!W93&lt;='Tabela IRT'!$B$13,'Tabela IRT'!$D$13,IF('Ficha de funcio e processa'!W93&lt;='Tabela IRT'!$B$14,'Tabela IRT'!$D$14,IF('Ficha de funcio e processa'!W93&lt;='Tabela IRT'!$B$15,'Tabela IRT'!$D$15,IF('Ficha de funcio e processa'!W93&lt;='Tabela IRT'!$B$16,'Tabela IRT'!$D$16,IF('Ficha de funcio e processa'!W93&lt;='Tabela IRT'!$B$17,'Tabela IRT'!$D$17,IF('Ficha de funcio e processa'!W93&lt;='Tabela IRT'!$B$18,'Tabela IRT'!$D$18,IF('Ficha de funcio e processa'!W93&lt;='Tabela IRT'!$B$19,'Tabela IRT'!$D$19,IF('Ficha de funcio e processa'!W93&lt;='Tabela IRT'!$B$20,'Tabela IRT'!$D$20,IF('Ficha de funcio e processa'!W93&lt;='Tabela IRT'!$B$21,'Tabela IRT'!$D$21,IF('Ficha de funcio e processa'!W93&lt;='Tabela IRT'!$B$22,'Tabela IRT'!$D$22,IF('Ficha de funcio e processa'!W93&lt;='Tabela IRT'!$B$23,'Tabela IRT'!$D$23,IF('Ficha de funcio e processa'!W93&lt;='Tabela IRT'!$B$24,'Tabela IRT'!$D$24))))))))))))))</f>
        <v>0</v>
      </c>
      <c r="K88" s="148">
        <f>IF('Ficha de funcio e processa'!W93&lt;='Tabela IRT'!$B$11,'Tabela IRT'!$E$11,IF('Ficha de funcio e processa'!W93&lt;='Tabela IRT'!$B$12,'Tabela IRT'!$E$12,IF('Ficha de funcio e processa'!W93&lt;='Tabela IRT'!$B$13,'Tabela IRT'!$E$13,IF('Ficha de funcio e processa'!W93&lt;='Tabela IRT'!$B$14,'Tabela IRT'!$E$14,IF('Ficha de funcio e processa'!W93&lt;='Tabela IRT'!$B$15,'Tabela IRT'!$E$15,IF('Ficha de funcio e processa'!W93&lt;='Tabela IRT'!$B$16,'Tabela IRT'!$E$16,IF('Ficha de funcio e processa'!W93&lt;='Tabela IRT'!$B$17,'Tabela IRT'!$E$17,IF('Ficha de funcio e processa'!W93&lt;='Tabela IRT'!$B$18,'Tabela IRT'!$E$18,IF('Ficha de funcio e processa'!W93&lt;='Tabela IRT'!$B$19,'Tabela IRT'!$E$19,IF('Ficha de funcio e processa'!W93&lt;='Tabela IRT'!$B$20,'Tabela IRT'!$E$20,IF('Ficha de funcio e processa'!W93&lt;='Tabela IRT'!$B$21,'Tabela IRT'!$E$21,IF('Ficha de funcio e processa'!W93&lt;='Tabela IRT'!$B$22,'Tabela IRT'!$E$22,IF('Ficha de funcio e processa'!W93&lt;='Tabela IRT'!$B$23,'Tabela IRT'!$E$23,IF('Ficha de funcio e processa'!W93&lt;='Tabela IRT'!$B$24,'Tabela IRT'!$E$24))))))))))))))</f>
        <v>0</v>
      </c>
      <c r="L88" s="148">
        <f>IF('Ficha de funcio e processa'!W93&lt;='Tabela IRT'!$B$11,'Tabela IRT'!$C$11,IF('Ficha de funcio e processa'!W93&lt;='Tabela IRT'!$B$12,'Tabela IRT'!$C$12,IF('Ficha de funcio e processa'!W93&lt;='Tabela IRT'!$B$13,'Tabela IRT'!$C$13,IF('Ficha de funcio e processa'!W93&lt;='Tabela IRT'!$B$14,'Tabela IRT'!$C$14,IF('Ficha de funcio e processa'!W93&lt;='Tabela IRT'!$B$15,'Tabela IRT'!$C$15,IF('Ficha de funcio e processa'!W93&lt;='Tabela IRT'!$B$16,'Tabela IRT'!$C$16,IF('Ficha de funcio e processa'!W93&lt;='Tabela IRT'!$B$17,'Tabela IRT'!$C$17,IF('Ficha de funcio e processa'!W93&lt;='Tabela IRT'!$B$18,'Tabela IRT'!$C$18,IF('Ficha de funcio e processa'!W93&lt;='Tabela IRT'!$B$19,'Tabela IRT'!$C$19,IF('Ficha de funcio e processa'!W93&lt;='Tabela IRT'!$B$20,'Tabela IRT'!$C$20,IF('Ficha de funcio e processa'!W93&lt;='Tabela IRT'!$B$21,'Tabela IRT'!$C$21,IF('Ficha de funcio e processa'!W93&lt;='Tabela IRT'!$B$22,'Tabela IRT'!$C$22,IF('Ficha de funcio e processa'!W93&lt;='Tabela IRT'!$B$23,'Tabela IRT'!$C$23,IF('Ficha de funcio e processa'!W93&lt;='Tabela IRT'!$B$24,'Tabela IRT'!$C$24))))))))))))))</f>
        <v>0</v>
      </c>
      <c r="M88" s="233">
        <f>('Ficha de funcio e processa'!W93-30%)-L88</f>
        <v>-0.3</v>
      </c>
      <c r="N88" s="184">
        <v>44</v>
      </c>
      <c r="O88" s="184">
        <v>9</v>
      </c>
      <c r="P88" s="185"/>
      <c r="Q88" s="185"/>
      <c r="R88" s="186"/>
      <c r="S88" s="186"/>
      <c r="T88" s="186"/>
      <c r="U88" s="186"/>
      <c r="V88" s="186"/>
      <c r="W88" s="186"/>
      <c r="X88" s="186"/>
      <c r="Y88" s="186"/>
      <c r="Z88" s="153"/>
      <c r="AA88" s="153">
        <f t="shared" ca="1" si="7"/>
        <v>41740</v>
      </c>
      <c r="AB88" s="154">
        <f t="shared" ca="1" si="8"/>
        <v>114.35616438356165</v>
      </c>
      <c r="AC88" s="187"/>
    </row>
    <row r="89" spans="1:29">
      <c r="A89" s="137" t="b">
        <f t="shared" si="9"/>
        <v>0</v>
      </c>
      <c r="B89" s="138"/>
      <c r="C89" s="143"/>
      <c r="D89" s="138"/>
      <c r="E89" s="139"/>
      <c r="F89" s="139"/>
      <c r="G89" s="140">
        <f t="shared" ca="1" si="5"/>
        <v>41740</v>
      </c>
      <c r="H89" s="141">
        <f t="shared" ca="1" si="6"/>
        <v>-41740</v>
      </c>
      <c r="I89" s="180"/>
      <c r="J89" s="135">
        <f>IF('Ficha de funcio e processa'!W94&lt;='Tabela IRT'!$B$11,'Tabela IRT'!$D$11,IF('Ficha de funcio e processa'!W94&lt;='Tabela IRT'!$B$12,'Tabela IRT'!$D$12,IF('Ficha de funcio e processa'!W94&lt;='Tabela IRT'!$B$13,'Tabela IRT'!$D$13,IF('Ficha de funcio e processa'!W94&lt;='Tabela IRT'!$B$14,'Tabela IRT'!$D$14,IF('Ficha de funcio e processa'!W94&lt;='Tabela IRT'!$B$15,'Tabela IRT'!$D$15,IF('Ficha de funcio e processa'!W94&lt;='Tabela IRT'!$B$16,'Tabela IRT'!$D$16,IF('Ficha de funcio e processa'!W94&lt;='Tabela IRT'!$B$17,'Tabela IRT'!$D$17,IF('Ficha de funcio e processa'!W94&lt;='Tabela IRT'!$B$18,'Tabela IRT'!$D$18,IF('Ficha de funcio e processa'!W94&lt;='Tabela IRT'!$B$19,'Tabela IRT'!$D$19,IF('Ficha de funcio e processa'!W94&lt;='Tabela IRT'!$B$20,'Tabela IRT'!$D$20,IF('Ficha de funcio e processa'!W94&lt;='Tabela IRT'!$B$21,'Tabela IRT'!$D$21,IF('Ficha de funcio e processa'!W94&lt;='Tabela IRT'!$B$22,'Tabela IRT'!$D$22,IF('Ficha de funcio e processa'!W94&lt;='Tabela IRT'!$B$23,'Tabela IRT'!$D$23,IF('Ficha de funcio e processa'!W94&lt;='Tabela IRT'!$B$24,'Tabela IRT'!$D$24))))))))))))))</f>
        <v>0</v>
      </c>
      <c r="K89" s="148">
        <f>IF('Ficha de funcio e processa'!W94&lt;='Tabela IRT'!$B$11,'Tabela IRT'!$E$11,IF('Ficha de funcio e processa'!W94&lt;='Tabela IRT'!$B$12,'Tabela IRT'!$E$12,IF('Ficha de funcio e processa'!W94&lt;='Tabela IRT'!$B$13,'Tabela IRT'!$E$13,IF('Ficha de funcio e processa'!W94&lt;='Tabela IRT'!$B$14,'Tabela IRT'!$E$14,IF('Ficha de funcio e processa'!W94&lt;='Tabela IRT'!$B$15,'Tabela IRT'!$E$15,IF('Ficha de funcio e processa'!W94&lt;='Tabela IRT'!$B$16,'Tabela IRT'!$E$16,IF('Ficha de funcio e processa'!W94&lt;='Tabela IRT'!$B$17,'Tabela IRT'!$E$17,IF('Ficha de funcio e processa'!W94&lt;='Tabela IRT'!$B$18,'Tabela IRT'!$E$18,IF('Ficha de funcio e processa'!W94&lt;='Tabela IRT'!$B$19,'Tabela IRT'!$E$19,IF('Ficha de funcio e processa'!W94&lt;='Tabela IRT'!$B$20,'Tabela IRT'!$E$20,IF('Ficha de funcio e processa'!W94&lt;='Tabela IRT'!$B$21,'Tabela IRT'!$E$21,IF('Ficha de funcio e processa'!W94&lt;='Tabela IRT'!$B$22,'Tabela IRT'!$E$22,IF('Ficha de funcio e processa'!W94&lt;='Tabela IRT'!$B$23,'Tabela IRT'!$E$23,IF('Ficha de funcio e processa'!W94&lt;='Tabela IRT'!$B$24,'Tabela IRT'!$E$24))))))))))))))</f>
        <v>0</v>
      </c>
      <c r="L89" s="148">
        <f>IF('Ficha de funcio e processa'!W94&lt;='Tabela IRT'!$B$11,'Tabela IRT'!$C$11,IF('Ficha de funcio e processa'!W94&lt;='Tabela IRT'!$B$12,'Tabela IRT'!$C$12,IF('Ficha de funcio e processa'!W94&lt;='Tabela IRT'!$B$13,'Tabela IRT'!$C$13,IF('Ficha de funcio e processa'!W94&lt;='Tabela IRT'!$B$14,'Tabela IRT'!$C$14,IF('Ficha de funcio e processa'!W94&lt;='Tabela IRT'!$B$15,'Tabela IRT'!$C$15,IF('Ficha de funcio e processa'!W94&lt;='Tabela IRT'!$B$16,'Tabela IRT'!$C$16,IF('Ficha de funcio e processa'!W94&lt;='Tabela IRT'!$B$17,'Tabela IRT'!$C$17,IF('Ficha de funcio e processa'!W94&lt;='Tabela IRT'!$B$18,'Tabela IRT'!$C$18,IF('Ficha de funcio e processa'!W94&lt;='Tabela IRT'!$B$19,'Tabela IRT'!$C$19,IF('Ficha de funcio e processa'!W94&lt;='Tabela IRT'!$B$20,'Tabela IRT'!$C$20,IF('Ficha de funcio e processa'!W94&lt;='Tabela IRT'!$B$21,'Tabela IRT'!$C$21,IF('Ficha de funcio e processa'!W94&lt;='Tabela IRT'!$B$22,'Tabela IRT'!$C$22,IF('Ficha de funcio e processa'!W94&lt;='Tabela IRT'!$B$23,'Tabela IRT'!$C$23,IF('Ficha de funcio e processa'!W94&lt;='Tabela IRT'!$B$24,'Tabela IRT'!$C$24))))))))))))))</f>
        <v>0</v>
      </c>
      <c r="M89" s="233">
        <f>('Ficha de funcio e processa'!W94-30%)-L89</f>
        <v>-0.3</v>
      </c>
      <c r="N89" s="184">
        <v>44</v>
      </c>
      <c r="O89" s="184">
        <v>9</v>
      </c>
      <c r="P89" s="185"/>
      <c r="Q89" s="185"/>
      <c r="R89" s="186"/>
      <c r="S89" s="186"/>
      <c r="T89" s="186"/>
      <c r="U89" s="186"/>
      <c r="V89" s="186"/>
      <c r="W89" s="186"/>
      <c r="X89" s="186"/>
      <c r="Y89" s="186"/>
      <c r="Z89" s="153"/>
      <c r="AA89" s="153">
        <f t="shared" ca="1" si="7"/>
        <v>41740</v>
      </c>
      <c r="AB89" s="154">
        <f t="shared" ca="1" si="8"/>
        <v>114.35616438356165</v>
      </c>
      <c r="AC89" s="187"/>
    </row>
    <row r="90" spans="1:29">
      <c r="A90" s="137" t="b">
        <f t="shared" si="9"/>
        <v>0</v>
      </c>
      <c r="B90" s="138"/>
      <c r="C90" s="145"/>
      <c r="D90" s="138"/>
      <c r="E90" s="139"/>
      <c r="F90" s="139"/>
      <c r="G90" s="140">
        <f t="shared" ca="1" si="5"/>
        <v>41740</v>
      </c>
      <c r="H90" s="141">
        <f t="shared" ca="1" si="6"/>
        <v>-41740</v>
      </c>
      <c r="I90" s="180"/>
      <c r="J90" s="135">
        <f>IF('Ficha de funcio e processa'!W95&lt;='Tabela IRT'!$B$11,'Tabela IRT'!$D$11,IF('Ficha de funcio e processa'!W95&lt;='Tabela IRT'!$B$12,'Tabela IRT'!$D$12,IF('Ficha de funcio e processa'!W95&lt;='Tabela IRT'!$B$13,'Tabela IRT'!$D$13,IF('Ficha de funcio e processa'!W95&lt;='Tabela IRT'!$B$14,'Tabela IRT'!$D$14,IF('Ficha de funcio e processa'!W95&lt;='Tabela IRT'!$B$15,'Tabela IRT'!$D$15,IF('Ficha de funcio e processa'!W95&lt;='Tabela IRT'!$B$16,'Tabela IRT'!$D$16,IF('Ficha de funcio e processa'!W95&lt;='Tabela IRT'!$B$17,'Tabela IRT'!$D$17,IF('Ficha de funcio e processa'!W95&lt;='Tabela IRT'!$B$18,'Tabela IRT'!$D$18,IF('Ficha de funcio e processa'!W95&lt;='Tabela IRT'!$B$19,'Tabela IRT'!$D$19,IF('Ficha de funcio e processa'!W95&lt;='Tabela IRT'!$B$20,'Tabela IRT'!$D$20,IF('Ficha de funcio e processa'!W95&lt;='Tabela IRT'!$B$21,'Tabela IRT'!$D$21,IF('Ficha de funcio e processa'!W95&lt;='Tabela IRT'!$B$22,'Tabela IRT'!$D$22,IF('Ficha de funcio e processa'!W95&lt;='Tabela IRT'!$B$23,'Tabela IRT'!$D$23,IF('Ficha de funcio e processa'!W95&lt;='Tabela IRT'!$B$24,'Tabela IRT'!$D$24))))))))))))))</f>
        <v>0</v>
      </c>
      <c r="K90" s="148">
        <f>IF('Ficha de funcio e processa'!W95&lt;='Tabela IRT'!$B$11,'Tabela IRT'!$E$11,IF('Ficha de funcio e processa'!W95&lt;='Tabela IRT'!$B$12,'Tabela IRT'!$E$12,IF('Ficha de funcio e processa'!W95&lt;='Tabela IRT'!$B$13,'Tabela IRT'!$E$13,IF('Ficha de funcio e processa'!W95&lt;='Tabela IRT'!$B$14,'Tabela IRT'!$E$14,IF('Ficha de funcio e processa'!W95&lt;='Tabela IRT'!$B$15,'Tabela IRT'!$E$15,IF('Ficha de funcio e processa'!W95&lt;='Tabela IRT'!$B$16,'Tabela IRT'!$E$16,IF('Ficha de funcio e processa'!W95&lt;='Tabela IRT'!$B$17,'Tabela IRT'!$E$17,IF('Ficha de funcio e processa'!W95&lt;='Tabela IRT'!$B$18,'Tabela IRT'!$E$18,IF('Ficha de funcio e processa'!W95&lt;='Tabela IRT'!$B$19,'Tabela IRT'!$E$19,IF('Ficha de funcio e processa'!W95&lt;='Tabela IRT'!$B$20,'Tabela IRT'!$E$20,IF('Ficha de funcio e processa'!W95&lt;='Tabela IRT'!$B$21,'Tabela IRT'!$E$21,IF('Ficha de funcio e processa'!W95&lt;='Tabela IRT'!$B$22,'Tabela IRT'!$E$22,IF('Ficha de funcio e processa'!W95&lt;='Tabela IRT'!$B$23,'Tabela IRT'!$E$23,IF('Ficha de funcio e processa'!W95&lt;='Tabela IRT'!$B$24,'Tabela IRT'!$E$24))))))))))))))</f>
        <v>0</v>
      </c>
      <c r="L90" s="148">
        <f>IF('Ficha de funcio e processa'!W95&lt;='Tabela IRT'!$B$11,'Tabela IRT'!$C$11,IF('Ficha de funcio e processa'!W95&lt;='Tabela IRT'!$B$12,'Tabela IRT'!$C$12,IF('Ficha de funcio e processa'!W95&lt;='Tabela IRT'!$B$13,'Tabela IRT'!$C$13,IF('Ficha de funcio e processa'!W95&lt;='Tabela IRT'!$B$14,'Tabela IRT'!$C$14,IF('Ficha de funcio e processa'!W95&lt;='Tabela IRT'!$B$15,'Tabela IRT'!$C$15,IF('Ficha de funcio e processa'!W95&lt;='Tabela IRT'!$B$16,'Tabela IRT'!$C$16,IF('Ficha de funcio e processa'!W95&lt;='Tabela IRT'!$B$17,'Tabela IRT'!$C$17,IF('Ficha de funcio e processa'!W95&lt;='Tabela IRT'!$B$18,'Tabela IRT'!$C$18,IF('Ficha de funcio e processa'!W95&lt;='Tabela IRT'!$B$19,'Tabela IRT'!$C$19,IF('Ficha de funcio e processa'!W95&lt;='Tabela IRT'!$B$20,'Tabela IRT'!$C$20,IF('Ficha de funcio e processa'!W95&lt;='Tabela IRT'!$B$21,'Tabela IRT'!$C$21,IF('Ficha de funcio e processa'!W95&lt;='Tabela IRT'!$B$22,'Tabela IRT'!$C$22,IF('Ficha de funcio e processa'!W95&lt;='Tabela IRT'!$B$23,'Tabela IRT'!$C$23,IF('Ficha de funcio e processa'!W95&lt;='Tabela IRT'!$B$24,'Tabela IRT'!$C$24))))))))))))))</f>
        <v>0</v>
      </c>
      <c r="M90" s="233">
        <f>('Ficha de funcio e processa'!W95-30%)-L90</f>
        <v>-0.3</v>
      </c>
      <c r="N90" s="184">
        <v>44</v>
      </c>
      <c r="O90" s="184">
        <v>9</v>
      </c>
      <c r="P90" s="185"/>
      <c r="Q90" s="185"/>
      <c r="R90" s="186"/>
      <c r="S90" s="186"/>
      <c r="T90" s="186"/>
      <c r="U90" s="186"/>
      <c r="V90" s="186"/>
      <c r="W90" s="186"/>
      <c r="X90" s="186"/>
      <c r="Y90" s="186"/>
      <c r="Z90" s="151"/>
      <c r="AA90" s="153">
        <f t="shared" ca="1" si="7"/>
        <v>41740</v>
      </c>
      <c r="AB90" s="154">
        <f t="shared" ca="1" si="8"/>
        <v>114.35616438356165</v>
      </c>
      <c r="AC90" s="187"/>
    </row>
    <row r="91" spans="1:29">
      <c r="A91" s="137" t="b">
        <f t="shared" si="9"/>
        <v>0</v>
      </c>
      <c r="B91" s="138"/>
      <c r="C91" s="143"/>
      <c r="D91" s="138"/>
      <c r="E91" s="139"/>
      <c r="F91" s="139"/>
      <c r="G91" s="140">
        <f t="shared" ca="1" si="5"/>
        <v>41740</v>
      </c>
      <c r="H91" s="141">
        <f t="shared" ca="1" si="6"/>
        <v>-41740</v>
      </c>
      <c r="I91" s="180"/>
      <c r="J91" s="135">
        <f>IF('Ficha de funcio e processa'!W96&lt;='Tabela IRT'!$B$11,'Tabela IRT'!$D$11,IF('Ficha de funcio e processa'!W96&lt;='Tabela IRT'!$B$12,'Tabela IRT'!$D$12,IF('Ficha de funcio e processa'!W96&lt;='Tabela IRT'!$B$13,'Tabela IRT'!$D$13,IF('Ficha de funcio e processa'!W96&lt;='Tabela IRT'!$B$14,'Tabela IRT'!$D$14,IF('Ficha de funcio e processa'!W96&lt;='Tabela IRT'!$B$15,'Tabela IRT'!$D$15,IF('Ficha de funcio e processa'!W96&lt;='Tabela IRT'!$B$16,'Tabela IRT'!$D$16,IF('Ficha de funcio e processa'!W96&lt;='Tabela IRT'!$B$17,'Tabela IRT'!$D$17,IF('Ficha de funcio e processa'!W96&lt;='Tabela IRT'!$B$18,'Tabela IRT'!$D$18,IF('Ficha de funcio e processa'!W96&lt;='Tabela IRT'!$B$19,'Tabela IRT'!$D$19,IF('Ficha de funcio e processa'!W96&lt;='Tabela IRT'!$B$20,'Tabela IRT'!$D$20,IF('Ficha de funcio e processa'!W96&lt;='Tabela IRT'!$B$21,'Tabela IRT'!$D$21,IF('Ficha de funcio e processa'!W96&lt;='Tabela IRT'!$B$22,'Tabela IRT'!$D$22,IF('Ficha de funcio e processa'!W96&lt;='Tabela IRT'!$B$23,'Tabela IRT'!$D$23,IF('Ficha de funcio e processa'!W96&lt;='Tabela IRT'!$B$24,'Tabela IRT'!$D$24))))))))))))))</f>
        <v>0</v>
      </c>
      <c r="K91" s="148">
        <f>IF('Ficha de funcio e processa'!W96&lt;='Tabela IRT'!$B$11,'Tabela IRT'!$E$11,IF('Ficha de funcio e processa'!W96&lt;='Tabela IRT'!$B$12,'Tabela IRT'!$E$12,IF('Ficha de funcio e processa'!W96&lt;='Tabela IRT'!$B$13,'Tabela IRT'!$E$13,IF('Ficha de funcio e processa'!W96&lt;='Tabela IRT'!$B$14,'Tabela IRT'!$E$14,IF('Ficha de funcio e processa'!W96&lt;='Tabela IRT'!$B$15,'Tabela IRT'!$E$15,IF('Ficha de funcio e processa'!W96&lt;='Tabela IRT'!$B$16,'Tabela IRT'!$E$16,IF('Ficha de funcio e processa'!W96&lt;='Tabela IRT'!$B$17,'Tabela IRT'!$E$17,IF('Ficha de funcio e processa'!W96&lt;='Tabela IRT'!$B$18,'Tabela IRT'!$E$18,IF('Ficha de funcio e processa'!W96&lt;='Tabela IRT'!$B$19,'Tabela IRT'!$E$19,IF('Ficha de funcio e processa'!W96&lt;='Tabela IRT'!$B$20,'Tabela IRT'!$E$20,IF('Ficha de funcio e processa'!W96&lt;='Tabela IRT'!$B$21,'Tabela IRT'!$E$21,IF('Ficha de funcio e processa'!W96&lt;='Tabela IRT'!$B$22,'Tabela IRT'!$E$22,IF('Ficha de funcio e processa'!W96&lt;='Tabela IRT'!$B$23,'Tabela IRT'!$E$23,IF('Ficha de funcio e processa'!W96&lt;='Tabela IRT'!$B$24,'Tabela IRT'!$E$24))))))))))))))</f>
        <v>0</v>
      </c>
      <c r="L91" s="148">
        <f>IF('Ficha de funcio e processa'!W96&lt;='Tabela IRT'!$B$11,'Tabela IRT'!$C$11,IF('Ficha de funcio e processa'!W96&lt;='Tabela IRT'!$B$12,'Tabela IRT'!$C$12,IF('Ficha de funcio e processa'!W96&lt;='Tabela IRT'!$B$13,'Tabela IRT'!$C$13,IF('Ficha de funcio e processa'!W96&lt;='Tabela IRT'!$B$14,'Tabela IRT'!$C$14,IF('Ficha de funcio e processa'!W96&lt;='Tabela IRT'!$B$15,'Tabela IRT'!$C$15,IF('Ficha de funcio e processa'!W96&lt;='Tabela IRT'!$B$16,'Tabela IRT'!$C$16,IF('Ficha de funcio e processa'!W96&lt;='Tabela IRT'!$B$17,'Tabela IRT'!$C$17,IF('Ficha de funcio e processa'!W96&lt;='Tabela IRT'!$B$18,'Tabela IRT'!$C$18,IF('Ficha de funcio e processa'!W96&lt;='Tabela IRT'!$B$19,'Tabela IRT'!$C$19,IF('Ficha de funcio e processa'!W96&lt;='Tabela IRT'!$B$20,'Tabela IRT'!$C$20,IF('Ficha de funcio e processa'!W96&lt;='Tabela IRT'!$B$21,'Tabela IRT'!$C$21,IF('Ficha de funcio e processa'!W96&lt;='Tabela IRT'!$B$22,'Tabela IRT'!$C$22,IF('Ficha de funcio e processa'!W96&lt;='Tabela IRT'!$B$23,'Tabela IRT'!$C$23,IF('Ficha de funcio e processa'!W96&lt;='Tabela IRT'!$B$24,'Tabela IRT'!$C$24))))))))))))))</f>
        <v>0</v>
      </c>
      <c r="M91" s="233">
        <f>('Ficha de funcio e processa'!W96-30%)-L91</f>
        <v>-0.3</v>
      </c>
      <c r="N91" s="184">
        <v>44</v>
      </c>
      <c r="O91" s="184">
        <v>9</v>
      </c>
      <c r="P91" s="185"/>
      <c r="Q91" s="185"/>
      <c r="R91" s="186"/>
      <c r="S91" s="186"/>
      <c r="T91" s="186"/>
      <c r="U91" s="186"/>
      <c r="V91" s="186"/>
      <c r="W91" s="186"/>
      <c r="X91" s="186"/>
      <c r="Y91" s="186"/>
      <c r="Z91" s="153"/>
      <c r="AA91" s="153">
        <f t="shared" ca="1" si="7"/>
        <v>41740</v>
      </c>
      <c r="AB91" s="154">
        <f t="shared" ca="1" si="8"/>
        <v>114.35616438356165</v>
      </c>
      <c r="AC91" s="187"/>
    </row>
    <row r="92" spans="1:29">
      <c r="A92" s="137" t="b">
        <f t="shared" si="9"/>
        <v>0</v>
      </c>
      <c r="B92" s="138"/>
      <c r="C92" s="143"/>
      <c r="D92" s="138"/>
      <c r="E92" s="139"/>
      <c r="F92" s="139"/>
      <c r="G92" s="140">
        <f t="shared" ca="1" si="5"/>
        <v>41740</v>
      </c>
      <c r="H92" s="141">
        <f t="shared" ca="1" si="6"/>
        <v>-41740</v>
      </c>
      <c r="I92" s="180"/>
      <c r="J92" s="135">
        <f>IF('Ficha de funcio e processa'!W97&lt;='Tabela IRT'!$B$11,'Tabela IRT'!$D$11,IF('Ficha de funcio e processa'!W97&lt;='Tabela IRT'!$B$12,'Tabela IRT'!$D$12,IF('Ficha de funcio e processa'!W97&lt;='Tabela IRT'!$B$13,'Tabela IRT'!$D$13,IF('Ficha de funcio e processa'!W97&lt;='Tabela IRT'!$B$14,'Tabela IRT'!$D$14,IF('Ficha de funcio e processa'!W97&lt;='Tabela IRT'!$B$15,'Tabela IRT'!$D$15,IF('Ficha de funcio e processa'!W97&lt;='Tabela IRT'!$B$16,'Tabela IRT'!$D$16,IF('Ficha de funcio e processa'!W97&lt;='Tabela IRT'!$B$17,'Tabela IRT'!$D$17,IF('Ficha de funcio e processa'!W97&lt;='Tabela IRT'!$B$18,'Tabela IRT'!$D$18,IF('Ficha de funcio e processa'!W97&lt;='Tabela IRT'!$B$19,'Tabela IRT'!$D$19,IF('Ficha de funcio e processa'!W97&lt;='Tabela IRT'!$B$20,'Tabela IRT'!$D$20,IF('Ficha de funcio e processa'!W97&lt;='Tabela IRT'!$B$21,'Tabela IRT'!$D$21,IF('Ficha de funcio e processa'!W97&lt;='Tabela IRT'!$B$22,'Tabela IRT'!$D$22,IF('Ficha de funcio e processa'!W97&lt;='Tabela IRT'!$B$23,'Tabela IRT'!$D$23,IF('Ficha de funcio e processa'!W97&lt;='Tabela IRT'!$B$24,'Tabela IRT'!$D$24))))))))))))))</f>
        <v>0</v>
      </c>
      <c r="K92" s="148">
        <f>IF('Ficha de funcio e processa'!W97&lt;='Tabela IRT'!$B$11,'Tabela IRT'!$E$11,IF('Ficha de funcio e processa'!W97&lt;='Tabela IRT'!$B$12,'Tabela IRT'!$E$12,IF('Ficha de funcio e processa'!W97&lt;='Tabela IRT'!$B$13,'Tabela IRT'!$E$13,IF('Ficha de funcio e processa'!W97&lt;='Tabela IRT'!$B$14,'Tabela IRT'!$E$14,IF('Ficha de funcio e processa'!W97&lt;='Tabela IRT'!$B$15,'Tabela IRT'!$E$15,IF('Ficha de funcio e processa'!W97&lt;='Tabela IRT'!$B$16,'Tabela IRT'!$E$16,IF('Ficha de funcio e processa'!W97&lt;='Tabela IRT'!$B$17,'Tabela IRT'!$E$17,IF('Ficha de funcio e processa'!W97&lt;='Tabela IRT'!$B$18,'Tabela IRT'!$E$18,IF('Ficha de funcio e processa'!W97&lt;='Tabela IRT'!$B$19,'Tabela IRT'!$E$19,IF('Ficha de funcio e processa'!W97&lt;='Tabela IRT'!$B$20,'Tabela IRT'!$E$20,IF('Ficha de funcio e processa'!W97&lt;='Tabela IRT'!$B$21,'Tabela IRT'!$E$21,IF('Ficha de funcio e processa'!W97&lt;='Tabela IRT'!$B$22,'Tabela IRT'!$E$22,IF('Ficha de funcio e processa'!W97&lt;='Tabela IRT'!$B$23,'Tabela IRT'!$E$23,IF('Ficha de funcio e processa'!W97&lt;='Tabela IRT'!$B$24,'Tabela IRT'!$E$24))))))))))))))</f>
        <v>0</v>
      </c>
      <c r="L92" s="148">
        <f>IF('Ficha de funcio e processa'!W97&lt;='Tabela IRT'!$B$11,'Tabela IRT'!$C$11,IF('Ficha de funcio e processa'!W97&lt;='Tabela IRT'!$B$12,'Tabela IRT'!$C$12,IF('Ficha de funcio e processa'!W97&lt;='Tabela IRT'!$B$13,'Tabela IRT'!$C$13,IF('Ficha de funcio e processa'!W97&lt;='Tabela IRT'!$B$14,'Tabela IRT'!$C$14,IF('Ficha de funcio e processa'!W97&lt;='Tabela IRT'!$B$15,'Tabela IRT'!$C$15,IF('Ficha de funcio e processa'!W97&lt;='Tabela IRT'!$B$16,'Tabela IRT'!$C$16,IF('Ficha de funcio e processa'!W97&lt;='Tabela IRT'!$B$17,'Tabela IRT'!$C$17,IF('Ficha de funcio e processa'!W97&lt;='Tabela IRT'!$B$18,'Tabela IRT'!$C$18,IF('Ficha de funcio e processa'!W97&lt;='Tabela IRT'!$B$19,'Tabela IRT'!$C$19,IF('Ficha de funcio e processa'!W97&lt;='Tabela IRT'!$B$20,'Tabela IRT'!$C$20,IF('Ficha de funcio e processa'!W97&lt;='Tabela IRT'!$B$21,'Tabela IRT'!$C$21,IF('Ficha de funcio e processa'!W97&lt;='Tabela IRT'!$B$22,'Tabela IRT'!$C$22,IF('Ficha de funcio e processa'!W97&lt;='Tabela IRT'!$B$23,'Tabela IRT'!$C$23,IF('Ficha de funcio e processa'!W97&lt;='Tabela IRT'!$B$24,'Tabela IRT'!$C$24))))))))))))))</f>
        <v>0</v>
      </c>
      <c r="M92" s="233">
        <f>('Ficha de funcio e processa'!W97-30%)-L92</f>
        <v>-0.3</v>
      </c>
      <c r="N92" s="184">
        <v>44</v>
      </c>
      <c r="O92" s="184">
        <v>9</v>
      </c>
      <c r="P92" s="185"/>
      <c r="Q92" s="185"/>
      <c r="R92" s="186"/>
      <c r="S92" s="186"/>
      <c r="T92" s="186"/>
      <c r="U92" s="186"/>
      <c r="V92" s="186"/>
      <c r="W92" s="186"/>
      <c r="X92" s="186"/>
      <c r="Y92" s="186"/>
      <c r="Z92" s="153"/>
      <c r="AA92" s="153">
        <f t="shared" ca="1" si="7"/>
        <v>41740</v>
      </c>
      <c r="AB92" s="154">
        <f t="shared" ca="1" si="8"/>
        <v>114.35616438356165</v>
      </c>
      <c r="AC92" s="187"/>
    </row>
    <row r="93" spans="1:29">
      <c r="A93" s="137" t="b">
        <f t="shared" si="9"/>
        <v>0</v>
      </c>
      <c r="B93" s="138"/>
      <c r="C93" s="143"/>
      <c r="D93" s="138"/>
      <c r="E93" s="139"/>
      <c r="F93" s="139"/>
      <c r="G93" s="140">
        <f t="shared" ca="1" si="5"/>
        <v>41740</v>
      </c>
      <c r="H93" s="141">
        <f t="shared" ca="1" si="6"/>
        <v>-41740</v>
      </c>
      <c r="I93" s="180"/>
      <c r="J93" s="135">
        <f>IF('Ficha de funcio e processa'!W98&lt;='Tabela IRT'!$B$11,'Tabela IRT'!$D$11,IF('Ficha de funcio e processa'!W98&lt;='Tabela IRT'!$B$12,'Tabela IRT'!$D$12,IF('Ficha de funcio e processa'!W98&lt;='Tabela IRT'!$B$13,'Tabela IRT'!$D$13,IF('Ficha de funcio e processa'!W98&lt;='Tabela IRT'!$B$14,'Tabela IRT'!$D$14,IF('Ficha de funcio e processa'!W98&lt;='Tabela IRT'!$B$15,'Tabela IRT'!$D$15,IF('Ficha de funcio e processa'!W98&lt;='Tabela IRT'!$B$16,'Tabela IRT'!$D$16,IF('Ficha de funcio e processa'!W98&lt;='Tabela IRT'!$B$17,'Tabela IRT'!$D$17,IF('Ficha de funcio e processa'!W98&lt;='Tabela IRT'!$B$18,'Tabela IRT'!$D$18,IF('Ficha de funcio e processa'!W98&lt;='Tabela IRT'!$B$19,'Tabela IRT'!$D$19,IF('Ficha de funcio e processa'!W98&lt;='Tabela IRT'!$B$20,'Tabela IRT'!$D$20,IF('Ficha de funcio e processa'!W98&lt;='Tabela IRT'!$B$21,'Tabela IRT'!$D$21,IF('Ficha de funcio e processa'!W98&lt;='Tabela IRT'!$B$22,'Tabela IRT'!$D$22,IF('Ficha de funcio e processa'!W98&lt;='Tabela IRT'!$B$23,'Tabela IRT'!$D$23,IF('Ficha de funcio e processa'!W98&lt;='Tabela IRT'!$B$24,'Tabela IRT'!$D$24))))))))))))))</f>
        <v>0</v>
      </c>
      <c r="K93" s="148">
        <f>IF('Ficha de funcio e processa'!W98&lt;='Tabela IRT'!$B$11,'Tabela IRT'!$E$11,IF('Ficha de funcio e processa'!W98&lt;='Tabela IRT'!$B$12,'Tabela IRT'!$E$12,IF('Ficha de funcio e processa'!W98&lt;='Tabela IRT'!$B$13,'Tabela IRT'!$E$13,IF('Ficha de funcio e processa'!W98&lt;='Tabela IRT'!$B$14,'Tabela IRT'!$E$14,IF('Ficha de funcio e processa'!W98&lt;='Tabela IRT'!$B$15,'Tabela IRT'!$E$15,IF('Ficha de funcio e processa'!W98&lt;='Tabela IRT'!$B$16,'Tabela IRT'!$E$16,IF('Ficha de funcio e processa'!W98&lt;='Tabela IRT'!$B$17,'Tabela IRT'!$E$17,IF('Ficha de funcio e processa'!W98&lt;='Tabela IRT'!$B$18,'Tabela IRT'!$E$18,IF('Ficha de funcio e processa'!W98&lt;='Tabela IRT'!$B$19,'Tabela IRT'!$E$19,IF('Ficha de funcio e processa'!W98&lt;='Tabela IRT'!$B$20,'Tabela IRT'!$E$20,IF('Ficha de funcio e processa'!W98&lt;='Tabela IRT'!$B$21,'Tabela IRT'!$E$21,IF('Ficha de funcio e processa'!W98&lt;='Tabela IRT'!$B$22,'Tabela IRT'!$E$22,IF('Ficha de funcio e processa'!W98&lt;='Tabela IRT'!$B$23,'Tabela IRT'!$E$23,IF('Ficha de funcio e processa'!W98&lt;='Tabela IRT'!$B$24,'Tabela IRT'!$E$24))))))))))))))</f>
        <v>0</v>
      </c>
      <c r="L93" s="148">
        <f>IF('Ficha de funcio e processa'!W98&lt;='Tabela IRT'!$B$11,'Tabela IRT'!$C$11,IF('Ficha de funcio e processa'!W98&lt;='Tabela IRT'!$B$12,'Tabela IRT'!$C$12,IF('Ficha de funcio e processa'!W98&lt;='Tabela IRT'!$B$13,'Tabela IRT'!$C$13,IF('Ficha de funcio e processa'!W98&lt;='Tabela IRT'!$B$14,'Tabela IRT'!$C$14,IF('Ficha de funcio e processa'!W98&lt;='Tabela IRT'!$B$15,'Tabela IRT'!$C$15,IF('Ficha de funcio e processa'!W98&lt;='Tabela IRT'!$B$16,'Tabela IRT'!$C$16,IF('Ficha de funcio e processa'!W98&lt;='Tabela IRT'!$B$17,'Tabela IRT'!$C$17,IF('Ficha de funcio e processa'!W98&lt;='Tabela IRT'!$B$18,'Tabela IRT'!$C$18,IF('Ficha de funcio e processa'!W98&lt;='Tabela IRT'!$B$19,'Tabela IRT'!$C$19,IF('Ficha de funcio e processa'!W98&lt;='Tabela IRT'!$B$20,'Tabela IRT'!$C$20,IF('Ficha de funcio e processa'!W98&lt;='Tabela IRT'!$B$21,'Tabela IRT'!$C$21,IF('Ficha de funcio e processa'!W98&lt;='Tabela IRT'!$B$22,'Tabela IRT'!$C$22,IF('Ficha de funcio e processa'!W98&lt;='Tabela IRT'!$B$23,'Tabela IRT'!$C$23,IF('Ficha de funcio e processa'!W98&lt;='Tabela IRT'!$B$24,'Tabela IRT'!$C$24))))))))))))))</f>
        <v>0</v>
      </c>
      <c r="M93" s="233">
        <f>('Ficha de funcio e processa'!W98-30%)-L93</f>
        <v>-0.3</v>
      </c>
      <c r="N93" s="184">
        <v>44</v>
      </c>
      <c r="O93" s="184">
        <v>9</v>
      </c>
      <c r="P93" s="185"/>
      <c r="Q93" s="185"/>
      <c r="R93" s="186"/>
      <c r="S93" s="186"/>
      <c r="T93" s="186"/>
      <c r="U93" s="186"/>
      <c r="V93" s="186"/>
      <c r="W93" s="186"/>
      <c r="X93" s="186"/>
      <c r="Y93" s="186"/>
      <c r="Z93" s="153"/>
      <c r="AA93" s="153">
        <f t="shared" ca="1" si="7"/>
        <v>41740</v>
      </c>
      <c r="AB93" s="154">
        <f t="shared" ca="1" si="8"/>
        <v>114.35616438356165</v>
      </c>
      <c r="AC93" s="187"/>
    </row>
    <row r="94" spans="1:29">
      <c r="A94" s="137" t="b">
        <f t="shared" si="9"/>
        <v>0</v>
      </c>
      <c r="B94" s="138"/>
      <c r="C94" s="143"/>
      <c r="D94" s="138"/>
      <c r="E94" s="139"/>
      <c r="F94" s="139"/>
      <c r="G94" s="140">
        <f t="shared" ca="1" si="5"/>
        <v>41740</v>
      </c>
      <c r="H94" s="141">
        <f t="shared" ca="1" si="6"/>
        <v>-41740</v>
      </c>
      <c r="I94" s="180"/>
      <c r="J94" s="135">
        <f>IF('Ficha de funcio e processa'!W99&lt;='Tabela IRT'!$B$11,'Tabela IRT'!$D$11,IF('Ficha de funcio e processa'!W99&lt;='Tabela IRT'!$B$12,'Tabela IRT'!$D$12,IF('Ficha de funcio e processa'!W99&lt;='Tabela IRT'!$B$13,'Tabela IRT'!$D$13,IF('Ficha de funcio e processa'!W99&lt;='Tabela IRT'!$B$14,'Tabela IRT'!$D$14,IF('Ficha de funcio e processa'!W99&lt;='Tabela IRT'!$B$15,'Tabela IRT'!$D$15,IF('Ficha de funcio e processa'!W99&lt;='Tabela IRT'!$B$16,'Tabela IRT'!$D$16,IF('Ficha de funcio e processa'!W99&lt;='Tabela IRT'!$B$17,'Tabela IRT'!$D$17,IF('Ficha de funcio e processa'!W99&lt;='Tabela IRT'!$B$18,'Tabela IRT'!$D$18,IF('Ficha de funcio e processa'!W99&lt;='Tabela IRT'!$B$19,'Tabela IRT'!$D$19,IF('Ficha de funcio e processa'!W99&lt;='Tabela IRT'!$B$20,'Tabela IRT'!$D$20,IF('Ficha de funcio e processa'!W99&lt;='Tabela IRT'!$B$21,'Tabela IRT'!$D$21,IF('Ficha de funcio e processa'!W99&lt;='Tabela IRT'!$B$22,'Tabela IRT'!$D$22,IF('Ficha de funcio e processa'!W99&lt;='Tabela IRT'!$B$23,'Tabela IRT'!$D$23,IF('Ficha de funcio e processa'!W99&lt;='Tabela IRT'!$B$24,'Tabela IRT'!$D$24))))))))))))))</f>
        <v>0</v>
      </c>
      <c r="K94" s="148">
        <f>IF('Ficha de funcio e processa'!W99&lt;='Tabela IRT'!$B$11,'Tabela IRT'!$E$11,IF('Ficha de funcio e processa'!W99&lt;='Tabela IRT'!$B$12,'Tabela IRT'!$E$12,IF('Ficha de funcio e processa'!W99&lt;='Tabela IRT'!$B$13,'Tabela IRT'!$E$13,IF('Ficha de funcio e processa'!W99&lt;='Tabela IRT'!$B$14,'Tabela IRT'!$E$14,IF('Ficha de funcio e processa'!W99&lt;='Tabela IRT'!$B$15,'Tabela IRT'!$E$15,IF('Ficha de funcio e processa'!W99&lt;='Tabela IRT'!$B$16,'Tabela IRT'!$E$16,IF('Ficha de funcio e processa'!W99&lt;='Tabela IRT'!$B$17,'Tabela IRT'!$E$17,IF('Ficha de funcio e processa'!W99&lt;='Tabela IRT'!$B$18,'Tabela IRT'!$E$18,IF('Ficha de funcio e processa'!W99&lt;='Tabela IRT'!$B$19,'Tabela IRT'!$E$19,IF('Ficha de funcio e processa'!W99&lt;='Tabela IRT'!$B$20,'Tabela IRT'!$E$20,IF('Ficha de funcio e processa'!W99&lt;='Tabela IRT'!$B$21,'Tabela IRT'!$E$21,IF('Ficha de funcio e processa'!W99&lt;='Tabela IRT'!$B$22,'Tabela IRT'!$E$22,IF('Ficha de funcio e processa'!W99&lt;='Tabela IRT'!$B$23,'Tabela IRT'!$E$23,IF('Ficha de funcio e processa'!W99&lt;='Tabela IRT'!$B$24,'Tabela IRT'!$E$24))))))))))))))</f>
        <v>0</v>
      </c>
      <c r="L94" s="148">
        <f>IF('Ficha de funcio e processa'!W99&lt;='Tabela IRT'!$B$11,'Tabela IRT'!$C$11,IF('Ficha de funcio e processa'!W99&lt;='Tabela IRT'!$B$12,'Tabela IRT'!$C$12,IF('Ficha de funcio e processa'!W99&lt;='Tabela IRT'!$B$13,'Tabela IRT'!$C$13,IF('Ficha de funcio e processa'!W99&lt;='Tabela IRT'!$B$14,'Tabela IRT'!$C$14,IF('Ficha de funcio e processa'!W99&lt;='Tabela IRT'!$B$15,'Tabela IRT'!$C$15,IF('Ficha de funcio e processa'!W99&lt;='Tabela IRT'!$B$16,'Tabela IRT'!$C$16,IF('Ficha de funcio e processa'!W99&lt;='Tabela IRT'!$B$17,'Tabela IRT'!$C$17,IF('Ficha de funcio e processa'!W99&lt;='Tabela IRT'!$B$18,'Tabela IRT'!$C$18,IF('Ficha de funcio e processa'!W99&lt;='Tabela IRT'!$B$19,'Tabela IRT'!$C$19,IF('Ficha de funcio e processa'!W99&lt;='Tabela IRT'!$B$20,'Tabela IRT'!$C$20,IF('Ficha de funcio e processa'!W99&lt;='Tabela IRT'!$B$21,'Tabela IRT'!$C$21,IF('Ficha de funcio e processa'!W99&lt;='Tabela IRT'!$B$22,'Tabela IRT'!$C$22,IF('Ficha de funcio e processa'!W99&lt;='Tabela IRT'!$B$23,'Tabela IRT'!$C$23,IF('Ficha de funcio e processa'!W99&lt;='Tabela IRT'!$B$24,'Tabela IRT'!$C$24))))))))))))))</f>
        <v>0</v>
      </c>
      <c r="M94" s="233">
        <f>('Ficha de funcio e processa'!W99-30%)-L94</f>
        <v>-0.3</v>
      </c>
      <c r="N94" s="184">
        <v>44</v>
      </c>
      <c r="O94" s="184">
        <v>9</v>
      </c>
      <c r="P94" s="185"/>
      <c r="Q94" s="185"/>
      <c r="R94" s="186"/>
      <c r="S94" s="186"/>
      <c r="T94" s="186"/>
      <c r="U94" s="186"/>
      <c r="V94" s="186"/>
      <c r="W94" s="186"/>
      <c r="X94" s="186"/>
      <c r="Y94" s="186"/>
      <c r="Z94" s="153"/>
      <c r="AA94" s="153">
        <f t="shared" ca="1" si="7"/>
        <v>41740</v>
      </c>
      <c r="AB94" s="154">
        <f t="shared" ca="1" si="8"/>
        <v>114.35616438356165</v>
      </c>
      <c r="AC94" s="187"/>
    </row>
    <row r="95" spans="1:29">
      <c r="A95" s="137" t="b">
        <f t="shared" si="9"/>
        <v>0</v>
      </c>
      <c r="B95" s="138"/>
      <c r="C95" s="143"/>
      <c r="D95" s="138"/>
      <c r="E95" s="139"/>
      <c r="F95" s="139"/>
      <c r="G95" s="140">
        <f t="shared" ca="1" si="5"/>
        <v>41740</v>
      </c>
      <c r="H95" s="141">
        <f t="shared" ca="1" si="6"/>
        <v>-41740</v>
      </c>
      <c r="I95" s="180"/>
      <c r="J95" s="135">
        <f>IF('Ficha de funcio e processa'!W100&lt;='Tabela IRT'!$B$11,'Tabela IRT'!$D$11,IF('Ficha de funcio e processa'!W100&lt;='Tabela IRT'!$B$12,'Tabela IRT'!$D$12,IF('Ficha de funcio e processa'!W100&lt;='Tabela IRT'!$B$13,'Tabela IRT'!$D$13,IF('Ficha de funcio e processa'!W100&lt;='Tabela IRT'!$B$14,'Tabela IRT'!$D$14,IF('Ficha de funcio e processa'!W100&lt;='Tabela IRT'!$B$15,'Tabela IRT'!$D$15,IF('Ficha de funcio e processa'!W100&lt;='Tabela IRT'!$B$16,'Tabela IRT'!$D$16,IF('Ficha de funcio e processa'!W100&lt;='Tabela IRT'!$B$17,'Tabela IRT'!$D$17,IF('Ficha de funcio e processa'!W100&lt;='Tabela IRT'!$B$18,'Tabela IRT'!$D$18,IF('Ficha de funcio e processa'!W100&lt;='Tabela IRT'!$B$19,'Tabela IRT'!$D$19,IF('Ficha de funcio e processa'!W100&lt;='Tabela IRT'!$B$20,'Tabela IRT'!$D$20,IF('Ficha de funcio e processa'!W100&lt;='Tabela IRT'!$B$21,'Tabela IRT'!$D$21,IF('Ficha de funcio e processa'!W100&lt;='Tabela IRT'!$B$22,'Tabela IRT'!$D$22,IF('Ficha de funcio e processa'!W100&lt;='Tabela IRT'!$B$23,'Tabela IRT'!$D$23,IF('Ficha de funcio e processa'!W100&lt;='Tabela IRT'!$B$24,'Tabela IRT'!$D$24))))))))))))))</f>
        <v>0</v>
      </c>
      <c r="K95" s="148">
        <f>IF('Ficha de funcio e processa'!W100&lt;='Tabela IRT'!$B$11,'Tabela IRT'!$E$11,IF('Ficha de funcio e processa'!W100&lt;='Tabela IRT'!$B$12,'Tabela IRT'!$E$12,IF('Ficha de funcio e processa'!W100&lt;='Tabela IRT'!$B$13,'Tabela IRT'!$E$13,IF('Ficha de funcio e processa'!W100&lt;='Tabela IRT'!$B$14,'Tabela IRT'!$E$14,IF('Ficha de funcio e processa'!W100&lt;='Tabela IRT'!$B$15,'Tabela IRT'!$E$15,IF('Ficha de funcio e processa'!W100&lt;='Tabela IRT'!$B$16,'Tabela IRT'!$E$16,IF('Ficha de funcio e processa'!W100&lt;='Tabela IRT'!$B$17,'Tabela IRT'!$E$17,IF('Ficha de funcio e processa'!W100&lt;='Tabela IRT'!$B$18,'Tabela IRT'!$E$18,IF('Ficha de funcio e processa'!W100&lt;='Tabela IRT'!$B$19,'Tabela IRT'!$E$19,IF('Ficha de funcio e processa'!W100&lt;='Tabela IRT'!$B$20,'Tabela IRT'!$E$20,IF('Ficha de funcio e processa'!W100&lt;='Tabela IRT'!$B$21,'Tabela IRT'!$E$21,IF('Ficha de funcio e processa'!W100&lt;='Tabela IRT'!$B$22,'Tabela IRT'!$E$22,IF('Ficha de funcio e processa'!W100&lt;='Tabela IRT'!$B$23,'Tabela IRT'!$E$23,IF('Ficha de funcio e processa'!W100&lt;='Tabela IRT'!$B$24,'Tabela IRT'!$E$24))))))))))))))</f>
        <v>0</v>
      </c>
      <c r="L95" s="148">
        <f>IF('Ficha de funcio e processa'!W100&lt;='Tabela IRT'!$B$11,'Tabela IRT'!$C$11,IF('Ficha de funcio e processa'!W100&lt;='Tabela IRT'!$B$12,'Tabela IRT'!$C$12,IF('Ficha de funcio e processa'!W100&lt;='Tabela IRT'!$B$13,'Tabela IRT'!$C$13,IF('Ficha de funcio e processa'!W100&lt;='Tabela IRT'!$B$14,'Tabela IRT'!$C$14,IF('Ficha de funcio e processa'!W100&lt;='Tabela IRT'!$B$15,'Tabela IRT'!$C$15,IF('Ficha de funcio e processa'!W100&lt;='Tabela IRT'!$B$16,'Tabela IRT'!$C$16,IF('Ficha de funcio e processa'!W100&lt;='Tabela IRT'!$B$17,'Tabela IRT'!$C$17,IF('Ficha de funcio e processa'!W100&lt;='Tabela IRT'!$B$18,'Tabela IRT'!$C$18,IF('Ficha de funcio e processa'!W100&lt;='Tabela IRT'!$B$19,'Tabela IRT'!$C$19,IF('Ficha de funcio e processa'!W100&lt;='Tabela IRT'!$B$20,'Tabela IRT'!$C$20,IF('Ficha de funcio e processa'!W100&lt;='Tabela IRT'!$B$21,'Tabela IRT'!$C$21,IF('Ficha de funcio e processa'!W100&lt;='Tabela IRT'!$B$22,'Tabela IRT'!$C$22,IF('Ficha de funcio e processa'!W100&lt;='Tabela IRT'!$B$23,'Tabela IRT'!$C$23,IF('Ficha de funcio e processa'!W100&lt;='Tabela IRT'!$B$24,'Tabela IRT'!$C$24))))))))))))))</f>
        <v>0</v>
      </c>
      <c r="M95" s="233">
        <f>('Ficha de funcio e processa'!W100-30%)-L95</f>
        <v>-0.3</v>
      </c>
      <c r="N95" s="184">
        <v>44</v>
      </c>
      <c r="O95" s="184">
        <v>9</v>
      </c>
      <c r="P95" s="185"/>
      <c r="Q95" s="185"/>
      <c r="R95" s="186"/>
      <c r="S95" s="186"/>
      <c r="T95" s="186"/>
      <c r="U95" s="186"/>
      <c r="V95" s="186"/>
      <c r="W95" s="186"/>
      <c r="X95" s="186"/>
      <c r="Y95" s="186"/>
      <c r="Z95" s="153"/>
      <c r="AA95" s="153">
        <f t="shared" ca="1" si="7"/>
        <v>41740</v>
      </c>
      <c r="AB95" s="154">
        <f t="shared" ca="1" si="8"/>
        <v>114.35616438356165</v>
      </c>
      <c r="AC95" s="187"/>
    </row>
    <row r="96" spans="1:29">
      <c r="A96" s="137" t="b">
        <f t="shared" si="9"/>
        <v>0</v>
      </c>
      <c r="B96" s="138"/>
      <c r="C96" s="143"/>
      <c r="D96" s="138"/>
      <c r="E96" s="139"/>
      <c r="F96" s="139"/>
      <c r="G96" s="140">
        <f t="shared" ref="G96:G159" ca="1" si="10">TODAY()</f>
        <v>41740</v>
      </c>
      <c r="H96" s="141">
        <f t="shared" ca="1" si="6"/>
        <v>-41740</v>
      </c>
      <c r="I96" s="180"/>
      <c r="J96" s="135">
        <f>IF('Ficha de funcio e processa'!W101&lt;='Tabela IRT'!$B$11,'Tabela IRT'!$D$11,IF('Ficha de funcio e processa'!W101&lt;='Tabela IRT'!$B$12,'Tabela IRT'!$D$12,IF('Ficha de funcio e processa'!W101&lt;='Tabela IRT'!$B$13,'Tabela IRT'!$D$13,IF('Ficha de funcio e processa'!W101&lt;='Tabela IRT'!$B$14,'Tabela IRT'!$D$14,IF('Ficha de funcio e processa'!W101&lt;='Tabela IRT'!$B$15,'Tabela IRT'!$D$15,IF('Ficha de funcio e processa'!W101&lt;='Tabela IRT'!$B$16,'Tabela IRT'!$D$16,IF('Ficha de funcio e processa'!W101&lt;='Tabela IRT'!$B$17,'Tabela IRT'!$D$17,IF('Ficha de funcio e processa'!W101&lt;='Tabela IRT'!$B$18,'Tabela IRT'!$D$18,IF('Ficha de funcio e processa'!W101&lt;='Tabela IRT'!$B$19,'Tabela IRT'!$D$19,IF('Ficha de funcio e processa'!W101&lt;='Tabela IRT'!$B$20,'Tabela IRT'!$D$20,IF('Ficha de funcio e processa'!W101&lt;='Tabela IRT'!$B$21,'Tabela IRT'!$D$21,IF('Ficha de funcio e processa'!W101&lt;='Tabela IRT'!$B$22,'Tabela IRT'!$D$22,IF('Ficha de funcio e processa'!W101&lt;='Tabela IRT'!$B$23,'Tabela IRT'!$D$23,IF('Ficha de funcio e processa'!W101&lt;='Tabela IRT'!$B$24,'Tabela IRT'!$D$24))))))))))))))</f>
        <v>0</v>
      </c>
      <c r="K96" s="148">
        <f>IF('Ficha de funcio e processa'!W101&lt;='Tabela IRT'!$B$11,'Tabela IRT'!$E$11,IF('Ficha de funcio e processa'!W101&lt;='Tabela IRT'!$B$12,'Tabela IRT'!$E$12,IF('Ficha de funcio e processa'!W101&lt;='Tabela IRT'!$B$13,'Tabela IRT'!$E$13,IF('Ficha de funcio e processa'!W101&lt;='Tabela IRT'!$B$14,'Tabela IRT'!$E$14,IF('Ficha de funcio e processa'!W101&lt;='Tabela IRT'!$B$15,'Tabela IRT'!$E$15,IF('Ficha de funcio e processa'!W101&lt;='Tabela IRT'!$B$16,'Tabela IRT'!$E$16,IF('Ficha de funcio e processa'!W101&lt;='Tabela IRT'!$B$17,'Tabela IRT'!$E$17,IF('Ficha de funcio e processa'!W101&lt;='Tabela IRT'!$B$18,'Tabela IRT'!$E$18,IF('Ficha de funcio e processa'!W101&lt;='Tabela IRT'!$B$19,'Tabela IRT'!$E$19,IF('Ficha de funcio e processa'!W101&lt;='Tabela IRT'!$B$20,'Tabela IRT'!$E$20,IF('Ficha de funcio e processa'!W101&lt;='Tabela IRT'!$B$21,'Tabela IRT'!$E$21,IF('Ficha de funcio e processa'!W101&lt;='Tabela IRT'!$B$22,'Tabela IRT'!$E$22,IF('Ficha de funcio e processa'!W101&lt;='Tabela IRT'!$B$23,'Tabela IRT'!$E$23,IF('Ficha de funcio e processa'!W101&lt;='Tabela IRT'!$B$24,'Tabela IRT'!$E$24))))))))))))))</f>
        <v>0</v>
      </c>
      <c r="L96" s="148">
        <f>IF('Ficha de funcio e processa'!W101&lt;='Tabela IRT'!$B$11,'Tabela IRT'!$C$11,IF('Ficha de funcio e processa'!W101&lt;='Tabela IRT'!$B$12,'Tabela IRT'!$C$12,IF('Ficha de funcio e processa'!W101&lt;='Tabela IRT'!$B$13,'Tabela IRT'!$C$13,IF('Ficha de funcio e processa'!W101&lt;='Tabela IRT'!$B$14,'Tabela IRT'!$C$14,IF('Ficha de funcio e processa'!W101&lt;='Tabela IRT'!$B$15,'Tabela IRT'!$C$15,IF('Ficha de funcio e processa'!W101&lt;='Tabela IRT'!$B$16,'Tabela IRT'!$C$16,IF('Ficha de funcio e processa'!W101&lt;='Tabela IRT'!$B$17,'Tabela IRT'!$C$17,IF('Ficha de funcio e processa'!W101&lt;='Tabela IRT'!$B$18,'Tabela IRT'!$C$18,IF('Ficha de funcio e processa'!W101&lt;='Tabela IRT'!$B$19,'Tabela IRT'!$C$19,IF('Ficha de funcio e processa'!W101&lt;='Tabela IRT'!$B$20,'Tabela IRT'!$C$20,IF('Ficha de funcio e processa'!W101&lt;='Tabela IRT'!$B$21,'Tabela IRT'!$C$21,IF('Ficha de funcio e processa'!W101&lt;='Tabela IRT'!$B$22,'Tabela IRT'!$C$22,IF('Ficha de funcio e processa'!W101&lt;='Tabela IRT'!$B$23,'Tabela IRT'!$C$23,IF('Ficha de funcio e processa'!W101&lt;='Tabela IRT'!$B$24,'Tabela IRT'!$C$24))))))))))))))</f>
        <v>0</v>
      </c>
      <c r="M96" s="233">
        <f>('Ficha de funcio e processa'!W101-30%)-L96</f>
        <v>-0.3</v>
      </c>
      <c r="N96" s="184">
        <v>44</v>
      </c>
      <c r="O96" s="184">
        <v>9</v>
      </c>
      <c r="P96" s="185"/>
      <c r="Q96" s="185"/>
      <c r="R96" s="186"/>
      <c r="S96" s="186"/>
      <c r="T96" s="186"/>
      <c r="U96" s="186"/>
      <c r="V96" s="186"/>
      <c r="W96" s="186"/>
      <c r="X96" s="186"/>
      <c r="Y96" s="186"/>
      <c r="Z96" s="153"/>
      <c r="AA96" s="153">
        <f t="shared" ca="1" si="7"/>
        <v>41740</v>
      </c>
      <c r="AB96" s="154">
        <f t="shared" ca="1" si="8"/>
        <v>114.35616438356165</v>
      </c>
      <c r="AC96" s="187"/>
    </row>
    <row r="97" spans="1:29">
      <c r="A97" s="137" t="b">
        <f t="shared" si="9"/>
        <v>0</v>
      </c>
      <c r="B97" s="138"/>
      <c r="C97" s="144"/>
      <c r="D97" s="138"/>
      <c r="E97" s="139"/>
      <c r="F97" s="139"/>
      <c r="G97" s="140">
        <f t="shared" ca="1" si="10"/>
        <v>41740</v>
      </c>
      <c r="H97" s="141">
        <f t="shared" ca="1" si="6"/>
        <v>-41740</v>
      </c>
      <c r="I97" s="180"/>
      <c r="J97" s="135">
        <f>IF('Ficha de funcio e processa'!W102&lt;='Tabela IRT'!$B$11,'Tabela IRT'!$D$11,IF('Ficha de funcio e processa'!W102&lt;='Tabela IRT'!$B$12,'Tabela IRT'!$D$12,IF('Ficha de funcio e processa'!W102&lt;='Tabela IRT'!$B$13,'Tabela IRT'!$D$13,IF('Ficha de funcio e processa'!W102&lt;='Tabela IRT'!$B$14,'Tabela IRT'!$D$14,IF('Ficha de funcio e processa'!W102&lt;='Tabela IRT'!$B$15,'Tabela IRT'!$D$15,IF('Ficha de funcio e processa'!W102&lt;='Tabela IRT'!$B$16,'Tabela IRT'!$D$16,IF('Ficha de funcio e processa'!W102&lt;='Tabela IRT'!$B$17,'Tabela IRT'!$D$17,IF('Ficha de funcio e processa'!W102&lt;='Tabela IRT'!$B$18,'Tabela IRT'!$D$18,IF('Ficha de funcio e processa'!W102&lt;='Tabela IRT'!$B$19,'Tabela IRT'!$D$19,IF('Ficha de funcio e processa'!W102&lt;='Tabela IRT'!$B$20,'Tabela IRT'!$D$20,IF('Ficha de funcio e processa'!W102&lt;='Tabela IRT'!$B$21,'Tabela IRT'!$D$21,IF('Ficha de funcio e processa'!W102&lt;='Tabela IRT'!$B$22,'Tabela IRT'!$D$22,IF('Ficha de funcio e processa'!W102&lt;='Tabela IRT'!$B$23,'Tabela IRT'!$D$23,IF('Ficha de funcio e processa'!W102&lt;='Tabela IRT'!$B$24,'Tabela IRT'!$D$24))))))))))))))</f>
        <v>0</v>
      </c>
      <c r="K97" s="148">
        <f>IF('Ficha de funcio e processa'!W102&lt;='Tabela IRT'!$B$11,'Tabela IRT'!$E$11,IF('Ficha de funcio e processa'!W102&lt;='Tabela IRT'!$B$12,'Tabela IRT'!$E$12,IF('Ficha de funcio e processa'!W102&lt;='Tabela IRT'!$B$13,'Tabela IRT'!$E$13,IF('Ficha de funcio e processa'!W102&lt;='Tabela IRT'!$B$14,'Tabela IRT'!$E$14,IF('Ficha de funcio e processa'!W102&lt;='Tabela IRT'!$B$15,'Tabela IRT'!$E$15,IF('Ficha de funcio e processa'!W102&lt;='Tabela IRT'!$B$16,'Tabela IRT'!$E$16,IF('Ficha de funcio e processa'!W102&lt;='Tabela IRT'!$B$17,'Tabela IRT'!$E$17,IF('Ficha de funcio e processa'!W102&lt;='Tabela IRT'!$B$18,'Tabela IRT'!$E$18,IF('Ficha de funcio e processa'!W102&lt;='Tabela IRT'!$B$19,'Tabela IRT'!$E$19,IF('Ficha de funcio e processa'!W102&lt;='Tabela IRT'!$B$20,'Tabela IRT'!$E$20,IF('Ficha de funcio e processa'!W102&lt;='Tabela IRT'!$B$21,'Tabela IRT'!$E$21,IF('Ficha de funcio e processa'!W102&lt;='Tabela IRT'!$B$22,'Tabela IRT'!$E$22,IF('Ficha de funcio e processa'!W102&lt;='Tabela IRT'!$B$23,'Tabela IRT'!$E$23,IF('Ficha de funcio e processa'!W102&lt;='Tabela IRT'!$B$24,'Tabela IRT'!$E$24))))))))))))))</f>
        <v>0</v>
      </c>
      <c r="L97" s="148">
        <f>IF('Ficha de funcio e processa'!W102&lt;='Tabela IRT'!$B$11,'Tabela IRT'!$C$11,IF('Ficha de funcio e processa'!W102&lt;='Tabela IRT'!$B$12,'Tabela IRT'!$C$12,IF('Ficha de funcio e processa'!W102&lt;='Tabela IRT'!$B$13,'Tabela IRT'!$C$13,IF('Ficha de funcio e processa'!W102&lt;='Tabela IRT'!$B$14,'Tabela IRT'!$C$14,IF('Ficha de funcio e processa'!W102&lt;='Tabela IRT'!$B$15,'Tabela IRT'!$C$15,IF('Ficha de funcio e processa'!W102&lt;='Tabela IRT'!$B$16,'Tabela IRT'!$C$16,IF('Ficha de funcio e processa'!W102&lt;='Tabela IRT'!$B$17,'Tabela IRT'!$C$17,IF('Ficha de funcio e processa'!W102&lt;='Tabela IRT'!$B$18,'Tabela IRT'!$C$18,IF('Ficha de funcio e processa'!W102&lt;='Tabela IRT'!$B$19,'Tabela IRT'!$C$19,IF('Ficha de funcio e processa'!W102&lt;='Tabela IRT'!$B$20,'Tabela IRT'!$C$20,IF('Ficha de funcio e processa'!W102&lt;='Tabela IRT'!$B$21,'Tabela IRT'!$C$21,IF('Ficha de funcio e processa'!W102&lt;='Tabela IRT'!$B$22,'Tabela IRT'!$C$22,IF('Ficha de funcio e processa'!W102&lt;='Tabela IRT'!$B$23,'Tabela IRT'!$C$23,IF('Ficha de funcio e processa'!W102&lt;='Tabela IRT'!$B$24,'Tabela IRT'!$C$24))))))))))))))</f>
        <v>0</v>
      </c>
      <c r="M97" s="233">
        <f>('Ficha de funcio e processa'!W102-30%)-L97</f>
        <v>-0.3</v>
      </c>
      <c r="N97" s="184">
        <v>44</v>
      </c>
      <c r="O97" s="184">
        <v>9</v>
      </c>
      <c r="P97" s="185"/>
      <c r="Q97" s="185"/>
      <c r="R97" s="186"/>
      <c r="S97" s="186"/>
      <c r="T97" s="186"/>
      <c r="U97" s="186"/>
      <c r="V97" s="186"/>
      <c r="W97" s="186"/>
      <c r="X97" s="186"/>
      <c r="Y97" s="186"/>
      <c r="Z97" s="153"/>
      <c r="AA97" s="153">
        <f t="shared" ca="1" si="7"/>
        <v>41740</v>
      </c>
      <c r="AB97" s="154">
        <f t="shared" ca="1" si="8"/>
        <v>114.35616438356165</v>
      </c>
      <c r="AC97" s="187"/>
    </row>
    <row r="98" spans="1:29">
      <c r="A98" s="137" t="b">
        <f t="shared" si="9"/>
        <v>0</v>
      </c>
      <c r="B98" s="138"/>
      <c r="C98" s="143"/>
      <c r="D98" s="138"/>
      <c r="E98" s="139"/>
      <c r="F98" s="139"/>
      <c r="G98" s="140">
        <f t="shared" ca="1" si="10"/>
        <v>41740</v>
      </c>
      <c r="H98" s="141">
        <f t="shared" ca="1" si="6"/>
        <v>-41740</v>
      </c>
      <c r="I98" s="180"/>
      <c r="J98" s="135">
        <f>IF('Ficha de funcio e processa'!W103&lt;='Tabela IRT'!$B$11,'Tabela IRT'!$D$11,IF('Ficha de funcio e processa'!W103&lt;='Tabela IRT'!$B$12,'Tabela IRT'!$D$12,IF('Ficha de funcio e processa'!W103&lt;='Tabela IRT'!$B$13,'Tabela IRT'!$D$13,IF('Ficha de funcio e processa'!W103&lt;='Tabela IRT'!$B$14,'Tabela IRT'!$D$14,IF('Ficha de funcio e processa'!W103&lt;='Tabela IRT'!$B$15,'Tabela IRT'!$D$15,IF('Ficha de funcio e processa'!W103&lt;='Tabela IRT'!$B$16,'Tabela IRT'!$D$16,IF('Ficha de funcio e processa'!W103&lt;='Tabela IRT'!$B$17,'Tabela IRT'!$D$17,IF('Ficha de funcio e processa'!W103&lt;='Tabela IRT'!$B$18,'Tabela IRT'!$D$18,IF('Ficha de funcio e processa'!W103&lt;='Tabela IRT'!$B$19,'Tabela IRT'!$D$19,IF('Ficha de funcio e processa'!W103&lt;='Tabela IRT'!$B$20,'Tabela IRT'!$D$20,IF('Ficha de funcio e processa'!W103&lt;='Tabela IRT'!$B$21,'Tabela IRT'!$D$21,IF('Ficha de funcio e processa'!W103&lt;='Tabela IRT'!$B$22,'Tabela IRT'!$D$22,IF('Ficha de funcio e processa'!W103&lt;='Tabela IRT'!$B$23,'Tabela IRT'!$D$23,IF('Ficha de funcio e processa'!W103&lt;='Tabela IRT'!$B$24,'Tabela IRT'!$D$24))))))))))))))</f>
        <v>0</v>
      </c>
      <c r="K98" s="148">
        <f>IF('Ficha de funcio e processa'!W103&lt;='Tabela IRT'!$B$11,'Tabela IRT'!$E$11,IF('Ficha de funcio e processa'!W103&lt;='Tabela IRT'!$B$12,'Tabela IRT'!$E$12,IF('Ficha de funcio e processa'!W103&lt;='Tabela IRT'!$B$13,'Tabela IRT'!$E$13,IF('Ficha de funcio e processa'!W103&lt;='Tabela IRT'!$B$14,'Tabela IRT'!$E$14,IF('Ficha de funcio e processa'!W103&lt;='Tabela IRT'!$B$15,'Tabela IRT'!$E$15,IF('Ficha de funcio e processa'!W103&lt;='Tabela IRT'!$B$16,'Tabela IRT'!$E$16,IF('Ficha de funcio e processa'!W103&lt;='Tabela IRT'!$B$17,'Tabela IRT'!$E$17,IF('Ficha de funcio e processa'!W103&lt;='Tabela IRT'!$B$18,'Tabela IRT'!$E$18,IF('Ficha de funcio e processa'!W103&lt;='Tabela IRT'!$B$19,'Tabela IRT'!$E$19,IF('Ficha de funcio e processa'!W103&lt;='Tabela IRT'!$B$20,'Tabela IRT'!$E$20,IF('Ficha de funcio e processa'!W103&lt;='Tabela IRT'!$B$21,'Tabela IRT'!$E$21,IF('Ficha de funcio e processa'!W103&lt;='Tabela IRT'!$B$22,'Tabela IRT'!$E$22,IF('Ficha de funcio e processa'!W103&lt;='Tabela IRT'!$B$23,'Tabela IRT'!$E$23,IF('Ficha de funcio e processa'!W103&lt;='Tabela IRT'!$B$24,'Tabela IRT'!$E$24))))))))))))))</f>
        <v>0</v>
      </c>
      <c r="L98" s="148">
        <f>IF('Ficha de funcio e processa'!W103&lt;='Tabela IRT'!$B$11,'Tabela IRT'!$C$11,IF('Ficha de funcio e processa'!W103&lt;='Tabela IRT'!$B$12,'Tabela IRT'!$C$12,IF('Ficha de funcio e processa'!W103&lt;='Tabela IRT'!$B$13,'Tabela IRT'!$C$13,IF('Ficha de funcio e processa'!W103&lt;='Tabela IRT'!$B$14,'Tabela IRT'!$C$14,IF('Ficha de funcio e processa'!W103&lt;='Tabela IRT'!$B$15,'Tabela IRT'!$C$15,IF('Ficha de funcio e processa'!W103&lt;='Tabela IRT'!$B$16,'Tabela IRT'!$C$16,IF('Ficha de funcio e processa'!W103&lt;='Tabela IRT'!$B$17,'Tabela IRT'!$C$17,IF('Ficha de funcio e processa'!W103&lt;='Tabela IRT'!$B$18,'Tabela IRT'!$C$18,IF('Ficha de funcio e processa'!W103&lt;='Tabela IRT'!$B$19,'Tabela IRT'!$C$19,IF('Ficha de funcio e processa'!W103&lt;='Tabela IRT'!$B$20,'Tabela IRT'!$C$20,IF('Ficha de funcio e processa'!W103&lt;='Tabela IRT'!$B$21,'Tabela IRT'!$C$21,IF('Ficha de funcio e processa'!W103&lt;='Tabela IRT'!$B$22,'Tabela IRT'!$C$22,IF('Ficha de funcio e processa'!W103&lt;='Tabela IRT'!$B$23,'Tabela IRT'!$C$23,IF('Ficha de funcio e processa'!W103&lt;='Tabela IRT'!$B$24,'Tabela IRT'!$C$24))))))))))))))</f>
        <v>0</v>
      </c>
      <c r="M98" s="233">
        <f>('Ficha de funcio e processa'!W103-30%)-L98</f>
        <v>-0.3</v>
      </c>
      <c r="N98" s="184">
        <v>44</v>
      </c>
      <c r="O98" s="184">
        <v>9</v>
      </c>
      <c r="P98" s="185"/>
      <c r="Q98" s="185"/>
      <c r="R98" s="186"/>
      <c r="S98" s="186"/>
      <c r="T98" s="186"/>
      <c r="U98" s="186"/>
      <c r="V98" s="186"/>
      <c r="W98" s="186"/>
      <c r="X98" s="186"/>
      <c r="Y98" s="186"/>
      <c r="Z98" s="153"/>
      <c r="AA98" s="153">
        <f t="shared" ca="1" si="7"/>
        <v>41740</v>
      </c>
      <c r="AB98" s="154">
        <f t="shared" ca="1" si="8"/>
        <v>114.35616438356165</v>
      </c>
      <c r="AC98" s="187"/>
    </row>
    <row r="99" spans="1:29">
      <c r="A99" s="137" t="b">
        <f t="shared" si="9"/>
        <v>0</v>
      </c>
      <c r="B99" s="138"/>
      <c r="C99" s="143"/>
      <c r="D99" s="138"/>
      <c r="E99" s="139"/>
      <c r="F99" s="139"/>
      <c r="G99" s="140">
        <f t="shared" ca="1" si="10"/>
        <v>41740</v>
      </c>
      <c r="H99" s="141">
        <f t="shared" ca="1" si="6"/>
        <v>-41740</v>
      </c>
      <c r="I99" s="180"/>
      <c r="J99" s="135">
        <f>IF('Ficha de funcio e processa'!W104&lt;='Tabela IRT'!$B$11,'Tabela IRT'!$D$11,IF('Ficha de funcio e processa'!W104&lt;='Tabela IRT'!$B$12,'Tabela IRT'!$D$12,IF('Ficha de funcio e processa'!W104&lt;='Tabela IRT'!$B$13,'Tabela IRT'!$D$13,IF('Ficha de funcio e processa'!W104&lt;='Tabela IRT'!$B$14,'Tabela IRT'!$D$14,IF('Ficha de funcio e processa'!W104&lt;='Tabela IRT'!$B$15,'Tabela IRT'!$D$15,IF('Ficha de funcio e processa'!W104&lt;='Tabela IRT'!$B$16,'Tabela IRT'!$D$16,IF('Ficha de funcio e processa'!W104&lt;='Tabela IRT'!$B$17,'Tabela IRT'!$D$17,IF('Ficha de funcio e processa'!W104&lt;='Tabela IRT'!$B$18,'Tabela IRT'!$D$18,IF('Ficha de funcio e processa'!W104&lt;='Tabela IRT'!$B$19,'Tabela IRT'!$D$19,IF('Ficha de funcio e processa'!W104&lt;='Tabela IRT'!$B$20,'Tabela IRT'!$D$20,IF('Ficha de funcio e processa'!W104&lt;='Tabela IRT'!$B$21,'Tabela IRT'!$D$21,IF('Ficha de funcio e processa'!W104&lt;='Tabela IRT'!$B$22,'Tabela IRT'!$D$22,IF('Ficha de funcio e processa'!W104&lt;='Tabela IRT'!$B$23,'Tabela IRT'!$D$23,IF('Ficha de funcio e processa'!W104&lt;='Tabela IRT'!$B$24,'Tabela IRT'!$D$24))))))))))))))</f>
        <v>0</v>
      </c>
      <c r="K99" s="148">
        <f>IF('Ficha de funcio e processa'!W104&lt;='Tabela IRT'!$B$11,'Tabela IRT'!$E$11,IF('Ficha de funcio e processa'!W104&lt;='Tabela IRT'!$B$12,'Tabela IRT'!$E$12,IF('Ficha de funcio e processa'!W104&lt;='Tabela IRT'!$B$13,'Tabela IRT'!$E$13,IF('Ficha de funcio e processa'!W104&lt;='Tabela IRT'!$B$14,'Tabela IRT'!$E$14,IF('Ficha de funcio e processa'!W104&lt;='Tabela IRT'!$B$15,'Tabela IRT'!$E$15,IF('Ficha de funcio e processa'!W104&lt;='Tabela IRT'!$B$16,'Tabela IRT'!$E$16,IF('Ficha de funcio e processa'!W104&lt;='Tabela IRT'!$B$17,'Tabela IRT'!$E$17,IF('Ficha de funcio e processa'!W104&lt;='Tabela IRT'!$B$18,'Tabela IRT'!$E$18,IF('Ficha de funcio e processa'!W104&lt;='Tabela IRT'!$B$19,'Tabela IRT'!$E$19,IF('Ficha de funcio e processa'!W104&lt;='Tabela IRT'!$B$20,'Tabela IRT'!$E$20,IF('Ficha de funcio e processa'!W104&lt;='Tabela IRT'!$B$21,'Tabela IRT'!$E$21,IF('Ficha de funcio e processa'!W104&lt;='Tabela IRT'!$B$22,'Tabela IRT'!$E$22,IF('Ficha de funcio e processa'!W104&lt;='Tabela IRT'!$B$23,'Tabela IRT'!$E$23,IF('Ficha de funcio e processa'!W104&lt;='Tabela IRT'!$B$24,'Tabela IRT'!$E$24))))))))))))))</f>
        <v>0</v>
      </c>
      <c r="L99" s="148">
        <f>IF('Ficha de funcio e processa'!W104&lt;='Tabela IRT'!$B$11,'Tabela IRT'!$C$11,IF('Ficha de funcio e processa'!W104&lt;='Tabela IRT'!$B$12,'Tabela IRT'!$C$12,IF('Ficha de funcio e processa'!W104&lt;='Tabela IRT'!$B$13,'Tabela IRT'!$C$13,IF('Ficha de funcio e processa'!W104&lt;='Tabela IRT'!$B$14,'Tabela IRT'!$C$14,IF('Ficha de funcio e processa'!W104&lt;='Tabela IRT'!$B$15,'Tabela IRT'!$C$15,IF('Ficha de funcio e processa'!W104&lt;='Tabela IRT'!$B$16,'Tabela IRT'!$C$16,IF('Ficha de funcio e processa'!W104&lt;='Tabela IRT'!$B$17,'Tabela IRT'!$C$17,IF('Ficha de funcio e processa'!W104&lt;='Tabela IRT'!$B$18,'Tabela IRT'!$C$18,IF('Ficha de funcio e processa'!W104&lt;='Tabela IRT'!$B$19,'Tabela IRT'!$C$19,IF('Ficha de funcio e processa'!W104&lt;='Tabela IRT'!$B$20,'Tabela IRT'!$C$20,IF('Ficha de funcio e processa'!W104&lt;='Tabela IRT'!$B$21,'Tabela IRT'!$C$21,IF('Ficha de funcio e processa'!W104&lt;='Tabela IRT'!$B$22,'Tabela IRT'!$C$22,IF('Ficha de funcio e processa'!W104&lt;='Tabela IRT'!$B$23,'Tabela IRT'!$C$23,IF('Ficha de funcio e processa'!W104&lt;='Tabela IRT'!$B$24,'Tabela IRT'!$C$24))))))))))))))</f>
        <v>0</v>
      </c>
      <c r="M99" s="233">
        <f>('Ficha de funcio e processa'!W104-30%)-L99</f>
        <v>-0.3</v>
      </c>
      <c r="N99" s="184">
        <v>44</v>
      </c>
      <c r="O99" s="184">
        <v>9</v>
      </c>
      <c r="P99" s="185"/>
      <c r="Q99" s="185"/>
      <c r="R99" s="186"/>
      <c r="S99" s="186"/>
      <c r="T99" s="186"/>
      <c r="U99" s="186"/>
      <c r="V99" s="186"/>
      <c r="W99" s="186"/>
      <c r="X99" s="186"/>
      <c r="Y99" s="186"/>
      <c r="Z99" s="153"/>
      <c r="AA99" s="153">
        <f t="shared" ca="1" si="7"/>
        <v>41740</v>
      </c>
      <c r="AB99" s="154">
        <f t="shared" ca="1" si="8"/>
        <v>114.35616438356165</v>
      </c>
      <c r="AC99" s="187"/>
    </row>
    <row r="100" spans="1:29">
      <c r="A100" s="137" t="b">
        <f t="shared" si="9"/>
        <v>0</v>
      </c>
      <c r="B100" s="138"/>
      <c r="C100" s="143"/>
      <c r="D100" s="138"/>
      <c r="E100" s="139"/>
      <c r="F100" s="139"/>
      <c r="G100" s="140">
        <f t="shared" ca="1" si="10"/>
        <v>41740</v>
      </c>
      <c r="H100" s="141">
        <f t="shared" ca="1" si="6"/>
        <v>-41740</v>
      </c>
      <c r="I100" s="180"/>
      <c r="J100" s="135">
        <f>IF('Ficha de funcio e processa'!W105&lt;='Tabela IRT'!$B$11,'Tabela IRT'!$D$11,IF('Ficha de funcio e processa'!W105&lt;='Tabela IRT'!$B$12,'Tabela IRT'!$D$12,IF('Ficha de funcio e processa'!W105&lt;='Tabela IRT'!$B$13,'Tabela IRT'!$D$13,IF('Ficha de funcio e processa'!W105&lt;='Tabela IRT'!$B$14,'Tabela IRT'!$D$14,IF('Ficha de funcio e processa'!W105&lt;='Tabela IRT'!$B$15,'Tabela IRT'!$D$15,IF('Ficha de funcio e processa'!W105&lt;='Tabela IRT'!$B$16,'Tabela IRT'!$D$16,IF('Ficha de funcio e processa'!W105&lt;='Tabela IRT'!$B$17,'Tabela IRT'!$D$17,IF('Ficha de funcio e processa'!W105&lt;='Tabela IRT'!$B$18,'Tabela IRT'!$D$18,IF('Ficha de funcio e processa'!W105&lt;='Tabela IRT'!$B$19,'Tabela IRT'!$D$19,IF('Ficha de funcio e processa'!W105&lt;='Tabela IRT'!$B$20,'Tabela IRT'!$D$20,IF('Ficha de funcio e processa'!W105&lt;='Tabela IRT'!$B$21,'Tabela IRT'!$D$21,IF('Ficha de funcio e processa'!W105&lt;='Tabela IRT'!$B$22,'Tabela IRT'!$D$22,IF('Ficha de funcio e processa'!W105&lt;='Tabela IRT'!$B$23,'Tabela IRT'!$D$23,IF('Ficha de funcio e processa'!W105&lt;='Tabela IRT'!$B$24,'Tabela IRT'!$D$24))))))))))))))</f>
        <v>0</v>
      </c>
      <c r="K100" s="148">
        <f>IF('Ficha de funcio e processa'!W105&lt;='Tabela IRT'!$B$11,'Tabela IRT'!$E$11,IF('Ficha de funcio e processa'!W105&lt;='Tabela IRT'!$B$12,'Tabela IRT'!$E$12,IF('Ficha de funcio e processa'!W105&lt;='Tabela IRT'!$B$13,'Tabela IRT'!$E$13,IF('Ficha de funcio e processa'!W105&lt;='Tabela IRT'!$B$14,'Tabela IRT'!$E$14,IF('Ficha de funcio e processa'!W105&lt;='Tabela IRT'!$B$15,'Tabela IRT'!$E$15,IF('Ficha de funcio e processa'!W105&lt;='Tabela IRT'!$B$16,'Tabela IRT'!$E$16,IF('Ficha de funcio e processa'!W105&lt;='Tabela IRT'!$B$17,'Tabela IRT'!$E$17,IF('Ficha de funcio e processa'!W105&lt;='Tabela IRT'!$B$18,'Tabela IRT'!$E$18,IF('Ficha de funcio e processa'!W105&lt;='Tabela IRT'!$B$19,'Tabela IRT'!$E$19,IF('Ficha de funcio e processa'!W105&lt;='Tabela IRT'!$B$20,'Tabela IRT'!$E$20,IF('Ficha de funcio e processa'!W105&lt;='Tabela IRT'!$B$21,'Tabela IRT'!$E$21,IF('Ficha de funcio e processa'!W105&lt;='Tabela IRT'!$B$22,'Tabela IRT'!$E$22,IF('Ficha de funcio e processa'!W105&lt;='Tabela IRT'!$B$23,'Tabela IRT'!$E$23,IF('Ficha de funcio e processa'!W105&lt;='Tabela IRT'!$B$24,'Tabela IRT'!$E$24))))))))))))))</f>
        <v>0</v>
      </c>
      <c r="L100" s="148">
        <f>IF('Ficha de funcio e processa'!W105&lt;='Tabela IRT'!$B$11,'Tabela IRT'!$C$11,IF('Ficha de funcio e processa'!W105&lt;='Tabela IRT'!$B$12,'Tabela IRT'!$C$12,IF('Ficha de funcio e processa'!W105&lt;='Tabela IRT'!$B$13,'Tabela IRT'!$C$13,IF('Ficha de funcio e processa'!W105&lt;='Tabela IRT'!$B$14,'Tabela IRT'!$C$14,IF('Ficha de funcio e processa'!W105&lt;='Tabela IRT'!$B$15,'Tabela IRT'!$C$15,IF('Ficha de funcio e processa'!W105&lt;='Tabela IRT'!$B$16,'Tabela IRT'!$C$16,IF('Ficha de funcio e processa'!W105&lt;='Tabela IRT'!$B$17,'Tabela IRT'!$C$17,IF('Ficha de funcio e processa'!W105&lt;='Tabela IRT'!$B$18,'Tabela IRT'!$C$18,IF('Ficha de funcio e processa'!W105&lt;='Tabela IRT'!$B$19,'Tabela IRT'!$C$19,IF('Ficha de funcio e processa'!W105&lt;='Tabela IRT'!$B$20,'Tabela IRT'!$C$20,IF('Ficha de funcio e processa'!W105&lt;='Tabela IRT'!$B$21,'Tabela IRT'!$C$21,IF('Ficha de funcio e processa'!W105&lt;='Tabela IRT'!$B$22,'Tabela IRT'!$C$22,IF('Ficha de funcio e processa'!W105&lt;='Tabela IRT'!$B$23,'Tabela IRT'!$C$23,IF('Ficha de funcio e processa'!W105&lt;='Tabela IRT'!$B$24,'Tabela IRT'!$C$24))))))))))))))</f>
        <v>0</v>
      </c>
      <c r="M100" s="233">
        <f>('Ficha de funcio e processa'!W105-30%)-L100</f>
        <v>-0.3</v>
      </c>
      <c r="N100" s="184">
        <v>44</v>
      </c>
      <c r="O100" s="184">
        <v>9</v>
      </c>
      <c r="P100" s="185"/>
      <c r="Q100" s="185"/>
      <c r="R100" s="186"/>
      <c r="S100" s="186"/>
      <c r="T100" s="186"/>
      <c r="U100" s="186"/>
      <c r="V100" s="186"/>
      <c r="W100" s="186"/>
      <c r="X100" s="186"/>
      <c r="Y100" s="186"/>
      <c r="Z100" s="153"/>
      <c r="AA100" s="153">
        <f t="shared" ca="1" si="7"/>
        <v>41740</v>
      </c>
      <c r="AB100" s="154">
        <f t="shared" ca="1" si="8"/>
        <v>114.35616438356165</v>
      </c>
      <c r="AC100" s="187"/>
    </row>
    <row r="101" spans="1:29">
      <c r="A101" s="137" t="b">
        <f t="shared" si="9"/>
        <v>0</v>
      </c>
      <c r="B101" s="138"/>
      <c r="C101" s="143"/>
      <c r="D101" s="138"/>
      <c r="E101" s="139"/>
      <c r="F101" s="139"/>
      <c r="G101" s="140">
        <f t="shared" ca="1" si="10"/>
        <v>41740</v>
      </c>
      <c r="H101" s="141">
        <f t="shared" ca="1" si="6"/>
        <v>-41740</v>
      </c>
      <c r="I101" s="180"/>
      <c r="J101" s="135">
        <f>IF('Ficha de funcio e processa'!W106&lt;='Tabela IRT'!$B$11,'Tabela IRT'!$D$11,IF('Ficha de funcio e processa'!W106&lt;='Tabela IRT'!$B$12,'Tabela IRT'!$D$12,IF('Ficha de funcio e processa'!W106&lt;='Tabela IRT'!$B$13,'Tabela IRT'!$D$13,IF('Ficha de funcio e processa'!W106&lt;='Tabela IRT'!$B$14,'Tabela IRT'!$D$14,IF('Ficha de funcio e processa'!W106&lt;='Tabela IRT'!$B$15,'Tabela IRT'!$D$15,IF('Ficha de funcio e processa'!W106&lt;='Tabela IRT'!$B$16,'Tabela IRT'!$D$16,IF('Ficha de funcio e processa'!W106&lt;='Tabela IRT'!$B$17,'Tabela IRT'!$D$17,IF('Ficha de funcio e processa'!W106&lt;='Tabela IRT'!$B$18,'Tabela IRT'!$D$18,IF('Ficha de funcio e processa'!W106&lt;='Tabela IRT'!$B$19,'Tabela IRT'!$D$19,IF('Ficha de funcio e processa'!W106&lt;='Tabela IRT'!$B$20,'Tabela IRT'!$D$20,IF('Ficha de funcio e processa'!W106&lt;='Tabela IRT'!$B$21,'Tabela IRT'!$D$21,IF('Ficha de funcio e processa'!W106&lt;='Tabela IRT'!$B$22,'Tabela IRT'!$D$22,IF('Ficha de funcio e processa'!W106&lt;='Tabela IRT'!$B$23,'Tabela IRT'!$D$23,IF('Ficha de funcio e processa'!W106&lt;='Tabela IRT'!$B$24,'Tabela IRT'!$D$24))))))))))))))</f>
        <v>0</v>
      </c>
      <c r="K101" s="148">
        <f>IF('Ficha de funcio e processa'!W106&lt;='Tabela IRT'!$B$11,'Tabela IRT'!$E$11,IF('Ficha de funcio e processa'!W106&lt;='Tabela IRT'!$B$12,'Tabela IRT'!$E$12,IF('Ficha de funcio e processa'!W106&lt;='Tabela IRT'!$B$13,'Tabela IRT'!$E$13,IF('Ficha de funcio e processa'!W106&lt;='Tabela IRT'!$B$14,'Tabela IRT'!$E$14,IF('Ficha de funcio e processa'!W106&lt;='Tabela IRT'!$B$15,'Tabela IRT'!$E$15,IF('Ficha de funcio e processa'!W106&lt;='Tabela IRT'!$B$16,'Tabela IRT'!$E$16,IF('Ficha de funcio e processa'!W106&lt;='Tabela IRT'!$B$17,'Tabela IRT'!$E$17,IF('Ficha de funcio e processa'!W106&lt;='Tabela IRT'!$B$18,'Tabela IRT'!$E$18,IF('Ficha de funcio e processa'!W106&lt;='Tabela IRT'!$B$19,'Tabela IRT'!$E$19,IF('Ficha de funcio e processa'!W106&lt;='Tabela IRT'!$B$20,'Tabela IRT'!$E$20,IF('Ficha de funcio e processa'!W106&lt;='Tabela IRT'!$B$21,'Tabela IRT'!$E$21,IF('Ficha de funcio e processa'!W106&lt;='Tabela IRT'!$B$22,'Tabela IRT'!$E$22,IF('Ficha de funcio e processa'!W106&lt;='Tabela IRT'!$B$23,'Tabela IRT'!$E$23,IF('Ficha de funcio e processa'!W106&lt;='Tabela IRT'!$B$24,'Tabela IRT'!$E$24))))))))))))))</f>
        <v>0</v>
      </c>
      <c r="L101" s="148">
        <f>IF('Ficha de funcio e processa'!W106&lt;='Tabela IRT'!$B$11,'Tabela IRT'!$C$11,IF('Ficha de funcio e processa'!W106&lt;='Tabela IRT'!$B$12,'Tabela IRT'!$C$12,IF('Ficha de funcio e processa'!W106&lt;='Tabela IRT'!$B$13,'Tabela IRT'!$C$13,IF('Ficha de funcio e processa'!W106&lt;='Tabela IRT'!$B$14,'Tabela IRT'!$C$14,IF('Ficha de funcio e processa'!W106&lt;='Tabela IRT'!$B$15,'Tabela IRT'!$C$15,IF('Ficha de funcio e processa'!W106&lt;='Tabela IRT'!$B$16,'Tabela IRT'!$C$16,IF('Ficha de funcio e processa'!W106&lt;='Tabela IRT'!$B$17,'Tabela IRT'!$C$17,IF('Ficha de funcio e processa'!W106&lt;='Tabela IRT'!$B$18,'Tabela IRT'!$C$18,IF('Ficha de funcio e processa'!W106&lt;='Tabela IRT'!$B$19,'Tabela IRT'!$C$19,IF('Ficha de funcio e processa'!W106&lt;='Tabela IRT'!$B$20,'Tabela IRT'!$C$20,IF('Ficha de funcio e processa'!W106&lt;='Tabela IRT'!$B$21,'Tabela IRT'!$C$21,IF('Ficha de funcio e processa'!W106&lt;='Tabela IRT'!$B$22,'Tabela IRT'!$C$22,IF('Ficha de funcio e processa'!W106&lt;='Tabela IRT'!$B$23,'Tabela IRT'!$C$23,IF('Ficha de funcio e processa'!W106&lt;='Tabela IRT'!$B$24,'Tabela IRT'!$C$24))))))))))))))</f>
        <v>0</v>
      </c>
      <c r="M101" s="233">
        <f>('Ficha de funcio e processa'!W106-30%)-L101</f>
        <v>-0.3</v>
      </c>
      <c r="N101" s="184">
        <v>44</v>
      </c>
      <c r="O101" s="184">
        <v>9</v>
      </c>
      <c r="P101" s="185"/>
      <c r="Q101" s="185"/>
      <c r="R101" s="186"/>
      <c r="S101" s="186"/>
      <c r="T101" s="186"/>
      <c r="U101" s="186"/>
      <c r="V101" s="186"/>
      <c r="W101" s="186"/>
      <c r="X101" s="186"/>
      <c r="Y101" s="186"/>
      <c r="Z101" s="153"/>
      <c r="AA101" s="153">
        <f t="shared" ca="1" si="7"/>
        <v>41740</v>
      </c>
      <c r="AB101" s="154">
        <f t="shared" ca="1" si="8"/>
        <v>114.35616438356165</v>
      </c>
      <c r="AC101" s="187"/>
    </row>
    <row r="102" spans="1:29">
      <c r="A102" s="137" t="b">
        <f t="shared" si="9"/>
        <v>0</v>
      </c>
      <c r="B102" s="138"/>
      <c r="C102" s="143"/>
      <c r="D102" s="138"/>
      <c r="E102" s="139"/>
      <c r="F102" s="139"/>
      <c r="G102" s="140">
        <f t="shared" ca="1" si="10"/>
        <v>41740</v>
      </c>
      <c r="H102" s="141">
        <f t="shared" ca="1" si="6"/>
        <v>-41740</v>
      </c>
      <c r="I102" s="180"/>
      <c r="J102" s="135">
        <f>IF('Ficha de funcio e processa'!W107&lt;='Tabela IRT'!$B$11,'Tabela IRT'!$D$11,IF('Ficha de funcio e processa'!W107&lt;='Tabela IRT'!$B$12,'Tabela IRT'!$D$12,IF('Ficha de funcio e processa'!W107&lt;='Tabela IRT'!$B$13,'Tabela IRT'!$D$13,IF('Ficha de funcio e processa'!W107&lt;='Tabela IRT'!$B$14,'Tabela IRT'!$D$14,IF('Ficha de funcio e processa'!W107&lt;='Tabela IRT'!$B$15,'Tabela IRT'!$D$15,IF('Ficha de funcio e processa'!W107&lt;='Tabela IRT'!$B$16,'Tabela IRT'!$D$16,IF('Ficha de funcio e processa'!W107&lt;='Tabela IRT'!$B$17,'Tabela IRT'!$D$17,IF('Ficha de funcio e processa'!W107&lt;='Tabela IRT'!$B$18,'Tabela IRT'!$D$18,IF('Ficha de funcio e processa'!W107&lt;='Tabela IRT'!$B$19,'Tabela IRT'!$D$19,IF('Ficha de funcio e processa'!W107&lt;='Tabela IRT'!$B$20,'Tabela IRT'!$D$20,IF('Ficha de funcio e processa'!W107&lt;='Tabela IRT'!$B$21,'Tabela IRT'!$D$21,IF('Ficha de funcio e processa'!W107&lt;='Tabela IRT'!$B$22,'Tabela IRT'!$D$22,IF('Ficha de funcio e processa'!W107&lt;='Tabela IRT'!$B$23,'Tabela IRT'!$D$23,IF('Ficha de funcio e processa'!W107&lt;='Tabela IRT'!$B$24,'Tabela IRT'!$D$24))))))))))))))</f>
        <v>0</v>
      </c>
      <c r="K102" s="148">
        <f>IF('Ficha de funcio e processa'!W107&lt;='Tabela IRT'!$B$11,'Tabela IRT'!$E$11,IF('Ficha de funcio e processa'!W107&lt;='Tabela IRT'!$B$12,'Tabela IRT'!$E$12,IF('Ficha de funcio e processa'!W107&lt;='Tabela IRT'!$B$13,'Tabela IRT'!$E$13,IF('Ficha de funcio e processa'!W107&lt;='Tabela IRT'!$B$14,'Tabela IRT'!$E$14,IF('Ficha de funcio e processa'!W107&lt;='Tabela IRT'!$B$15,'Tabela IRT'!$E$15,IF('Ficha de funcio e processa'!W107&lt;='Tabela IRT'!$B$16,'Tabela IRT'!$E$16,IF('Ficha de funcio e processa'!W107&lt;='Tabela IRT'!$B$17,'Tabela IRT'!$E$17,IF('Ficha de funcio e processa'!W107&lt;='Tabela IRT'!$B$18,'Tabela IRT'!$E$18,IF('Ficha de funcio e processa'!W107&lt;='Tabela IRT'!$B$19,'Tabela IRT'!$E$19,IF('Ficha de funcio e processa'!W107&lt;='Tabela IRT'!$B$20,'Tabela IRT'!$E$20,IF('Ficha de funcio e processa'!W107&lt;='Tabela IRT'!$B$21,'Tabela IRT'!$E$21,IF('Ficha de funcio e processa'!W107&lt;='Tabela IRT'!$B$22,'Tabela IRT'!$E$22,IF('Ficha de funcio e processa'!W107&lt;='Tabela IRT'!$B$23,'Tabela IRT'!$E$23,IF('Ficha de funcio e processa'!W107&lt;='Tabela IRT'!$B$24,'Tabela IRT'!$E$24))))))))))))))</f>
        <v>0</v>
      </c>
      <c r="L102" s="148">
        <f>IF('Ficha de funcio e processa'!W107&lt;='Tabela IRT'!$B$11,'Tabela IRT'!$C$11,IF('Ficha de funcio e processa'!W107&lt;='Tabela IRT'!$B$12,'Tabela IRT'!$C$12,IF('Ficha de funcio e processa'!W107&lt;='Tabela IRT'!$B$13,'Tabela IRT'!$C$13,IF('Ficha de funcio e processa'!W107&lt;='Tabela IRT'!$B$14,'Tabela IRT'!$C$14,IF('Ficha de funcio e processa'!W107&lt;='Tabela IRT'!$B$15,'Tabela IRT'!$C$15,IF('Ficha de funcio e processa'!W107&lt;='Tabela IRT'!$B$16,'Tabela IRT'!$C$16,IF('Ficha de funcio e processa'!W107&lt;='Tabela IRT'!$B$17,'Tabela IRT'!$C$17,IF('Ficha de funcio e processa'!W107&lt;='Tabela IRT'!$B$18,'Tabela IRT'!$C$18,IF('Ficha de funcio e processa'!W107&lt;='Tabela IRT'!$B$19,'Tabela IRT'!$C$19,IF('Ficha de funcio e processa'!W107&lt;='Tabela IRT'!$B$20,'Tabela IRT'!$C$20,IF('Ficha de funcio e processa'!W107&lt;='Tabela IRT'!$B$21,'Tabela IRT'!$C$21,IF('Ficha de funcio e processa'!W107&lt;='Tabela IRT'!$B$22,'Tabela IRT'!$C$22,IF('Ficha de funcio e processa'!W107&lt;='Tabela IRT'!$B$23,'Tabela IRT'!$C$23,IF('Ficha de funcio e processa'!W107&lt;='Tabela IRT'!$B$24,'Tabela IRT'!$C$24))))))))))))))</f>
        <v>0</v>
      </c>
      <c r="M102" s="233">
        <f>('Ficha de funcio e processa'!W107-30%)-L102</f>
        <v>-0.3</v>
      </c>
      <c r="N102" s="184">
        <v>44</v>
      </c>
      <c r="O102" s="184">
        <v>9</v>
      </c>
      <c r="P102" s="185"/>
      <c r="Q102" s="185"/>
      <c r="R102" s="186"/>
      <c r="S102" s="186"/>
      <c r="T102" s="186"/>
      <c r="U102" s="186"/>
      <c r="V102" s="186"/>
      <c r="W102" s="186"/>
      <c r="X102" s="186"/>
      <c r="Y102" s="186"/>
      <c r="Z102" s="153"/>
      <c r="AA102" s="153">
        <f t="shared" ca="1" si="7"/>
        <v>41740</v>
      </c>
      <c r="AB102" s="154">
        <f t="shared" ca="1" si="8"/>
        <v>114.35616438356165</v>
      </c>
      <c r="AC102" s="187"/>
    </row>
    <row r="103" spans="1:29">
      <c r="A103" s="137" t="b">
        <f t="shared" si="9"/>
        <v>0</v>
      </c>
      <c r="B103" s="138"/>
      <c r="C103" s="144"/>
      <c r="D103" s="138"/>
      <c r="E103" s="139"/>
      <c r="F103" s="139"/>
      <c r="G103" s="140">
        <f t="shared" ca="1" si="10"/>
        <v>41740</v>
      </c>
      <c r="H103" s="141">
        <f t="shared" ca="1" si="6"/>
        <v>-41740</v>
      </c>
      <c r="I103" s="180"/>
      <c r="J103" s="135">
        <f>IF('Ficha de funcio e processa'!W108&lt;='Tabela IRT'!$B$11,'Tabela IRT'!$D$11,IF('Ficha de funcio e processa'!W108&lt;='Tabela IRT'!$B$12,'Tabela IRT'!$D$12,IF('Ficha de funcio e processa'!W108&lt;='Tabela IRT'!$B$13,'Tabela IRT'!$D$13,IF('Ficha de funcio e processa'!W108&lt;='Tabela IRT'!$B$14,'Tabela IRT'!$D$14,IF('Ficha de funcio e processa'!W108&lt;='Tabela IRT'!$B$15,'Tabela IRT'!$D$15,IF('Ficha de funcio e processa'!W108&lt;='Tabela IRT'!$B$16,'Tabela IRT'!$D$16,IF('Ficha de funcio e processa'!W108&lt;='Tabela IRT'!$B$17,'Tabela IRT'!$D$17,IF('Ficha de funcio e processa'!W108&lt;='Tabela IRT'!$B$18,'Tabela IRT'!$D$18,IF('Ficha de funcio e processa'!W108&lt;='Tabela IRT'!$B$19,'Tabela IRT'!$D$19,IF('Ficha de funcio e processa'!W108&lt;='Tabela IRT'!$B$20,'Tabela IRT'!$D$20,IF('Ficha de funcio e processa'!W108&lt;='Tabela IRT'!$B$21,'Tabela IRT'!$D$21,IF('Ficha de funcio e processa'!W108&lt;='Tabela IRT'!$B$22,'Tabela IRT'!$D$22,IF('Ficha de funcio e processa'!W108&lt;='Tabela IRT'!$B$23,'Tabela IRT'!$D$23,IF('Ficha de funcio e processa'!W108&lt;='Tabela IRT'!$B$24,'Tabela IRT'!$D$24))))))))))))))</f>
        <v>0</v>
      </c>
      <c r="K103" s="148">
        <f>IF('Ficha de funcio e processa'!W108&lt;='Tabela IRT'!$B$11,'Tabela IRT'!$E$11,IF('Ficha de funcio e processa'!W108&lt;='Tabela IRT'!$B$12,'Tabela IRT'!$E$12,IF('Ficha de funcio e processa'!W108&lt;='Tabela IRT'!$B$13,'Tabela IRT'!$E$13,IF('Ficha de funcio e processa'!W108&lt;='Tabela IRT'!$B$14,'Tabela IRT'!$E$14,IF('Ficha de funcio e processa'!W108&lt;='Tabela IRT'!$B$15,'Tabela IRT'!$E$15,IF('Ficha de funcio e processa'!W108&lt;='Tabela IRT'!$B$16,'Tabela IRT'!$E$16,IF('Ficha de funcio e processa'!W108&lt;='Tabela IRT'!$B$17,'Tabela IRT'!$E$17,IF('Ficha de funcio e processa'!W108&lt;='Tabela IRT'!$B$18,'Tabela IRT'!$E$18,IF('Ficha de funcio e processa'!W108&lt;='Tabela IRT'!$B$19,'Tabela IRT'!$E$19,IF('Ficha de funcio e processa'!W108&lt;='Tabela IRT'!$B$20,'Tabela IRT'!$E$20,IF('Ficha de funcio e processa'!W108&lt;='Tabela IRT'!$B$21,'Tabela IRT'!$E$21,IF('Ficha de funcio e processa'!W108&lt;='Tabela IRT'!$B$22,'Tabela IRT'!$E$22,IF('Ficha de funcio e processa'!W108&lt;='Tabela IRT'!$B$23,'Tabela IRT'!$E$23,IF('Ficha de funcio e processa'!W108&lt;='Tabela IRT'!$B$24,'Tabela IRT'!$E$24))))))))))))))</f>
        <v>0</v>
      </c>
      <c r="L103" s="148">
        <f>IF('Ficha de funcio e processa'!W108&lt;='Tabela IRT'!$B$11,'Tabela IRT'!$C$11,IF('Ficha de funcio e processa'!W108&lt;='Tabela IRT'!$B$12,'Tabela IRT'!$C$12,IF('Ficha de funcio e processa'!W108&lt;='Tabela IRT'!$B$13,'Tabela IRT'!$C$13,IF('Ficha de funcio e processa'!W108&lt;='Tabela IRT'!$B$14,'Tabela IRT'!$C$14,IF('Ficha de funcio e processa'!W108&lt;='Tabela IRT'!$B$15,'Tabela IRT'!$C$15,IF('Ficha de funcio e processa'!W108&lt;='Tabela IRT'!$B$16,'Tabela IRT'!$C$16,IF('Ficha de funcio e processa'!W108&lt;='Tabela IRT'!$B$17,'Tabela IRT'!$C$17,IF('Ficha de funcio e processa'!W108&lt;='Tabela IRT'!$B$18,'Tabela IRT'!$C$18,IF('Ficha de funcio e processa'!W108&lt;='Tabela IRT'!$B$19,'Tabela IRT'!$C$19,IF('Ficha de funcio e processa'!W108&lt;='Tabela IRT'!$B$20,'Tabela IRT'!$C$20,IF('Ficha de funcio e processa'!W108&lt;='Tabela IRT'!$B$21,'Tabela IRT'!$C$21,IF('Ficha de funcio e processa'!W108&lt;='Tabela IRT'!$B$22,'Tabela IRT'!$C$22,IF('Ficha de funcio e processa'!W108&lt;='Tabela IRT'!$B$23,'Tabela IRT'!$C$23,IF('Ficha de funcio e processa'!W108&lt;='Tabela IRT'!$B$24,'Tabela IRT'!$C$24))))))))))))))</f>
        <v>0</v>
      </c>
      <c r="M103" s="233">
        <f>('Ficha de funcio e processa'!W108-30%)-L103</f>
        <v>-0.3</v>
      </c>
      <c r="N103" s="184">
        <v>44</v>
      </c>
      <c r="O103" s="184">
        <v>9</v>
      </c>
      <c r="P103" s="185"/>
      <c r="Q103" s="185"/>
      <c r="R103" s="186"/>
      <c r="S103" s="186"/>
      <c r="T103" s="186"/>
      <c r="U103" s="186"/>
      <c r="V103" s="186"/>
      <c r="W103" s="186"/>
      <c r="X103" s="186"/>
      <c r="Y103" s="186"/>
      <c r="Z103" s="153"/>
      <c r="AA103" s="153">
        <f t="shared" ca="1" si="7"/>
        <v>41740</v>
      </c>
      <c r="AB103" s="154">
        <f t="shared" ca="1" si="8"/>
        <v>114.35616438356165</v>
      </c>
      <c r="AC103" s="187"/>
    </row>
    <row r="104" spans="1:29">
      <c r="A104" s="137" t="b">
        <f t="shared" si="9"/>
        <v>0</v>
      </c>
      <c r="B104" s="138"/>
      <c r="C104" s="145"/>
      <c r="D104" s="138"/>
      <c r="E104" s="139"/>
      <c r="F104" s="139"/>
      <c r="G104" s="140">
        <f t="shared" ca="1" si="10"/>
        <v>41740</v>
      </c>
      <c r="H104" s="141">
        <f t="shared" ca="1" si="6"/>
        <v>-41740</v>
      </c>
      <c r="I104" s="180"/>
      <c r="J104" s="135">
        <f>IF('Ficha de funcio e processa'!W109&lt;='Tabela IRT'!$B$11,'Tabela IRT'!$D$11,IF('Ficha de funcio e processa'!W109&lt;='Tabela IRT'!$B$12,'Tabela IRT'!$D$12,IF('Ficha de funcio e processa'!W109&lt;='Tabela IRT'!$B$13,'Tabela IRT'!$D$13,IF('Ficha de funcio e processa'!W109&lt;='Tabela IRT'!$B$14,'Tabela IRT'!$D$14,IF('Ficha de funcio e processa'!W109&lt;='Tabela IRT'!$B$15,'Tabela IRT'!$D$15,IF('Ficha de funcio e processa'!W109&lt;='Tabela IRT'!$B$16,'Tabela IRT'!$D$16,IF('Ficha de funcio e processa'!W109&lt;='Tabela IRT'!$B$17,'Tabela IRT'!$D$17,IF('Ficha de funcio e processa'!W109&lt;='Tabela IRT'!$B$18,'Tabela IRT'!$D$18,IF('Ficha de funcio e processa'!W109&lt;='Tabela IRT'!$B$19,'Tabela IRT'!$D$19,IF('Ficha de funcio e processa'!W109&lt;='Tabela IRT'!$B$20,'Tabela IRT'!$D$20,IF('Ficha de funcio e processa'!W109&lt;='Tabela IRT'!$B$21,'Tabela IRT'!$D$21,IF('Ficha de funcio e processa'!W109&lt;='Tabela IRT'!$B$22,'Tabela IRT'!$D$22,IF('Ficha de funcio e processa'!W109&lt;='Tabela IRT'!$B$23,'Tabela IRT'!$D$23,IF('Ficha de funcio e processa'!W109&lt;='Tabela IRT'!$B$24,'Tabela IRT'!$D$24))))))))))))))</f>
        <v>0</v>
      </c>
      <c r="K104" s="148">
        <f>IF('Ficha de funcio e processa'!W109&lt;='Tabela IRT'!$B$11,'Tabela IRT'!$E$11,IF('Ficha de funcio e processa'!W109&lt;='Tabela IRT'!$B$12,'Tabela IRT'!$E$12,IF('Ficha de funcio e processa'!W109&lt;='Tabela IRT'!$B$13,'Tabela IRT'!$E$13,IF('Ficha de funcio e processa'!W109&lt;='Tabela IRT'!$B$14,'Tabela IRT'!$E$14,IF('Ficha de funcio e processa'!W109&lt;='Tabela IRT'!$B$15,'Tabela IRT'!$E$15,IF('Ficha de funcio e processa'!W109&lt;='Tabela IRT'!$B$16,'Tabela IRT'!$E$16,IF('Ficha de funcio e processa'!W109&lt;='Tabela IRT'!$B$17,'Tabela IRT'!$E$17,IF('Ficha de funcio e processa'!W109&lt;='Tabela IRT'!$B$18,'Tabela IRT'!$E$18,IF('Ficha de funcio e processa'!W109&lt;='Tabela IRT'!$B$19,'Tabela IRT'!$E$19,IF('Ficha de funcio e processa'!W109&lt;='Tabela IRT'!$B$20,'Tabela IRT'!$E$20,IF('Ficha de funcio e processa'!W109&lt;='Tabela IRT'!$B$21,'Tabela IRT'!$E$21,IF('Ficha de funcio e processa'!W109&lt;='Tabela IRT'!$B$22,'Tabela IRT'!$E$22,IF('Ficha de funcio e processa'!W109&lt;='Tabela IRT'!$B$23,'Tabela IRT'!$E$23,IF('Ficha de funcio e processa'!W109&lt;='Tabela IRT'!$B$24,'Tabela IRT'!$E$24))))))))))))))</f>
        <v>0</v>
      </c>
      <c r="L104" s="148">
        <f>IF('Ficha de funcio e processa'!W109&lt;='Tabela IRT'!$B$11,'Tabela IRT'!$C$11,IF('Ficha de funcio e processa'!W109&lt;='Tabela IRT'!$B$12,'Tabela IRT'!$C$12,IF('Ficha de funcio e processa'!W109&lt;='Tabela IRT'!$B$13,'Tabela IRT'!$C$13,IF('Ficha de funcio e processa'!W109&lt;='Tabela IRT'!$B$14,'Tabela IRT'!$C$14,IF('Ficha de funcio e processa'!W109&lt;='Tabela IRT'!$B$15,'Tabela IRT'!$C$15,IF('Ficha de funcio e processa'!W109&lt;='Tabela IRT'!$B$16,'Tabela IRT'!$C$16,IF('Ficha de funcio e processa'!W109&lt;='Tabela IRT'!$B$17,'Tabela IRT'!$C$17,IF('Ficha de funcio e processa'!W109&lt;='Tabela IRT'!$B$18,'Tabela IRT'!$C$18,IF('Ficha de funcio e processa'!W109&lt;='Tabela IRT'!$B$19,'Tabela IRT'!$C$19,IF('Ficha de funcio e processa'!W109&lt;='Tabela IRT'!$B$20,'Tabela IRT'!$C$20,IF('Ficha de funcio e processa'!W109&lt;='Tabela IRT'!$B$21,'Tabela IRT'!$C$21,IF('Ficha de funcio e processa'!W109&lt;='Tabela IRT'!$B$22,'Tabela IRT'!$C$22,IF('Ficha de funcio e processa'!W109&lt;='Tabela IRT'!$B$23,'Tabela IRT'!$C$23,IF('Ficha de funcio e processa'!W109&lt;='Tabela IRT'!$B$24,'Tabela IRT'!$C$24))))))))))))))</f>
        <v>0</v>
      </c>
      <c r="M104" s="233">
        <f>('Ficha de funcio e processa'!W109-30%)-L104</f>
        <v>-0.3</v>
      </c>
      <c r="N104" s="184">
        <v>44</v>
      </c>
      <c r="O104" s="184">
        <v>9</v>
      </c>
      <c r="P104" s="185"/>
      <c r="Q104" s="185"/>
      <c r="R104" s="186"/>
      <c r="S104" s="186"/>
      <c r="T104" s="186"/>
      <c r="U104" s="186"/>
      <c r="V104" s="186"/>
      <c r="W104" s="186"/>
      <c r="X104" s="186"/>
      <c r="Y104" s="186"/>
      <c r="Z104" s="151"/>
      <c r="AA104" s="153">
        <f t="shared" ca="1" si="7"/>
        <v>41740</v>
      </c>
      <c r="AB104" s="154">
        <f t="shared" ca="1" si="8"/>
        <v>114.35616438356165</v>
      </c>
      <c r="AC104" s="187"/>
    </row>
    <row r="105" spans="1:29">
      <c r="A105" s="137" t="b">
        <f t="shared" si="9"/>
        <v>0</v>
      </c>
      <c r="B105" s="138"/>
      <c r="C105" s="143"/>
      <c r="D105" s="138"/>
      <c r="E105" s="139"/>
      <c r="F105" s="139"/>
      <c r="G105" s="140">
        <f t="shared" ca="1" si="10"/>
        <v>41740</v>
      </c>
      <c r="H105" s="141">
        <f t="shared" ca="1" si="6"/>
        <v>-41740</v>
      </c>
      <c r="I105" s="180"/>
      <c r="J105" s="135">
        <f>IF('Ficha de funcio e processa'!W110&lt;='Tabela IRT'!$B$11,'Tabela IRT'!$D$11,IF('Ficha de funcio e processa'!W110&lt;='Tabela IRT'!$B$12,'Tabela IRT'!$D$12,IF('Ficha de funcio e processa'!W110&lt;='Tabela IRT'!$B$13,'Tabela IRT'!$D$13,IF('Ficha de funcio e processa'!W110&lt;='Tabela IRT'!$B$14,'Tabela IRT'!$D$14,IF('Ficha de funcio e processa'!W110&lt;='Tabela IRT'!$B$15,'Tabela IRT'!$D$15,IF('Ficha de funcio e processa'!W110&lt;='Tabela IRT'!$B$16,'Tabela IRT'!$D$16,IF('Ficha de funcio e processa'!W110&lt;='Tabela IRT'!$B$17,'Tabela IRT'!$D$17,IF('Ficha de funcio e processa'!W110&lt;='Tabela IRT'!$B$18,'Tabela IRT'!$D$18,IF('Ficha de funcio e processa'!W110&lt;='Tabela IRT'!$B$19,'Tabela IRT'!$D$19,IF('Ficha de funcio e processa'!W110&lt;='Tabela IRT'!$B$20,'Tabela IRT'!$D$20,IF('Ficha de funcio e processa'!W110&lt;='Tabela IRT'!$B$21,'Tabela IRT'!$D$21,IF('Ficha de funcio e processa'!W110&lt;='Tabela IRT'!$B$22,'Tabela IRT'!$D$22,IF('Ficha de funcio e processa'!W110&lt;='Tabela IRT'!$B$23,'Tabela IRT'!$D$23,IF('Ficha de funcio e processa'!W110&lt;='Tabela IRT'!$B$24,'Tabela IRT'!$D$24))))))))))))))</f>
        <v>0</v>
      </c>
      <c r="K105" s="148">
        <f>IF('Ficha de funcio e processa'!W110&lt;='Tabela IRT'!$B$11,'Tabela IRT'!$E$11,IF('Ficha de funcio e processa'!W110&lt;='Tabela IRT'!$B$12,'Tabela IRT'!$E$12,IF('Ficha de funcio e processa'!W110&lt;='Tabela IRT'!$B$13,'Tabela IRT'!$E$13,IF('Ficha de funcio e processa'!W110&lt;='Tabela IRT'!$B$14,'Tabela IRT'!$E$14,IF('Ficha de funcio e processa'!W110&lt;='Tabela IRT'!$B$15,'Tabela IRT'!$E$15,IF('Ficha de funcio e processa'!W110&lt;='Tabela IRT'!$B$16,'Tabela IRT'!$E$16,IF('Ficha de funcio e processa'!W110&lt;='Tabela IRT'!$B$17,'Tabela IRT'!$E$17,IF('Ficha de funcio e processa'!W110&lt;='Tabela IRT'!$B$18,'Tabela IRT'!$E$18,IF('Ficha de funcio e processa'!W110&lt;='Tabela IRT'!$B$19,'Tabela IRT'!$E$19,IF('Ficha de funcio e processa'!W110&lt;='Tabela IRT'!$B$20,'Tabela IRT'!$E$20,IF('Ficha de funcio e processa'!W110&lt;='Tabela IRT'!$B$21,'Tabela IRT'!$E$21,IF('Ficha de funcio e processa'!W110&lt;='Tabela IRT'!$B$22,'Tabela IRT'!$E$22,IF('Ficha de funcio e processa'!W110&lt;='Tabela IRT'!$B$23,'Tabela IRT'!$E$23,IF('Ficha de funcio e processa'!W110&lt;='Tabela IRT'!$B$24,'Tabela IRT'!$E$24))))))))))))))</f>
        <v>0</v>
      </c>
      <c r="L105" s="148">
        <f>IF('Ficha de funcio e processa'!W110&lt;='Tabela IRT'!$B$11,'Tabela IRT'!$C$11,IF('Ficha de funcio e processa'!W110&lt;='Tabela IRT'!$B$12,'Tabela IRT'!$C$12,IF('Ficha de funcio e processa'!W110&lt;='Tabela IRT'!$B$13,'Tabela IRT'!$C$13,IF('Ficha de funcio e processa'!W110&lt;='Tabela IRT'!$B$14,'Tabela IRT'!$C$14,IF('Ficha de funcio e processa'!W110&lt;='Tabela IRT'!$B$15,'Tabela IRT'!$C$15,IF('Ficha de funcio e processa'!W110&lt;='Tabela IRT'!$B$16,'Tabela IRT'!$C$16,IF('Ficha de funcio e processa'!W110&lt;='Tabela IRT'!$B$17,'Tabela IRT'!$C$17,IF('Ficha de funcio e processa'!W110&lt;='Tabela IRT'!$B$18,'Tabela IRT'!$C$18,IF('Ficha de funcio e processa'!W110&lt;='Tabela IRT'!$B$19,'Tabela IRT'!$C$19,IF('Ficha de funcio e processa'!W110&lt;='Tabela IRT'!$B$20,'Tabela IRT'!$C$20,IF('Ficha de funcio e processa'!W110&lt;='Tabela IRT'!$B$21,'Tabela IRT'!$C$21,IF('Ficha de funcio e processa'!W110&lt;='Tabela IRT'!$B$22,'Tabela IRT'!$C$22,IF('Ficha de funcio e processa'!W110&lt;='Tabela IRT'!$B$23,'Tabela IRT'!$C$23,IF('Ficha de funcio e processa'!W110&lt;='Tabela IRT'!$B$24,'Tabela IRT'!$C$24))))))))))))))</f>
        <v>0</v>
      </c>
      <c r="M105" s="233">
        <f>('Ficha de funcio e processa'!W110-30%)-L105</f>
        <v>-0.3</v>
      </c>
      <c r="N105" s="184">
        <v>44</v>
      </c>
      <c r="O105" s="184">
        <v>9</v>
      </c>
      <c r="P105" s="185"/>
      <c r="Q105" s="185"/>
      <c r="R105" s="186"/>
      <c r="S105" s="186"/>
      <c r="T105" s="186"/>
      <c r="U105" s="186"/>
      <c r="V105" s="186"/>
      <c r="W105" s="186"/>
      <c r="X105" s="186"/>
      <c r="Y105" s="186"/>
      <c r="Z105" s="153"/>
      <c r="AA105" s="153">
        <f t="shared" ca="1" si="7"/>
        <v>41740</v>
      </c>
      <c r="AB105" s="154">
        <f t="shared" ca="1" si="8"/>
        <v>114.35616438356165</v>
      </c>
      <c r="AC105" s="187"/>
    </row>
    <row r="106" spans="1:29">
      <c r="A106" s="137" t="b">
        <f t="shared" si="9"/>
        <v>0</v>
      </c>
      <c r="B106" s="138"/>
      <c r="C106" s="143"/>
      <c r="D106" s="138"/>
      <c r="E106" s="139"/>
      <c r="F106" s="139"/>
      <c r="G106" s="140">
        <f t="shared" ca="1" si="10"/>
        <v>41740</v>
      </c>
      <c r="H106" s="141">
        <f t="shared" ca="1" si="6"/>
        <v>-41740</v>
      </c>
      <c r="I106" s="180"/>
      <c r="J106" s="135">
        <f>IF('Ficha de funcio e processa'!W111&lt;='Tabela IRT'!$B$11,'Tabela IRT'!$D$11,IF('Ficha de funcio e processa'!W111&lt;='Tabela IRT'!$B$12,'Tabela IRT'!$D$12,IF('Ficha de funcio e processa'!W111&lt;='Tabela IRT'!$B$13,'Tabela IRT'!$D$13,IF('Ficha de funcio e processa'!W111&lt;='Tabela IRT'!$B$14,'Tabela IRT'!$D$14,IF('Ficha de funcio e processa'!W111&lt;='Tabela IRT'!$B$15,'Tabela IRT'!$D$15,IF('Ficha de funcio e processa'!W111&lt;='Tabela IRT'!$B$16,'Tabela IRT'!$D$16,IF('Ficha de funcio e processa'!W111&lt;='Tabela IRT'!$B$17,'Tabela IRT'!$D$17,IF('Ficha de funcio e processa'!W111&lt;='Tabela IRT'!$B$18,'Tabela IRT'!$D$18,IF('Ficha de funcio e processa'!W111&lt;='Tabela IRT'!$B$19,'Tabela IRT'!$D$19,IF('Ficha de funcio e processa'!W111&lt;='Tabela IRT'!$B$20,'Tabela IRT'!$D$20,IF('Ficha de funcio e processa'!W111&lt;='Tabela IRT'!$B$21,'Tabela IRT'!$D$21,IF('Ficha de funcio e processa'!W111&lt;='Tabela IRT'!$B$22,'Tabela IRT'!$D$22,IF('Ficha de funcio e processa'!W111&lt;='Tabela IRT'!$B$23,'Tabela IRT'!$D$23,IF('Ficha de funcio e processa'!W111&lt;='Tabela IRT'!$B$24,'Tabela IRT'!$D$24))))))))))))))</f>
        <v>0</v>
      </c>
      <c r="K106" s="148">
        <f>IF('Ficha de funcio e processa'!W111&lt;='Tabela IRT'!$B$11,'Tabela IRT'!$E$11,IF('Ficha de funcio e processa'!W111&lt;='Tabela IRT'!$B$12,'Tabela IRT'!$E$12,IF('Ficha de funcio e processa'!W111&lt;='Tabela IRT'!$B$13,'Tabela IRT'!$E$13,IF('Ficha de funcio e processa'!W111&lt;='Tabela IRT'!$B$14,'Tabela IRT'!$E$14,IF('Ficha de funcio e processa'!W111&lt;='Tabela IRT'!$B$15,'Tabela IRT'!$E$15,IF('Ficha de funcio e processa'!W111&lt;='Tabela IRT'!$B$16,'Tabela IRT'!$E$16,IF('Ficha de funcio e processa'!W111&lt;='Tabela IRT'!$B$17,'Tabela IRT'!$E$17,IF('Ficha de funcio e processa'!W111&lt;='Tabela IRT'!$B$18,'Tabela IRT'!$E$18,IF('Ficha de funcio e processa'!W111&lt;='Tabela IRT'!$B$19,'Tabela IRT'!$E$19,IF('Ficha de funcio e processa'!W111&lt;='Tabela IRT'!$B$20,'Tabela IRT'!$E$20,IF('Ficha de funcio e processa'!W111&lt;='Tabela IRT'!$B$21,'Tabela IRT'!$E$21,IF('Ficha de funcio e processa'!W111&lt;='Tabela IRT'!$B$22,'Tabela IRT'!$E$22,IF('Ficha de funcio e processa'!W111&lt;='Tabela IRT'!$B$23,'Tabela IRT'!$E$23,IF('Ficha de funcio e processa'!W111&lt;='Tabela IRT'!$B$24,'Tabela IRT'!$E$24))))))))))))))</f>
        <v>0</v>
      </c>
      <c r="L106" s="148">
        <f>IF('Ficha de funcio e processa'!W111&lt;='Tabela IRT'!$B$11,'Tabela IRT'!$C$11,IF('Ficha de funcio e processa'!W111&lt;='Tabela IRT'!$B$12,'Tabela IRT'!$C$12,IF('Ficha de funcio e processa'!W111&lt;='Tabela IRT'!$B$13,'Tabela IRT'!$C$13,IF('Ficha de funcio e processa'!W111&lt;='Tabela IRT'!$B$14,'Tabela IRT'!$C$14,IF('Ficha de funcio e processa'!W111&lt;='Tabela IRT'!$B$15,'Tabela IRT'!$C$15,IF('Ficha de funcio e processa'!W111&lt;='Tabela IRT'!$B$16,'Tabela IRT'!$C$16,IF('Ficha de funcio e processa'!W111&lt;='Tabela IRT'!$B$17,'Tabela IRT'!$C$17,IF('Ficha de funcio e processa'!W111&lt;='Tabela IRT'!$B$18,'Tabela IRT'!$C$18,IF('Ficha de funcio e processa'!W111&lt;='Tabela IRT'!$B$19,'Tabela IRT'!$C$19,IF('Ficha de funcio e processa'!W111&lt;='Tabela IRT'!$B$20,'Tabela IRT'!$C$20,IF('Ficha de funcio e processa'!W111&lt;='Tabela IRT'!$B$21,'Tabela IRT'!$C$21,IF('Ficha de funcio e processa'!W111&lt;='Tabela IRT'!$B$22,'Tabela IRT'!$C$22,IF('Ficha de funcio e processa'!W111&lt;='Tabela IRT'!$B$23,'Tabela IRT'!$C$23,IF('Ficha de funcio e processa'!W111&lt;='Tabela IRT'!$B$24,'Tabela IRT'!$C$24))))))))))))))</f>
        <v>0</v>
      </c>
      <c r="M106" s="233">
        <f>('Ficha de funcio e processa'!W111-30%)-L106</f>
        <v>-0.3</v>
      </c>
      <c r="N106" s="184">
        <v>44</v>
      </c>
      <c r="O106" s="184">
        <v>9</v>
      </c>
      <c r="P106" s="185"/>
      <c r="Q106" s="185"/>
      <c r="R106" s="186"/>
      <c r="S106" s="186"/>
      <c r="T106" s="186"/>
      <c r="U106" s="186"/>
      <c r="V106" s="186"/>
      <c r="W106" s="186"/>
      <c r="X106" s="186"/>
      <c r="Y106" s="186"/>
      <c r="Z106" s="153"/>
      <c r="AA106" s="153">
        <f t="shared" ca="1" si="7"/>
        <v>41740</v>
      </c>
      <c r="AB106" s="154">
        <f t="shared" ca="1" si="8"/>
        <v>114.35616438356165</v>
      </c>
      <c r="AC106" s="187"/>
    </row>
    <row r="107" spans="1:29">
      <c r="A107" s="137" t="b">
        <f t="shared" si="9"/>
        <v>0</v>
      </c>
      <c r="B107" s="138"/>
      <c r="C107" s="145"/>
      <c r="D107" s="138"/>
      <c r="E107" s="139"/>
      <c r="F107" s="139"/>
      <c r="G107" s="140">
        <f t="shared" ca="1" si="10"/>
        <v>41740</v>
      </c>
      <c r="H107" s="141">
        <f t="shared" ca="1" si="6"/>
        <v>-41740</v>
      </c>
      <c r="I107" s="180"/>
      <c r="J107" s="135">
        <f>IF('Ficha de funcio e processa'!W112&lt;='Tabela IRT'!$B$11,'Tabela IRT'!$D$11,IF('Ficha de funcio e processa'!W112&lt;='Tabela IRT'!$B$12,'Tabela IRT'!$D$12,IF('Ficha de funcio e processa'!W112&lt;='Tabela IRT'!$B$13,'Tabela IRT'!$D$13,IF('Ficha de funcio e processa'!W112&lt;='Tabela IRT'!$B$14,'Tabela IRT'!$D$14,IF('Ficha de funcio e processa'!W112&lt;='Tabela IRT'!$B$15,'Tabela IRT'!$D$15,IF('Ficha de funcio e processa'!W112&lt;='Tabela IRT'!$B$16,'Tabela IRT'!$D$16,IF('Ficha de funcio e processa'!W112&lt;='Tabela IRT'!$B$17,'Tabela IRT'!$D$17,IF('Ficha de funcio e processa'!W112&lt;='Tabela IRT'!$B$18,'Tabela IRT'!$D$18,IF('Ficha de funcio e processa'!W112&lt;='Tabela IRT'!$B$19,'Tabela IRT'!$D$19,IF('Ficha de funcio e processa'!W112&lt;='Tabela IRT'!$B$20,'Tabela IRT'!$D$20,IF('Ficha de funcio e processa'!W112&lt;='Tabela IRT'!$B$21,'Tabela IRT'!$D$21,IF('Ficha de funcio e processa'!W112&lt;='Tabela IRT'!$B$22,'Tabela IRT'!$D$22,IF('Ficha de funcio e processa'!W112&lt;='Tabela IRT'!$B$23,'Tabela IRT'!$D$23,IF('Ficha de funcio e processa'!W112&lt;='Tabela IRT'!$B$24,'Tabela IRT'!$D$24))))))))))))))</f>
        <v>0</v>
      </c>
      <c r="K107" s="148">
        <f>IF('Ficha de funcio e processa'!W112&lt;='Tabela IRT'!$B$11,'Tabela IRT'!$E$11,IF('Ficha de funcio e processa'!W112&lt;='Tabela IRT'!$B$12,'Tabela IRT'!$E$12,IF('Ficha de funcio e processa'!W112&lt;='Tabela IRT'!$B$13,'Tabela IRT'!$E$13,IF('Ficha de funcio e processa'!W112&lt;='Tabela IRT'!$B$14,'Tabela IRT'!$E$14,IF('Ficha de funcio e processa'!W112&lt;='Tabela IRT'!$B$15,'Tabela IRT'!$E$15,IF('Ficha de funcio e processa'!W112&lt;='Tabela IRT'!$B$16,'Tabela IRT'!$E$16,IF('Ficha de funcio e processa'!W112&lt;='Tabela IRT'!$B$17,'Tabela IRT'!$E$17,IF('Ficha de funcio e processa'!W112&lt;='Tabela IRT'!$B$18,'Tabela IRT'!$E$18,IF('Ficha de funcio e processa'!W112&lt;='Tabela IRT'!$B$19,'Tabela IRT'!$E$19,IF('Ficha de funcio e processa'!W112&lt;='Tabela IRT'!$B$20,'Tabela IRT'!$E$20,IF('Ficha de funcio e processa'!W112&lt;='Tabela IRT'!$B$21,'Tabela IRT'!$E$21,IF('Ficha de funcio e processa'!W112&lt;='Tabela IRT'!$B$22,'Tabela IRT'!$E$22,IF('Ficha de funcio e processa'!W112&lt;='Tabela IRT'!$B$23,'Tabela IRT'!$E$23,IF('Ficha de funcio e processa'!W112&lt;='Tabela IRT'!$B$24,'Tabela IRT'!$E$24))))))))))))))</f>
        <v>0</v>
      </c>
      <c r="L107" s="148">
        <f>IF('Ficha de funcio e processa'!W112&lt;='Tabela IRT'!$B$11,'Tabela IRT'!$C$11,IF('Ficha de funcio e processa'!W112&lt;='Tabela IRT'!$B$12,'Tabela IRT'!$C$12,IF('Ficha de funcio e processa'!W112&lt;='Tabela IRT'!$B$13,'Tabela IRT'!$C$13,IF('Ficha de funcio e processa'!W112&lt;='Tabela IRT'!$B$14,'Tabela IRT'!$C$14,IF('Ficha de funcio e processa'!W112&lt;='Tabela IRT'!$B$15,'Tabela IRT'!$C$15,IF('Ficha de funcio e processa'!W112&lt;='Tabela IRT'!$B$16,'Tabela IRT'!$C$16,IF('Ficha de funcio e processa'!W112&lt;='Tabela IRT'!$B$17,'Tabela IRT'!$C$17,IF('Ficha de funcio e processa'!W112&lt;='Tabela IRT'!$B$18,'Tabela IRT'!$C$18,IF('Ficha de funcio e processa'!W112&lt;='Tabela IRT'!$B$19,'Tabela IRT'!$C$19,IF('Ficha de funcio e processa'!W112&lt;='Tabela IRT'!$B$20,'Tabela IRT'!$C$20,IF('Ficha de funcio e processa'!W112&lt;='Tabela IRT'!$B$21,'Tabela IRT'!$C$21,IF('Ficha de funcio e processa'!W112&lt;='Tabela IRT'!$B$22,'Tabela IRT'!$C$22,IF('Ficha de funcio e processa'!W112&lt;='Tabela IRT'!$B$23,'Tabela IRT'!$C$23,IF('Ficha de funcio e processa'!W112&lt;='Tabela IRT'!$B$24,'Tabela IRT'!$C$24))))))))))))))</f>
        <v>0</v>
      </c>
      <c r="M107" s="233">
        <f>('Ficha de funcio e processa'!W112-30%)-L107</f>
        <v>-0.3</v>
      </c>
      <c r="N107" s="184">
        <v>44</v>
      </c>
      <c r="O107" s="184">
        <v>9</v>
      </c>
      <c r="P107" s="185"/>
      <c r="Q107" s="185"/>
      <c r="R107" s="186"/>
      <c r="S107" s="186"/>
      <c r="T107" s="186"/>
      <c r="U107" s="186"/>
      <c r="V107" s="186"/>
      <c r="W107" s="186"/>
      <c r="X107" s="186"/>
      <c r="Y107" s="186"/>
      <c r="Z107" s="151"/>
      <c r="AA107" s="153">
        <f t="shared" ca="1" si="7"/>
        <v>41740</v>
      </c>
      <c r="AB107" s="154">
        <f t="shared" ca="1" si="8"/>
        <v>114.35616438356165</v>
      </c>
      <c r="AC107" s="187"/>
    </row>
    <row r="108" spans="1:29">
      <c r="A108" s="137" t="b">
        <f t="shared" si="9"/>
        <v>0</v>
      </c>
      <c r="B108" s="138"/>
      <c r="C108" s="145"/>
      <c r="D108" s="138"/>
      <c r="E108" s="139"/>
      <c r="F108" s="139"/>
      <c r="G108" s="140">
        <f t="shared" ca="1" si="10"/>
        <v>41740</v>
      </c>
      <c r="H108" s="141">
        <f t="shared" ca="1" si="6"/>
        <v>-41740</v>
      </c>
      <c r="I108" s="180"/>
      <c r="J108" s="135">
        <f>IF('Ficha de funcio e processa'!W113&lt;='Tabela IRT'!$B$11,'Tabela IRT'!$D$11,IF('Ficha de funcio e processa'!W113&lt;='Tabela IRT'!$B$12,'Tabela IRT'!$D$12,IF('Ficha de funcio e processa'!W113&lt;='Tabela IRT'!$B$13,'Tabela IRT'!$D$13,IF('Ficha de funcio e processa'!W113&lt;='Tabela IRT'!$B$14,'Tabela IRT'!$D$14,IF('Ficha de funcio e processa'!W113&lt;='Tabela IRT'!$B$15,'Tabela IRT'!$D$15,IF('Ficha de funcio e processa'!W113&lt;='Tabela IRT'!$B$16,'Tabela IRT'!$D$16,IF('Ficha de funcio e processa'!W113&lt;='Tabela IRT'!$B$17,'Tabela IRT'!$D$17,IF('Ficha de funcio e processa'!W113&lt;='Tabela IRT'!$B$18,'Tabela IRT'!$D$18,IF('Ficha de funcio e processa'!W113&lt;='Tabela IRT'!$B$19,'Tabela IRT'!$D$19,IF('Ficha de funcio e processa'!W113&lt;='Tabela IRT'!$B$20,'Tabela IRT'!$D$20,IF('Ficha de funcio e processa'!W113&lt;='Tabela IRT'!$B$21,'Tabela IRT'!$D$21,IF('Ficha de funcio e processa'!W113&lt;='Tabela IRT'!$B$22,'Tabela IRT'!$D$22,IF('Ficha de funcio e processa'!W113&lt;='Tabela IRT'!$B$23,'Tabela IRT'!$D$23,IF('Ficha de funcio e processa'!W113&lt;='Tabela IRT'!$B$24,'Tabela IRT'!$D$24))))))))))))))</f>
        <v>0</v>
      </c>
      <c r="K108" s="148">
        <f>IF('Ficha de funcio e processa'!W113&lt;='Tabela IRT'!$B$11,'Tabela IRT'!$E$11,IF('Ficha de funcio e processa'!W113&lt;='Tabela IRT'!$B$12,'Tabela IRT'!$E$12,IF('Ficha de funcio e processa'!W113&lt;='Tabela IRT'!$B$13,'Tabela IRT'!$E$13,IF('Ficha de funcio e processa'!W113&lt;='Tabela IRT'!$B$14,'Tabela IRT'!$E$14,IF('Ficha de funcio e processa'!W113&lt;='Tabela IRT'!$B$15,'Tabela IRT'!$E$15,IF('Ficha de funcio e processa'!W113&lt;='Tabela IRT'!$B$16,'Tabela IRT'!$E$16,IF('Ficha de funcio e processa'!W113&lt;='Tabela IRT'!$B$17,'Tabela IRT'!$E$17,IF('Ficha de funcio e processa'!W113&lt;='Tabela IRT'!$B$18,'Tabela IRT'!$E$18,IF('Ficha de funcio e processa'!W113&lt;='Tabela IRT'!$B$19,'Tabela IRT'!$E$19,IF('Ficha de funcio e processa'!W113&lt;='Tabela IRT'!$B$20,'Tabela IRT'!$E$20,IF('Ficha de funcio e processa'!W113&lt;='Tabela IRT'!$B$21,'Tabela IRT'!$E$21,IF('Ficha de funcio e processa'!W113&lt;='Tabela IRT'!$B$22,'Tabela IRT'!$E$22,IF('Ficha de funcio e processa'!W113&lt;='Tabela IRT'!$B$23,'Tabela IRT'!$E$23,IF('Ficha de funcio e processa'!W113&lt;='Tabela IRT'!$B$24,'Tabela IRT'!$E$24))))))))))))))</f>
        <v>0</v>
      </c>
      <c r="L108" s="148">
        <f>IF('Ficha de funcio e processa'!W113&lt;='Tabela IRT'!$B$11,'Tabela IRT'!$C$11,IF('Ficha de funcio e processa'!W113&lt;='Tabela IRT'!$B$12,'Tabela IRT'!$C$12,IF('Ficha de funcio e processa'!W113&lt;='Tabela IRT'!$B$13,'Tabela IRT'!$C$13,IF('Ficha de funcio e processa'!W113&lt;='Tabela IRT'!$B$14,'Tabela IRT'!$C$14,IF('Ficha de funcio e processa'!W113&lt;='Tabela IRT'!$B$15,'Tabela IRT'!$C$15,IF('Ficha de funcio e processa'!W113&lt;='Tabela IRT'!$B$16,'Tabela IRT'!$C$16,IF('Ficha de funcio e processa'!W113&lt;='Tabela IRT'!$B$17,'Tabela IRT'!$C$17,IF('Ficha de funcio e processa'!W113&lt;='Tabela IRT'!$B$18,'Tabela IRT'!$C$18,IF('Ficha de funcio e processa'!W113&lt;='Tabela IRT'!$B$19,'Tabela IRT'!$C$19,IF('Ficha de funcio e processa'!W113&lt;='Tabela IRT'!$B$20,'Tabela IRT'!$C$20,IF('Ficha de funcio e processa'!W113&lt;='Tabela IRT'!$B$21,'Tabela IRT'!$C$21,IF('Ficha de funcio e processa'!W113&lt;='Tabela IRT'!$B$22,'Tabela IRT'!$C$22,IF('Ficha de funcio e processa'!W113&lt;='Tabela IRT'!$B$23,'Tabela IRT'!$C$23,IF('Ficha de funcio e processa'!W113&lt;='Tabela IRT'!$B$24,'Tabela IRT'!$C$24))))))))))))))</f>
        <v>0</v>
      </c>
      <c r="M108" s="233">
        <f>('Ficha de funcio e processa'!W113-30%)-L108</f>
        <v>-0.3</v>
      </c>
      <c r="N108" s="184">
        <v>44</v>
      </c>
      <c r="O108" s="184">
        <v>9</v>
      </c>
      <c r="P108" s="185"/>
      <c r="Q108" s="185"/>
      <c r="R108" s="186"/>
      <c r="S108" s="186"/>
      <c r="T108" s="186"/>
      <c r="U108" s="186"/>
      <c r="V108" s="186"/>
      <c r="W108" s="186"/>
      <c r="X108" s="186"/>
      <c r="Y108" s="186"/>
      <c r="Z108" s="151"/>
      <c r="AA108" s="153">
        <f t="shared" ca="1" si="7"/>
        <v>41740</v>
      </c>
      <c r="AB108" s="154">
        <f t="shared" ca="1" si="8"/>
        <v>114.35616438356165</v>
      </c>
      <c r="AC108" s="187"/>
    </row>
    <row r="109" spans="1:29">
      <c r="A109" s="137" t="b">
        <f t="shared" si="9"/>
        <v>0</v>
      </c>
      <c r="B109" s="138"/>
      <c r="C109" s="143"/>
      <c r="D109" s="138"/>
      <c r="E109" s="139"/>
      <c r="F109" s="139"/>
      <c r="G109" s="140">
        <f t="shared" ca="1" si="10"/>
        <v>41740</v>
      </c>
      <c r="H109" s="141">
        <f t="shared" ca="1" si="6"/>
        <v>-41740</v>
      </c>
      <c r="I109" s="180"/>
      <c r="J109" s="135">
        <f>IF('Ficha de funcio e processa'!W114&lt;='Tabela IRT'!$B$11,'Tabela IRT'!$D$11,IF('Ficha de funcio e processa'!W114&lt;='Tabela IRT'!$B$12,'Tabela IRT'!$D$12,IF('Ficha de funcio e processa'!W114&lt;='Tabela IRT'!$B$13,'Tabela IRT'!$D$13,IF('Ficha de funcio e processa'!W114&lt;='Tabela IRT'!$B$14,'Tabela IRT'!$D$14,IF('Ficha de funcio e processa'!W114&lt;='Tabela IRT'!$B$15,'Tabela IRT'!$D$15,IF('Ficha de funcio e processa'!W114&lt;='Tabela IRT'!$B$16,'Tabela IRT'!$D$16,IF('Ficha de funcio e processa'!W114&lt;='Tabela IRT'!$B$17,'Tabela IRT'!$D$17,IF('Ficha de funcio e processa'!W114&lt;='Tabela IRT'!$B$18,'Tabela IRT'!$D$18,IF('Ficha de funcio e processa'!W114&lt;='Tabela IRT'!$B$19,'Tabela IRT'!$D$19,IF('Ficha de funcio e processa'!W114&lt;='Tabela IRT'!$B$20,'Tabela IRT'!$D$20,IF('Ficha de funcio e processa'!W114&lt;='Tabela IRT'!$B$21,'Tabela IRT'!$D$21,IF('Ficha de funcio e processa'!W114&lt;='Tabela IRT'!$B$22,'Tabela IRT'!$D$22,IF('Ficha de funcio e processa'!W114&lt;='Tabela IRT'!$B$23,'Tabela IRT'!$D$23,IF('Ficha de funcio e processa'!W114&lt;='Tabela IRT'!$B$24,'Tabela IRT'!$D$24))))))))))))))</f>
        <v>0</v>
      </c>
      <c r="K109" s="148">
        <f>IF('Ficha de funcio e processa'!W114&lt;='Tabela IRT'!$B$11,'Tabela IRT'!$E$11,IF('Ficha de funcio e processa'!W114&lt;='Tabela IRT'!$B$12,'Tabela IRT'!$E$12,IF('Ficha de funcio e processa'!W114&lt;='Tabela IRT'!$B$13,'Tabela IRT'!$E$13,IF('Ficha de funcio e processa'!W114&lt;='Tabela IRT'!$B$14,'Tabela IRT'!$E$14,IF('Ficha de funcio e processa'!W114&lt;='Tabela IRT'!$B$15,'Tabela IRT'!$E$15,IF('Ficha de funcio e processa'!W114&lt;='Tabela IRT'!$B$16,'Tabela IRT'!$E$16,IF('Ficha de funcio e processa'!W114&lt;='Tabela IRT'!$B$17,'Tabela IRT'!$E$17,IF('Ficha de funcio e processa'!W114&lt;='Tabela IRT'!$B$18,'Tabela IRT'!$E$18,IF('Ficha de funcio e processa'!W114&lt;='Tabela IRT'!$B$19,'Tabela IRT'!$E$19,IF('Ficha de funcio e processa'!W114&lt;='Tabela IRT'!$B$20,'Tabela IRT'!$E$20,IF('Ficha de funcio e processa'!W114&lt;='Tabela IRT'!$B$21,'Tabela IRT'!$E$21,IF('Ficha de funcio e processa'!W114&lt;='Tabela IRT'!$B$22,'Tabela IRT'!$E$22,IF('Ficha de funcio e processa'!W114&lt;='Tabela IRT'!$B$23,'Tabela IRT'!$E$23,IF('Ficha de funcio e processa'!W114&lt;='Tabela IRT'!$B$24,'Tabela IRT'!$E$24))))))))))))))</f>
        <v>0</v>
      </c>
      <c r="L109" s="148">
        <f>IF('Ficha de funcio e processa'!W114&lt;='Tabela IRT'!$B$11,'Tabela IRT'!$C$11,IF('Ficha de funcio e processa'!W114&lt;='Tabela IRT'!$B$12,'Tabela IRT'!$C$12,IF('Ficha de funcio e processa'!W114&lt;='Tabela IRT'!$B$13,'Tabela IRT'!$C$13,IF('Ficha de funcio e processa'!W114&lt;='Tabela IRT'!$B$14,'Tabela IRT'!$C$14,IF('Ficha de funcio e processa'!W114&lt;='Tabela IRT'!$B$15,'Tabela IRT'!$C$15,IF('Ficha de funcio e processa'!W114&lt;='Tabela IRT'!$B$16,'Tabela IRT'!$C$16,IF('Ficha de funcio e processa'!W114&lt;='Tabela IRT'!$B$17,'Tabela IRT'!$C$17,IF('Ficha de funcio e processa'!W114&lt;='Tabela IRT'!$B$18,'Tabela IRT'!$C$18,IF('Ficha de funcio e processa'!W114&lt;='Tabela IRT'!$B$19,'Tabela IRT'!$C$19,IF('Ficha de funcio e processa'!W114&lt;='Tabela IRT'!$B$20,'Tabela IRT'!$C$20,IF('Ficha de funcio e processa'!W114&lt;='Tabela IRT'!$B$21,'Tabela IRT'!$C$21,IF('Ficha de funcio e processa'!W114&lt;='Tabela IRT'!$B$22,'Tabela IRT'!$C$22,IF('Ficha de funcio e processa'!W114&lt;='Tabela IRT'!$B$23,'Tabela IRT'!$C$23,IF('Ficha de funcio e processa'!W114&lt;='Tabela IRT'!$B$24,'Tabela IRT'!$C$24))))))))))))))</f>
        <v>0</v>
      </c>
      <c r="M109" s="233">
        <f>('Ficha de funcio e processa'!W114-30%)-L109</f>
        <v>-0.3</v>
      </c>
      <c r="N109" s="184">
        <v>44</v>
      </c>
      <c r="O109" s="184">
        <v>9</v>
      </c>
      <c r="P109" s="185"/>
      <c r="Q109" s="185"/>
      <c r="R109" s="186"/>
      <c r="S109" s="186"/>
      <c r="T109" s="186"/>
      <c r="U109" s="186"/>
      <c r="V109" s="186"/>
      <c r="W109" s="186"/>
      <c r="X109" s="186"/>
      <c r="Y109" s="186"/>
      <c r="Z109" s="153"/>
      <c r="AA109" s="153">
        <f t="shared" ca="1" si="7"/>
        <v>41740</v>
      </c>
      <c r="AB109" s="154">
        <f t="shared" ca="1" si="8"/>
        <v>114.35616438356165</v>
      </c>
      <c r="AC109" s="187"/>
    </row>
    <row r="110" spans="1:29">
      <c r="A110" s="137" t="b">
        <f t="shared" si="9"/>
        <v>0</v>
      </c>
      <c r="B110" s="138"/>
      <c r="C110" s="143"/>
      <c r="D110" s="138"/>
      <c r="E110" s="139"/>
      <c r="F110" s="139"/>
      <c r="G110" s="140">
        <f t="shared" ca="1" si="10"/>
        <v>41740</v>
      </c>
      <c r="H110" s="141">
        <f t="shared" ca="1" si="6"/>
        <v>-41740</v>
      </c>
      <c r="I110" s="180"/>
      <c r="J110" s="135">
        <f>IF('Ficha de funcio e processa'!W115&lt;='Tabela IRT'!$B$11,'Tabela IRT'!$D$11,IF('Ficha de funcio e processa'!W115&lt;='Tabela IRT'!$B$12,'Tabela IRT'!$D$12,IF('Ficha de funcio e processa'!W115&lt;='Tabela IRT'!$B$13,'Tabela IRT'!$D$13,IF('Ficha de funcio e processa'!W115&lt;='Tabela IRT'!$B$14,'Tabela IRT'!$D$14,IF('Ficha de funcio e processa'!W115&lt;='Tabela IRT'!$B$15,'Tabela IRT'!$D$15,IF('Ficha de funcio e processa'!W115&lt;='Tabela IRT'!$B$16,'Tabela IRT'!$D$16,IF('Ficha de funcio e processa'!W115&lt;='Tabela IRT'!$B$17,'Tabela IRT'!$D$17,IF('Ficha de funcio e processa'!W115&lt;='Tabela IRT'!$B$18,'Tabela IRT'!$D$18,IF('Ficha de funcio e processa'!W115&lt;='Tabela IRT'!$B$19,'Tabela IRT'!$D$19,IF('Ficha de funcio e processa'!W115&lt;='Tabela IRT'!$B$20,'Tabela IRT'!$D$20,IF('Ficha de funcio e processa'!W115&lt;='Tabela IRT'!$B$21,'Tabela IRT'!$D$21,IF('Ficha de funcio e processa'!W115&lt;='Tabela IRT'!$B$22,'Tabela IRT'!$D$22,IF('Ficha de funcio e processa'!W115&lt;='Tabela IRT'!$B$23,'Tabela IRT'!$D$23,IF('Ficha de funcio e processa'!W115&lt;='Tabela IRT'!$B$24,'Tabela IRT'!$D$24))))))))))))))</f>
        <v>0</v>
      </c>
      <c r="K110" s="148">
        <f>IF('Ficha de funcio e processa'!W115&lt;='Tabela IRT'!$B$11,'Tabela IRT'!$E$11,IF('Ficha de funcio e processa'!W115&lt;='Tabela IRT'!$B$12,'Tabela IRT'!$E$12,IF('Ficha de funcio e processa'!W115&lt;='Tabela IRT'!$B$13,'Tabela IRT'!$E$13,IF('Ficha de funcio e processa'!W115&lt;='Tabela IRT'!$B$14,'Tabela IRT'!$E$14,IF('Ficha de funcio e processa'!W115&lt;='Tabela IRT'!$B$15,'Tabela IRT'!$E$15,IF('Ficha de funcio e processa'!W115&lt;='Tabela IRT'!$B$16,'Tabela IRT'!$E$16,IF('Ficha de funcio e processa'!W115&lt;='Tabela IRT'!$B$17,'Tabela IRT'!$E$17,IF('Ficha de funcio e processa'!W115&lt;='Tabela IRT'!$B$18,'Tabela IRT'!$E$18,IF('Ficha de funcio e processa'!W115&lt;='Tabela IRT'!$B$19,'Tabela IRT'!$E$19,IF('Ficha de funcio e processa'!W115&lt;='Tabela IRT'!$B$20,'Tabela IRT'!$E$20,IF('Ficha de funcio e processa'!W115&lt;='Tabela IRT'!$B$21,'Tabela IRT'!$E$21,IF('Ficha de funcio e processa'!W115&lt;='Tabela IRT'!$B$22,'Tabela IRT'!$E$22,IF('Ficha de funcio e processa'!W115&lt;='Tabela IRT'!$B$23,'Tabela IRT'!$E$23,IF('Ficha de funcio e processa'!W115&lt;='Tabela IRT'!$B$24,'Tabela IRT'!$E$24))))))))))))))</f>
        <v>0</v>
      </c>
      <c r="L110" s="148">
        <f>IF('Ficha de funcio e processa'!W115&lt;='Tabela IRT'!$B$11,'Tabela IRT'!$C$11,IF('Ficha de funcio e processa'!W115&lt;='Tabela IRT'!$B$12,'Tabela IRT'!$C$12,IF('Ficha de funcio e processa'!W115&lt;='Tabela IRT'!$B$13,'Tabela IRT'!$C$13,IF('Ficha de funcio e processa'!W115&lt;='Tabela IRT'!$B$14,'Tabela IRT'!$C$14,IF('Ficha de funcio e processa'!W115&lt;='Tabela IRT'!$B$15,'Tabela IRT'!$C$15,IF('Ficha de funcio e processa'!W115&lt;='Tabela IRT'!$B$16,'Tabela IRT'!$C$16,IF('Ficha de funcio e processa'!W115&lt;='Tabela IRT'!$B$17,'Tabela IRT'!$C$17,IF('Ficha de funcio e processa'!W115&lt;='Tabela IRT'!$B$18,'Tabela IRT'!$C$18,IF('Ficha de funcio e processa'!W115&lt;='Tabela IRT'!$B$19,'Tabela IRT'!$C$19,IF('Ficha de funcio e processa'!W115&lt;='Tabela IRT'!$B$20,'Tabela IRT'!$C$20,IF('Ficha de funcio e processa'!W115&lt;='Tabela IRT'!$B$21,'Tabela IRT'!$C$21,IF('Ficha de funcio e processa'!W115&lt;='Tabela IRT'!$B$22,'Tabela IRT'!$C$22,IF('Ficha de funcio e processa'!W115&lt;='Tabela IRT'!$B$23,'Tabela IRT'!$C$23,IF('Ficha de funcio e processa'!W115&lt;='Tabela IRT'!$B$24,'Tabela IRT'!$C$24))))))))))))))</f>
        <v>0</v>
      </c>
      <c r="M110" s="233">
        <f>('Ficha de funcio e processa'!W115-30%)-L110</f>
        <v>-0.3</v>
      </c>
      <c r="N110" s="184">
        <v>44</v>
      </c>
      <c r="O110" s="184">
        <v>9</v>
      </c>
      <c r="P110" s="185"/>
      <c r="Q110" s="185"/>
      <c r="R110" s="186"/>
      <c r="S110" s="186"/>
      <c r="T110" s="186"/>
      <c r="U110" s="186"/>
      <c r="V110" s="186"/>
      <c r="W110" s="186"/>
      <c r="X110" s="186"/>
      <c r="Y110" s="186"/>
      <c r="Z110" s="153"/>
      <c r="AA110" s="153">
        <f t="shared" ca="1" si="7"/>
        <v>41740</v>
      </c>
      <c r="AB110" s="154">
        <f t="shared" ca="1" si="8"/>
        <v>114.35616438356165</v>
      </c>
      <c r="AC110" s="187"/>
    </row>
    <row r="111" spans="1:29">
      <c r="A111" s="137" t="b">
        <f t="shared" si="9"/>
        <v>0</v>
      </c>
      <c r="B111" s="138"/>
      <c r="C111" s="144"/>
      <c r="D111" s="138"/>
      <c r="E111" s="139"/>
      <c r="F111" s="139"/>
      <c r="G111" s="140">
        <f t="shared" ca="1" si="10"/>
        <v>41740</v>
      </c>
      <c r="H111" s="141">
        <f t="shared" ca="1" si="6"/>
        <v>-41740</v>
      </c>
      <c r="I111" s="180"/>
      <c r="J111" s="135">
        <f>IF('Ficha de funcio e processa'!W116&lt;='Tabela IRT'!$B$11,'Tabela IRT'!$D$11,IF('Ficha de funcio e processa'!W116&lt;='Tabela IRT'!$B$12,'Tabela IRT'!$D$12,IF('Ficha de funcio e processa'!W116&lt;='Tabela IRT'!$B$13,'Tabela IRT'!$D$13,IF('Ficha de funcio e processa'!W116&lt;='Tabela IRT'!$B$14,'Tabela IRT'!$D$14,IF('Ficha de funcio e processa'!W116&lt;='Tabela IRT'!$B$15,'Tabela IRT'!$D$15,IF('Ficha de funcio e processa'!W116&lt;='Tabela IRT'!$B$16,'Tabela IRT'!$D$16,IF('Ficha de funcio e processa'!W116&lt;='Tabela IRT'!$B$17,'Tabela IRT'!$D$17,IF('Ficha de funcio e processa'!W116&lt;='Tabela IRT'!$B$18,'Tabela IRT'!$D$18,IF('Ficha de funcio e processa'!W116&lt;='Tabela IRT'!$B$19,'Tabela IRT'!$D$19,IF('Ficha de funcio e processa'!W116&lt;='Tabela IRT'!$B$20,'Tabela IRT'!$D$20,IF('Ficha de funcio e processa'!W116&lt;='Tabela IRT'!$B$21,'Tabela IRT'!$D$21,IF('Ficha de funcio e processa'!W116&lt;='Tabela IRT'!$B$22,'Tabela IRT'!$D$22,IF('Ficha de funcio e processa'!W116&lt;='Tabela IRT'!$B$23,'Tabela IRT'!$D$23,IF('Ficha de funcio e processa'!W116&lt;='Tabela IRT'!$B$24,'Tabela IRT'!$D$24))))))))))))))</f>
        <v>0</v>
      </c>
      <c r="K111" s="148">
        <f>IF('Ficha de funcio e processa'!W116&lt;='Tabela IRT'!$B$11,'Tabela IRT'!$E$11,IF('Ficha de funcio e processa'!W116&lt;='Tabela IRT'!$B$12,'Tabela IRT'!$E$12,IF('Ficha de funcio e processa'!W116&lt;='Tabela IRT'!$B$13,'Tabela IRT'!$E$13,IF('Ficha de funcio e processa'!W116&lt;='Tabela IRT'!$B$14,'Tabela IRT'!$E$14,IF('Ficha de funcio e processa'!W116&lt;='Tabela IRT'!$B$15,'Tabela IRT'!$E$15,IF('Ficha de funcio e processa'!W116&lt;='Tabela IRT'!$B$16,'Tabela IRT'!$E$16,IF('Ficha de funcio e processa'!W116&lt;='Tabela IRT'!$B$17,'Tabela IRT'!$E$17,IF('Ficha de funcio e processa'!W116&lt;='Tabela IRT'!$B$18,'Tabela IRT'!$E$18,IF('Ficha de funcio e processa'!W116&lt;='Tabela IRT'!$B$19,'Tabela IRT'!$E$19,IF('Ficha de funcio e processa'!W116&lt;='Tabela IRT'!$B$20,'Tabela IRT'!$E$20,IF('Ficha de funcio e processa'!W116&lt;='Tabela IRT'!$B$21,'Tabela IRT'!$E$21,IF('Ficha de funcio e processa'!W116&lt;='Tabela IRT'!$B$22,'Tabela IRT'!$E$22,IF('Ficha de funcio e processa'!W116&lt;='Tabela IRT'!$B$23,'Tabela IRT'!$E$23,IF('Ficha de funcio e processa'!W116&lt;='Tabela IRT'!$B$24,'Tabela IRT'!$E$24))))))))))))))</f>
        <v>0</v>
      </c>
      <c r="L111" s="148">
        <f>IF('Ficha de funcio e processa'!W116&lt;='Tabela IRT'!$B$11,'Tabela IRT'!$C$11,IF('Ficha de funcio e processa'!W116&lt;='Tabela IRT'!$B$12,'Tabela IRT'!$C$12,IF('Ficha de funcio e processa'!W116&lt;='Tabela IRT'!$B$13,'Tabela IRT'!$C$13,IF('Ficha de funcio e processa'!W116&lt;='Tabela IRT'!$B$14,'Tabela IRT'!$C$14,IF('Ficha de funcio e processa'!W116&lt;='Tabela IRT'!$B$15,'Tabela IRT'!$C$15,IF('Ficha de funcio e processa'!W116&lt;='Tabela IRT'!$B$16,'Tabela IRT'!$C$16,IF('Ficha de funcio e processa'!W116&lt;='Tabela IRT'!$B$17,'Tabela IRT'!$C$17,IF('Ficha de funcio e processa'!W116&lt;='Tabela IRT'!$B$18,'Tabela IRT'!$C$18,IF('Ficha de funcio e processa'!W116&lt;='Tabela IRT'!$B$19,'Tabela IRT'!$C$19,IF('Ficha de funcio e processa'!W116&lt;='Tabela IRT'!$B$20,'Tabela IRT'!$C$20,IF('Ficha de funcio e processa'!W116&lt;='Tabela IRT'!$B$21,'Tabela IRT'!$C$21,IF('Ficha de funcio e processa'!W116&lt;='Tabela IRT'!$B$22,'Tabela IRT'!$C$22,IF('Ficha de funcio e processa'!W116&lt;='Tabela IRT'!$B$23,'Tabela IRT'!$C$23,IF('Ficha de funcio e processa'!W116&lt;='Tabela IRT'!$B$24,'Tabela IRT'!$C$24))))))))))))))</f>
        <v>0</v>
      </c>
      <c r="M111" s="233">
        <f>('Ficha de funcio e processa'!W116-30%)-L111</f>
        <v>-0.3</v>
      </c>
      <c r="N111" s="184">
        <v>44</v>
      </c>
      <c r="O111" s="184">
        <v>9</v>
      </c>
      <c r="P111" s="185"/>
      <c r="Q111" s="185"/>
      <c r="R111" s="186"/>
      <c r="S111" s="186"/>
      <c r="T111" s="186"/>
      <c r="U111" s="186"/>
      <c r="V111" s="186"/>
      <c r="W111" s="186"/>
      <c r="X111" s="186"/>
      <c r="Y111" s="186"/>
      <c r="Z111" s="153"/>
      <c r="AA111" s="153">
        <f t="shared" ca="1" si="7"/>
        <v>41740</v>
      </c>
      <c r="AB111" s="154">
        <f t="shared" ca="1" si="8"/>
        <v>114.35616438356165</v>
      </c>
      <c r="AC111" s="187"/>
    </row>
    <row r="112" spans="1:29">
      <c r="A112" s="137" t="b">
        <f t="shared" si="9"/>
        <v>0</v>
      </c>
      <c r="B112" s="138"/>
      <c r="C112" s="144"/>
      <c r="D112" s="138"/>
      <c r="E112" s="139"/>
      <c r="F112" s="139"/>
      <c r="G112" s="140">
        <f t="shared" ca="1" si="10"/>
        <v>41740</v>
      </c>
      <c r="H112" s="141">
        <f t="shared" ca="1" si="6"/>
        <v>-41740</v>
      </c>
      <c r="I112" s="180"/>
      <c r="J112" s="135">
        <f>IF('Ficha de funcio e processa'!W117&lt;='Tabela IRT'!$B$11,'Tabela IRT'!$D$11,IF('Ficha de funcio e processa'!W117&lt;='Tabela IRT'!$B$12,'Tabela IRT'!$D$12,IF('Ficha de funcio e processa'!W117&lt;='Tabela IRT'!$B$13,'Tabela IRT'!$D$13,IF('Ficha de funcio e processa'!W117&lt;='Tabela IRT'!$B$14,'Tabela IRT'!$D$14,IF('Ficha de funcio e processa'!W117&lt;='Tabela IRT'!$B$15,'Tabela IRT'!$D$15,IF('Ficha de funcio e processa'!W117&lt;='Tabela IRT'!$B$16,'Tabela IRT'!$D$16,IF('Ficha de funcio e processa'!W117&lt;='Tabela IRT'!$B$17,'Tabela IRT'!$D$17,IF('Ficha de funcio e processa'!W117&lt;='Tabela IRT'!$B$18,'Tabela IRT'!$D$18,IF('Ficha de funcio e processa'!W117&lt;='Tabela IRT'!$B$19,'Tabela IRT'!$D$19,IF('Ficha de funcio e processa'!W117&lt;='Tabela IRT'!$B$20,'Tabela IRT'!$D$20,IF('Ficha de funcio e processa'!W117&lt;='Tabela IRT'!$B$21,'Tabela IRT'!$D$21,IF('Ficha de funcio e processa'!W117&lt;='Tabela IRT'!$B$22,'Tabela IRT'!$D$22,IF('Ficha de funcio e processa'!W117&lt;='Tabela IRT'!$B$23,'Tabela IRT'!$D$23,IF('Ficha de funcio e processa'!W117&lt;='Tabela IRT'!$B$24,'Tabela IRT'!$D$24))))))))))))))</f>
        <v>0</v>
      </c>
      <c r="K112" s="148">
        <f>IF('Ficha de funcio e processa'!W117&lt;='Tabela IRT'!$B$11,'Tabela IRT'!$E$11,IF('Ficha de funcio e processa'!W117&lt;='Tabela IRT'!$B$12,'Tabela IRT'!$E$12,IF('Ficha de funcio e processa'!W117&lt;='Tabela IRT'!$B$13,'Tabela IRT'!$E$13,IF('Ficha de funcio e processa'!W117&lt;='Tabela IRT'!$B$14,'Tabela IRT'!$E$14,IF('Ficha de funcio e processa'!W117&lt;='Tabela IRT'!$B$15,'Tabela IRT'!$E$15,IF('Ficha de funcio e processa'!W117&lt;='Tabela IRT'!$B$16,'Tabela IRT'!$E$16,IF('Ficha de funcio e processa'!W117&lt;='Tabela IRT'!$B$17,'Tabela IRT'!$E$17,IF('Ficha de funcio e processa'!W117&lt;='Tabela IRT'!$B$18,'Tabela IRT'!$E$18,IF('Ficha de funcio e processa'!W117&lt;='Tabela IRT'!$B$19,'Tabela IRT'!$E$19,IF('Ficha de funcio e processa'!W117&lt;='Tabela IRT'!$B$20,'Tabela IRT'!$E$20,IF('Ficha de funcio e processa'!W117&lt;='Tabela IRT'!$B$21,'Tabela IRT'!$E$21,IF('Ficha de funcio e processa'!W117&lt;='Tabela IRT'!$B$22,'Tabela IRT'!$E$22,IF('Ficha de funcio e processa'!W117&lt;='Tabela IRT'!$B$23,'Tabela IRT'!$E$23,IF('Ficha de funcio e processa'!W117&lt;='Tabela IRT'!$B$24,'Tabela IRT'!$E$24))))))))))))))</f>
        <v>0</v>
      </c>
      <c r="L112" s="148">
        <f>IF('Ficha de funcio e processa'!W117&lt;='Tabela IRT'!$B$11,'Tabela IRT'!$C$11,IF('Ficha de funcio e processa'!W117&lt;='Tabela IRT'!$B$12,'Tabela IRT'!$C$12,IF('Ficha de funcio e processa'!W117&lt;='Tabela IRT'!$B$13,'Tabela IRT'!$C$13,IF('Ficha de funcio e processa'!W117&lt;='Tabela IRT'!$B$14,'Tabela IRT'!$C$14,IF('Ficha de funcio e processa'!W117&lt;='Tabela IRT'!$B$15,'Tabela IRT'!$C$15,IF('Ficha de funcio e processa'!W117&lt;='Tabela IRT'!$B$16,'Tabela IRT'!$C$16,IF('Ficha de funcio e processa'!W117&lt;='Tabela IRT'!$B$17,'Tabela IRT'!$C$17,IF('Ficha de funcio e processa'!W117&lt;='Tabela IRT'!$B$18,'Tabela IRT'!$C$18,IF('Ficha de funcio e processa'!W117&lt;='Tabela IRT'!$B$19,'Tabela IRT'!$C$19,IF('Ficha de funcio e processa'!W117&lt;='Tabela IRT'!$B$20,'Tabela IRT'!$C$20,IF('Ficha de funcio e processa'!W117&lt;='Tabela IRT'!$B$21,'Tabela IRT'!$C$21,IF('Ficha de funcio e processa'!W117&lt;='Tabela IRT'!$B$22,'Tabela IRT'!$C$22,IF('Ficha de funcio e processa'!W117&lt;='Tabela IRT'!$B$23,'Tabela IRT'!$C$23,IF('Ficha de funcio e processa'!W117&lt;='Tabela IRT'!$B$24,'Tabela IRT'!$C$24))))))))))))))</f>
        <v>0</v>
      </c>
      <c r="M112" s="233">
        <f>('Ficha de funcio e processa'!W117-30%)-L112</f>
        <v>-0.3</v>
      </c>
      <c r="N112" s="184">
        <v>44</v>
      </c>
      <c r="O112" s="184">
        <v>9</v>
      </c>
      <c r="P112" s="185"/>
      <c r="Q112" s="185"/>
      <c r="R112" s="186"/>
      <c r="S112" s="186"/>
      <c r="T112" s="186"/>
      <c r="U112" s="186"/>
      <c r="V112" s="186"/>
      <c r="W112" s="186"/>
      <c r="X112" s="186"/>
      <c r="Y112" s="186"/>
      <c r="Z112" s="153"/>
      <c r="AA112" s="153">
        <f t="shared" ca="1" si="7"/>
        <v>41740</v>
      </c>
      <c r="AB112" s="154">
        <f t="shared" ca="1" si="8"/>
        <v>114.35616438356165</v>
      </c>
      <c r="AC112" s="187"/>
    </row>
    <row r="113" spans="1:29">
      <c r="A113" s="137" t="b">
        <f t="shared" si="9"/>
        <v>0</v>
      </c>
      <c r="B113" s="138"/>
      <c r="C113" s="143"/>
      <c r="D113" s="138"/>
      <c r="E113" s="139"/>
      <c r="F113" s="139"/>
      <c r="G113" s="140">
        <f t="shared" ca="1" si="10"/>
        <v>41740</v>
      </c>
      <c r="H113" s="141">
        <f t="shared" ca="1" si="6"/>
        <v>-41740</v>
      </c>
      <c r="I113" s="180"/>
      <c r="J113" s="135">
        <f>IF('Ficha de funcio e processa'!W118&lt;='Tabela IRT'!$B$11,'Tabela IRT'!$D$11,IF('Ficha de funcio e processa'!W118&lt;='Tabela IRT'!$B$12,'Tabela IRT'!$D$12,IF('Ficha de funcio e processa'!W118&lt;='Tabela IRT'!$B$13,'Tabela IRT'!$D$13,IF('Ficha de funcio e processa'!W118&lt;='Tabela IRT'!$B$14,'Tabela IRT'!$D$14,IF('Ficha de funcio e processa'!W118&lt;='Tabela IRT'!$B$15,'Tabela IRT'!$D$15,IF('Ficha de funcio e processa'!W118&lt;='Tabela IRT'!$B$16,'Tabela IRT'!$D$16,IF('Ficha de funcio e processa'!W118&lt;='Tabela IRT'!$B$17,'Tabela IRT'!$D$17,IF('Ficha de funcio e processa'!W118&lt;='Tabela IRT'!$B$18,'Tabela IRT'!$D$18,IF('Ficha de funcio e processa'!W118&lt;='Tabela IRT'!$B$19,'Tabela IRT'!$D$19,IF('Ficha de funcio e processa'!W118&lt;='Tabela IRT'!$B$20,'Tabela IRT'!$D$20,IF('Ficha de funcio e processa'!W118&lt;='Tabela IRT'!$B$21,'Tabela IRT'!$D$21,IF('Ficha de funcio e processa'!W118&lt;='Tabela IRT'!$B$22,'Tabela IRT'!$D$22,IF('Ficha de funcio e processa'!W118&lt;='Tabela IRT'!$B$23,'Tabela IRT'!$D$23,IF('Ficha de funcio e processa'!W118&lt;='Tabela IRT'!$B$24,'Tabela IRT'!$D$24))))))))))))))</f>
        <v>0</v>
      </c>
      <c r="K113" s="148">
        <f>IF('Ficha de funcio e processa'!W118&lt;='Tabela IRT'!$B$11,'Tabela IRT'!$E$11,IF('Ficha de funcio e processa'!W118&lt;='Tabela IRT'!$B$12,'Tabela IRT'!$E$12,IF('Ficha de funcio e processa'!W118&lt;='Tabela IRT'!$B$13,'Tabela IRT'!$E$13,IF('Ficha de funcio e processa'!W118&lt;='Tabela IRT'!$B$14,'Tabela IRT'!$E$14,IF('Ficha de funcio e processa'!W118&lt;='Tabela IRT'!$B$15,'Tabela IRT'!$E$15,IF('Ficha de funcio e processa'!W118&lt;='Tabela IRT'!$B$16,'Tabela IRT'!$E$16,IF('Ficha de funcio e processa'!W118&lt;='Tabela IRT'!$B$17,'Tabela IRT'!$E$17,IF('Ficha de funcio e processa'!W118&lt;='Tabela IRT'!$B$18,'Tabela IRT'!$E$18,IF('Ficha de funcio e processa'!W118&lt;='Tabela IRT'!$B$19,'Tabela IRT'!$E$19,IF('Ficha de funcio e processa'!W118&lt;='Tabela IRT'!$B$20,'Tabela IRT'!$E$20,IF('Ficha de funcio e processa'!W118&lt;='Tabela IRT'!$B$21,'Tabela IRT'!$E$21,IF('Ficha de funcio e processa'!W118&lt;='Tabela IRT'!$B$22,'Tabela IRT'!$E$22,IF('Ficha de funcio e processa'!W118&lt;='Tabela IRT'!$B$23,'Tabela IRT'!$E$23,IF('Ficha de funcio e processa'!W118&lt;='Tabela IRT'!$B$24,'Tabela IRT'!$E$24))))))))))))))</f>
        <v>0</v>
      </c>
      <c r="L113" s="148">
        <f>IF('Ficha de funcio e processa'!W118&lt;='Tabela IRT'!$B$11,'Tabela IRT'!$C$11,IF('Ficha de funcio e processa'!W118&lt;='Tabela IRT'!$B$12,'Tabela IRT'!$C$12,IF('Ficha de funcio e processa'!W118&lt;='Tabela IRT'!$B$13,'Tabela IRT'!$C$13,IF('Ficha de funcio e processa'!W118&lt;='Tabela IRT'!$B$14,'Tabela IRT'!$C$14,IF('Ficha de funcio e processa'!W118&lt;='Tabela IRT'!$B$15,'Tabela IRT'!$C$15,IF('Ficha de funcio e processa'!W118&lt;='Tabela IRT'!$B$16,'Tabela IRT'!$C$16,IF('Ficha de funcio e processa'!W118&lt;='Tabela IRT'!$B$17,'Tabela IRT'!$C$17,IF('Ficha de funcio e processa'!W118&lt;='Tabela IRT'!$B$18,'Tabela IRT'!$C$18,IF('Ficha de funcio e processa'!W118&lt;='Tabela IRT'!$B$19,'Tabela IRT'!$C$19,IF('Ficha de funcio e processa'!W118&lt;='Tabela IRT'!$B$20,'Tabela IRT'!$C$20,IF('Ficha de funcio e processa'!W118&lt;='Tabela IRT'!$B$21,'Tabela IRT'!$C$21,IF('Ficha de funcio e processa'!W118&lt;='Tabela IRT'!$B$22,'Tabela IRT'!$C$22,IF('Ficha de funcio e processa'!W118&lt;='Tabela IRT'!$B$23,'Tabela IRT'!$C$23,IF('Ficha de funcio e processa'!W118&lt;='Tabela IRT'!$B$24,'Tabela IRT'!$C$24))))))))))))))</f>
        <v>0</v>
      </c>
      <c r="M113" s="233">
        <f>('Ficha de funcio e processa'!W118-30%)-L113</f>
        <v>-0.3</v>
      </c>
      <c r="N113" s="184">
        <v>44</v>
      </c>
      <c r="O113" s="184">
        <v>9</v>
      </c>
      <c r="P113" s="185"/>
      <c r="Q113" s="185"/>
      <c r="R113" s="186"/>
      <c r="S113" s="186"/>
      <c r="T113" s="186"/>
      <c r="U113" s="186"/>
      <c r="V113" s="186"/>
      <c r="W113" s="186"/>
      <c r="X113" s="186"/>
      <c r="Y113" s="186"/>
      <c r="Z113" s="153"/>
      <c r="AA113" s="153">
        <f t="shared" ca="1" si="7"/>
        <v>41740</v>
      </c>
      <c r="AB113" s="154">
        <f t="shared" ca="1" si="8"/>
        <v>114.35616438356165</v>
      </c>
      <c r="AC113" s="187"/>
    </row>
    <row r="114" spans="1:29">
      <c r="A114" s="137" t="b">
        <f t="shared" si="9"/>
        <v>0</v>
      </c>
      <c r="B114" s="138"/>
      <c r="C114" s="143"/>
      <c r="D114" s="138"/>
      <c r="E114" s="139"/>
      <c r="F114" s="139"/>
      <c r="G114" s="140">
        <f t="shared" ca="1" si="10"/>
        <v>41740</v>
      </c>
      <c r="H114" s="141">
        <f t="shared" ca="1" si="6"/>
        <v>-41740</v>
      </c>
      <c r="I114" s="180"/>
      <c r="J114" s="135">
        <f>IF('Ficha de funcio e processa'!W119&lt;='Tabela IRT'!$B$11,'Tabela IRT'!$D$11,IF('Ficha de funcio e processa'!W119&lt;='Tabela IRT'!$B$12,'Tabela IRT'!$D$12,IF('Ficha de funcio e processa'!W119&lt;='Tabela IRT'!$B$13,'Tabela IRT'!$D$13,IF('Ficha de funcio e processa'!W119&lt;='Tabela IRT'!$B$14,'Tabela IRT'!$D$14,IF('Ficha de funcio e processa'!W119&lt;='Tabela IRT'!$B$15,'Tabela IRT'!$D$15,IF('Ficha de funcio e processa'!W119&lt;='Tabela IRT'!$B$16,'Tabela IRT'!$D$16,IF('Ficha de funcio e processa'!W119&lt;='Tabela IRT'!$B$17,'Tabela IRT'!$D$17,IF('Ficha de funcio e processa'!W119&lt;='Tabela IRT'!$B$18,'Tabela IRT'!$D$18,IF('Ficha de funcio e processa'!W119&lt;='Tabela IRT'!$B$19,'Tabela IRT'!$D$19,IF('Ficha de funcio e processa'!W119&lt;='Tabela IRT'!$B$20,'Tabela IRT'!$D$20,IF('Ficha de funcio e processa'!W119&lt;='Tabela IRT'!$B$21,'Tabela IRT'!$D$21,IF('Ficha de funcio e processa'!W119&lt;='Tabela IRT'!$B$22,'Tabela IRT'!$D$22,IF('Ficha de funcio e processa'!W119&lt;='Tabela IRT'!$B$23,'Tabela IRT'!$D$23,IF('Ficha de funcio e processa'!W119&lt;='Tabela IRT'!$B$24,'Tabela IRT'!$D$24))))))))))))))</f>
        <v>0</v>
      </c>
      <c r="K114" s="148">
        <f>IF('Ficha de funcio e processa'!W119&lt;='Tabela IRT'!$B$11,'Tabela IRT'!$E$11,IF('Ficha de funcio e processa'!W119&lt;='Tabela IRT'!$B$12,'Tabela IRT'!$E$12,IF('Ficha de funcio e processa'!W119&lt;='Tabela IRT'!$B$13,'Tabela IRT'!$E$13,IF('Ficha de funcio e processa'!W119&lt;='Tabela IRT'!$B$14,'Tabela IRT'!$E$14,IF('Ficha de funcio e processa'!W119&lt;='Tabela IRT'!$B$15,'Tabela IRT'!$E$15,IF('Ficha de funcio e processa'!W119&lt;='Tabela IRT'!$B$16,'Tabela IRT'!$E$16,IF('Ficha de funcio e processa'!W119&lt;='Tabela IRT'!$B$17,'Tabela IRT'!$E$17,IF('Ficha de funcio e processa'!W119&lt;='Tabela IRT'!$B$18,'Tabela IRT'!$E$18,IF('Ficha de funcio e processa'!W119&lt;='Tabela IRT'!$B$19,'Tabela IRT'!$E$19,IF('Ficha de funcio e processa'!W119&lt;='Tabela IRT'!$B$20,'Tabela IRT'!$E$20,IF('Ficha de funcio e processa'!W119&lt;='Tabela IRT'!$B$21,'Tabela IRT'!$E$21,IF('Ficha de funcio e processa'!W119&lt;='Tabela IRT'!$B$22,'Tabela IRT'!$E$22,IF('Ficha de funcio e processa'!W119&lt;='Tabela IRT'!$B$23,'Tabela IRT'!$E$23,IF('Ficha de funcio e processa'!W119&lt;='Tabela IRT'!$B$24,'Tabela IRT'!$E$24))))))))))))))</f>
        <v>0</v>
      </c>
      <c r="L114" s="148">
        <f>IF('Ficha de funcio e processa'!W119&lt;='Tabela IRT'!$B$11,'Tabela IRT'!$C$11,IF('Ficha de funcio e processa'!W119&lt;='Tabela IRT'!$B$12,'Tabela IRT'!$C$12,IF('Ficha de funcio e processa'!W119&lt;='Tabela IRT'!$B$13,'Tabela IRT'!$C$13,IF('Ficha de funcio e processa'!W119&lt;='Tabela IRT'!$B$14,'Tabela IRT'!$C$14,IF('Ficha de funcio e processa'!W119&lt;='Tabela IRT'!$B$15,'Tabela IRT'!$C$15,IF('Ficha de funcio e processa'!W119&lt;='Tabela IRT'!$B$16,'Tabela IRT'!$C$16,IF('Ficha de funcio e processa'!W119&lt;='Tabela IRT'!$B$17,'Tabela IRT'!$C$17,IF('Ficha de funcio e processa'!W119&lt;='Tabela IRT'!$B$18,'Tabela IRT'!$C$18,IF('Ficha de funcio e processa'!W119&lt;='Tabela IRT'!$B$19,'Tabela IRT'!$C$19,IF('Ficha de funcio e processa'!W119&lt;='Tabela IRT'!$B$20,'Tabela IRT'!$C$20,IF('Ficha de funcio e processa'!W119&lt;='Tabela IRT'!$B$21,'Tabela IRT'!$C$21,IF('Ficha de funcio e processa'!W119&lt;='Tabela IRT'!$B$22,'Tabela IRT'!$C$22,IF('Ficha de funcio e processa'!W119&lt;='Tabela IRT'!$B$23,'Tabela IRT'!$C$23,IF('Ficha de funcio e processa'!W119&lt;='Tabela IRT'!$B$24,'Tabela IRT'!$C$24))))))))))))))</f>
        <v>0</v>
      </c>
      <c r="M114" s="233">
        <f>('Ficha de funcio e processa'!W119-30%)-L114</f>
        <v>-0.3</v>
      </c>
      <c r="N114" s="184">
        <v>44</v>
      </c>
      <c r="O114" s="184">
        <v>9</v>
      </c>
      <c r="P114" s="185"/>
      <c r="Q114" s="185"/>
      <c r="R114" s="186"/>
      <c r="S114" s="186"/>
      <c r="T114" s="186"/>
      <c r="U114" s="186"/>
      <c r="V114" s="186"/>
      <c r="W114" s="186"/>
      <c r="X114" s="186"/>
      <c r="Y114" s="186"/>
      <c r="Z114" s="153"/>
      <c r="AA114" s="153">
        <f t="shared" ca="1" si="7"/>
        <v>41740</v>
      </c>
      <c r="AB114" s="154">
        <f t="shared" ca="1" si="8"/>
        <v>114.35616438356165</v>
      </c>
      <c r="AC114" s="187"/>
    </row>
    <row r="115" spans="1:29">
      <c r="A115" s="137" t="b">
        <f t="shared" si="9"/>
        <v>0</v>
      </c>
      <c r="B115" s="138"/>
      <c r="C115" s="143"/>
      <c r="D115" s="138"/>
      <c r="E115" s="139"/>
      <c r="F115" s="139"/>
      <c r="G115" s="140">
        <f t="shared" ca="1" si="10"/>
        <v>41740</v>
      </c>
      <c r="H115" s="141">
        <f t="shared" ca="1" si="6"/>
        <v>-41740</v>
      </c>
      <c r="I115" s="180"/>
      <c r="J115" s="135">
        <f>IF('Ficha de funcio e processa'!W120&lt;='Tabela IRT'!$B$11,'Tabela IRT'!$D$11,IF('Ficha de funcio e processa'!W120&lt;='Tabela IRT'!$B$12,'Tabela IRT'!$D$12,IF('Ficha de funcio e processa'!W120&lt;='Tabela IRT'!$B$13,'Tabela IRT'!$D$13,IF('Ficha de funcio e processa'!W120&lt;='Tabela IRT'!$B$14,'Tabela IRT'!$D$14,IF('Ficha de funcio e processa'!W120&lt;='Tabela IRT'!$B$15,'Tabela IRT'!$D$15,IF('Ficha de funcio e processa'!W120&lt;='Tabela IRT'!$B$16,'Tabela IRT'!$D$16,IF('Ficha de funcio e processa'!W120&lt;='Tabela IRT'!$B$17,'Tabela IRT'!$D$17,IF('Ficha de funcio e processa'!W120&lt;='Tabela IRT'!$B$18,'Tabela IRT'!$D$18,IF('Ficha de funcio e processa'!W120&lt;='Tabela IRT'!$B$19,'Tabela IRT'!$D$19,IF('Ficha de funcio e processa'!W120&lt;='Tabela IRT'!$B$20,'Tabela IRT'!$D$20,IF('Ficha de funcio e processa'!W120&lt;='Tabela IRT'!$B$21,'Tabela IRT'!$D$21,IF('Ficha de funcio e processa'!W120&lt;='Tabela IRT'!$B$22,'Tabela IRT'!$D$22,IF('Ficha de funcio e processa'!W120&lt;='Tabela IRT'!$B$23,'Tabela IRT'!$D$23,IF('Ficha de funcio e processa'!W120&lt;='Tabela IRT'!$B$24,'Tabela IRT'!$D$24))))))))))))))</f>
        <v>0</v>
      </c>
      <c r="K115" s="148">
        <f>IF('Ficha de funcio e processa'!W120&lt;='Tabela IRT'!$B$11,'Tabela IRT'!$E$11,IF('Ficha de funcio e processa'!W120&lt;='Tabela IRT'!$B$12,'Tabela IRT'!$E$12,IF('Ficha de funcio e processa'!W120&lt;='Tabela IRT'!$B$13,'Tabela IRT'!$E$13,IF('Ficha de funcio e processa'!W120&lt;='Tabela IRT'!$B$14,'Tabela IRT'!$E$14,IF('Ficha de funcio e processa'!W120&lt;='Tabela IRT'!$B$15,'Tabela IRT'!$E$15,IF('Ficha de funcio e processa'!W120&lt;='Tabela IRT'!$B$16,'Tabela IRT'!$E$16,IF('Ficha de funcio e processa'!W120&lt;='Tabela IRT'!$B$17,'Tabela IRT'!$E$17,IF('Ficha de funcio e processa'!W120&lt;='Tabela IRT'!$B$18,'Tabela IRT'!$E$18,IF('Ficha de funcio e processa'!W120&lt;='Tabela IRT'!$B$19,'Tabela IRT'!$E$19,IF('Ficha de funcio e processa'!W120&lt;='Tabela IRT'!$B$20,'Tabela IRT'!$E$20,IF('Ficha de funcio e processa'!W120&lt;='Tabela IRT'!$B$21,'Tabela IRT'!$E$21,IF('Ficha de funcio e processa'!W120&lt;='Tabela IRT'!$B$22,'Tabela IRT'!$E$22,IF('Ficha de funcio e processa'!W120&lt;='Tabela IRT'!$B$23,'Tabela IRT'!$E$23,IF('Ficha de funcio e processa'!W120&lt;='Tabela IRT'!$B$24,'Tabela IRT'!$E$24))))))))))))))</f>
        <v>0</v>
      </c>
      <c r="L115" s="148">
        <f>IF('Ficha de funcio e processa'!W120&lt;='Tabela IRT'!$B$11,'Tabela IRT'!$C$11,IF('Ficha de funcio e processa'!W120&lt;='Tabela IRT'!$B$12,'Tabela IRT'!$C$12,IF('Ficha de funcio e processa'!W120&lt;='Tabela IRT'!$B$13,'Tabela IRT'!$C$13,IF('Ficha de funcio e processa'!W120&lt;='Tabela IRT'!$B$14,'Tabela IRT'!$C$14,IF('Ficha de funcio e processa'!W120&lt;='Tabela IRT'!$B$15,'Tabela IRT'!$C$15,IF('Ficha de funcio e processa'!W120&lt;='Tabela IRT'!$B$16,'Tabela IRT'!$C$16,IF('Ficha de funcio e processa'!W120&lt;='Tabela IRT'!$B$17,'Tabela IRT'!$C$17,IF('Ficha de funcio e processa'!W120&lt;='Tabela IRT'!$B$18,'Tabela IRT'!$C$18,IF('Ficha de funcio e processa'!W120&lt;='Tabela IRT'!$B$19,'Tabela IRT'!$C$19,IF('Ficha de funcio e processa'!W120&lt;='Tabela IRT'!$B$20,'Tabela IRT'!$C$20,IF('Ficha de funcio e processa'!W120&lt;='Tabela IRT'!$B$21,'Tabela IRT'!$C$21,IF('Ficha de funcio e processa'!W120&lt;='Tabela IRT'!$B$22,'Tabela IRT'!$C$22,IF('Ficha de funcio e processa'!W120&lt;='Tabela IRT'!$B$23,'Tabela IRT'!$C$23,IF('Ficha de funcio e processa'!W120&lt;='Tabela IRT'!$B$24,'Tabela IRT'!$C$24))))))))))))))</f>
        <v>0</v>
      </c>
      <c r="M115" s="233">
        <f>('Ficha de funcio e processa'!W120-30%)-L115</f>
        <v>-0.3</v>
      </c>
      <c r="N115" s="184">
        <v>44</v>
      </c>
      <c r="O115" s="184">
        <v>9</v>
      </c>
      <c r="P115" s="185"/>
      <c r="Q115" s="185"/>
      <c r="R115" s="186"/>
      <c r="S115" s="186"/>
      <c r="T115" s="186"/>
      <c r="U115" s="186"/>
      <c r="V115" s="186"/>
      <c r="W115" s="186"/>
      <c r="X115" s="186"/>
      <c r="Y115" s="186"/>
      <c r="Z115" s="153"/>
      <c r="AA115" s="153">
        <f t="shared" ca="1" si="7"/>
        <v>41740</v>
      </c>
      <c r="AB115" s="154">
        <f t="shared" ca="1" si="8"/>
        <v>114.35616438356165</v>
      </c>
      <c r="AC115" s="187"/>
    </row>
    <row r="116" spans="1:29">
      <c r="A116" s="137" t="b">
        <f t="shared" si="9"/>
        <v>0</v>
      </c>
      <c r="B116" s="138"/>
      <c r="C116" s="143"/>
      <c r="D116" s="138"/>
      <c r="E116" s="139"/>
      <c r="F116" s="139"/>
      <c r="G116" s="140">
        <f t="shared" ca="1" si="10"/>
        <v>41740</v>
      </c>
      <c r="H116" s="141">
        <f t="shared" ca="1" si="6"/>
        <v>-41740</v>
      </c>
      <c r="I116" s="180"/>
      <c r="J116" s="135">
        <f>IF('Ficha de funcio e processa'!W121&lt;='Tabela IRT'!$B$11,'Tabela IRT'!$D$11,IF('Ficha de funcio e processa'!W121&lt;='Tabela IRT'!$B$12,'Tabela IRT'!$D$12,IF('Ficha de funcio e processa'!W121&lt;='Tabela IRT'!$B$13,'Tabela IRT'!$D$13,IF('Ficha de funcio e processa'!W121&lt;='Tabela IRT'!$B$14,'Tabela IRT'!$D$14,IF('Ficha de funcio e processa'!W121&lt;='Tabela IRT'!$B$15,'Tabela IRT'!$D$15,IF('Ficha de funcio e processa'!W121&lt;='Tabela IRT'!$B$16,'Tabela IRT'!$D$16,IF('Ficha de funcio e processa'!W121&lt;='Tabela IRT'!$B$17,'Tabela IRT'!$D$17,IF('Ficha de funcio e processa'!W121&lt;='Tabela IRT'!$B$18,'Tabela IRT'!$D$18,IF('Ficha de funcio e processa'!W121&lt;='Tabela IRT'!$B$19,'Tabela IRT'!$D$19,IF('Ficha de funcio e processa'!W121&lt;='Tabela IRT'!$B$20,'Tabela IRT'!$D$20,IF('Ficha de funcio e processa'!W121&lt;='Tabela IRT'!$B$21,'Tabela IRT'!$D$21,IF('Ficha de funcio e processa'!W121&lt;='Tabela IRT'!$B$22,'Tabela IRT'!$D$22,IF('Ficha de funcio e processa'!W121&lt;='Tabela IRT'!$B$23,'Tabela IRT'!$D$23,IF('Ficha de funcio e processa'!W121&lt;='Tabela IRT'!$B$24,'Tabela IRT'!$D$24))))))))))))))</f>
        <v>0</v>
      </c>
      <c r="K116" s="148">
        <f>IF('Ficha de funcio e processa'!W121&lt;='Tabela IRT'!$B$11,'Tabela IRT'!$E$11,IF('Ficha de funcio e processa'!W121&lt;='Tabela IRT'!$B$12,'Tabela IRT'!$E$12,IF('Ficha de funcio e processa'!W121&lt;='Tabela IRT'!$B$13,'Tabela IRT'!$E$13,IF('Ficha de funcio e processa'!W121&lt;='Tabela IRT'!$B$14,'Tabela IRT'!$E$14,IF('Ficha de funcio e processa'!W121&lt;='Tabela IRT'!$B$15,'Tabela IRT'!$E$15,IF('Ficha de funcio e processa'!W121&lt;='Tabela IRT'!$B$16,'Tabela IRT'!$E$16,IF('Ficha de funcio e processa'!W121&lt;='Tabela IRT'!$B$17,'Tabela IRT'!$E$17,IF('Ficha de funcio e processa'!W121&lt;='Tabela IRT'!$B$18,'Tabela IRT'!$E$18,IF('Ficha de funcio e processa'!W121&lt;='Tabela IRT'!$B$19,'Tabela IRT'!$E$19,IF('Ficha de funcio e processa'!W121&lt;='Tabela IRT'!$B$20,'Tabela IRT'!$E$20,IF('Ficha de funcio e processa'!W121&lt;='Tabela IRT'!$B$21,'Tabela IRT'!$E$21,IF('Ficha de funcio e processa'!W121&lt;='Tabela IRT'!$B$22,'Tabela IRT'!$E$22,IF('Ficha de funcio e processa'!W121&lt;='Tabela IRT'!$B$23,'Tabela IRT'!$E$23,IF('Ficha de funcio e processa'!W121&lt;='Tabela IRT'!$B$24,'Tabela IRT'!$E$24))))))))))))))</f>
        <v>0</v>
      </c>
      <c r="L116" s="148">
        <f>IF('Ficha de funcio e processa'!W121&lt;='Tabela IRT'!$B$11,'Tabela IRT'!$C$11,IF('Ficha de funcio e processa'!W121&lt;='Tabela IRT'!$B$12,'Tabela IRT'!$C$12,IF('Ficha de funcio e processa'!W121&lt;='Tabela IRT'!$B$13,'Tabela IRT'!$C$13,IF('Ficha de funcio e processa'!W121&lt;='Tabela IRT'!$B$14,'Tabela IRT'!$C$14,IF('Ficha de funcio e processa'!W121&lt;='Tabela IRT'!$B$15,'Tabela IRT'!$C$15,IF('Ficha de funcio e processa'!W121&lt;='Tabela IRT'!$B$16,'Tabela IRT'!$C$16,IF('Ficha de funcio e processa'!W121&lt;='Tabela IRT'!$B$17,'Tabela IRT'!$C$17,IF('Ficha de funcio e processa'!W121&lt;='Tabela IRT'!$B$18,'Tabela IRT'!$C$18,IF('Ficha de funcio e processa'!W121&lt;='Tabela IRT'!$B$19,'Tabela IRT'!$C$19,IF('Ficha de funcio e processa'!W121&lt;='Tabela IRT'!$B$20,'Tabela IRT'!$C$20,IF('Ficha de funcio e processa'!W121&lt;='Tabela IRT'!$B$21,'Tabela IRT'!$C$21,IF('Ficha de funcio e processa'!W121&lt;='Tabela IRT'!$B$22,'Tabela IRT'!$C$22,IF('Ficha de funcio e processa'!W121&lt;='Tabela IRT'!$B$23,'Tabela IRT'!$C$23,IF('Ficha de funcio e processa'!W121&lt;='Tabela IRT'!$B$24,'Tabela IRT'!$C$24))))))))))))))</f>
        <v>0</v>
      </c>
      <c r="M116" s="233">
        <f>('Ficha de funcio e processa'!W121-30%)-L116</f>
        <v>-0.3</v>
      </c>
      <c r="N116" s="184">
        <v>44</v>
      </c>
      <c r="O116" s="184">
        <v>9</v>
      </c>
      <c r="P116" s="185"/>
      <c r="Q116" s="185"/>
      <c r="R116" s="186"/>
      <c r="S116" s="186"/>
      <c r="T116" s="186"/>
      <c r="U116" s="186"/>
      <c r="V116" s="186"/>
      <c r="W116" s="186"/>
      <c r="X116" s="186"/>
      <c r="Y116" s="186"/>
      <c r="Z116" s="153"/>
      <c r="AA116" s="153">
        <f t="shared" ca="1" si="7"/>
        <v>41740</v>
      </c>
      <c r="AB116" s="154">
        <f t="shared" ca="1" si="8"/>
        <v>114.35616438356165</v>
      </c>
      <c r="AC116" s="187"/>
    </row>
    <row r="117" spans="1:29">
      <c r="A117" s="137" t="b">
        <f t="shared" si="9"/>
        <v>0</v>
      </c>
      <c r="B117" s="138"/>
      <c r="C117" s="143"/>
      <c r="D117" s="138"/>
      <c r="E117" s="139"/>
      <c r="F117" s="139"/>
      <c r="G117" s="140">
        <f t="shared" ca="1" si="10"/>
        <v>41740</v>
      </c>
      <c r="H117" s="141">
        <f t="shared" ca="1" si="6"/>
        <v>-41740</v>
      </c>
      <c r="I117" s="180"/>
      <c r="J117" s="135">
        <f>IF('Ficha de funcio e processa'!W122&lt;='Tabela IRT'!$B$11,'Tabela IRT'!$D$11,IF('Ficha de funcio e processa'!W122&lt;='Tabela IRT'!$B$12,'Tabela IRT'!$D$12,IF('Ficha de funcio e processa'!W122&lt;='Tabela IRT'!$B$13,'Tabela IRT'!$D$13,IF('Ficha de funcio e processa'!W122&lt;='Tabela IRT'!$B$14,'Tabela IRT'!$D$14,IF('Ficha de funcio e processa'!W122&lt;='Tabela IRT'!$B$15,'Tabela IRT'!$D$15,IF('Ficha de funcio e processa'!W122&lt;='Tabela IRT'!$B$16,'Tabela IRT'!$D$16,IF('Ficha de funcio e processa'!W122&lt;='Tabela IRT'!$B$17,'Tabela IRT'!$D$17,IF('Ficha de funcio e processa'!W122&lt;='Tabela IRT'!$B$18,'Tabela IRT'!$D$18,IF('Ficha de funcio e processa'!W122&lt;='Tabela IRT'!$B$19,'Tabela IRT'!$D$19,IF('Ficha de funcio e processa'!W122&lt;='Tabela IRT'!$B$20,'Tabela IRT'!$D$20,IF('Ficha de funcio e processa'!W122&lt;='Tabela IRT'!$B$21,'Tabela IRT'!$D$21,IF('Ficha de funcio e processa'!W122&lt;='Tabela IRT'!$B$22,'Tabela IRT'!$D$22,IF('Ficha de funcio e processa'!W122&lt;='Tabela IRT'!$B$23,'Tabela IRT'!$D$23,IF('Ficha de funcio e processa'!W122&lt;='Tabela IRT'!$B$24,'Tabela IRT'!$D$24))))))))))))))</f>
        <v>0</v>
      </c>
      <c r="K117" s="148">
        <f>IF('Ficha de funcio e processa'!W122&lt;='Tabela IRT'!$B$11,'Tabela IRT'!$E$11,IF('Ficha de funcio e processa'!W122&lt;='Tabela IRT'!$B$12,'Tabela IRT'!$E$12,IF('Ficha de funcio e processa'!W122&lt;='Tabela IRT'!$B$13,'Tabela IRT'!$E$13,IF('Ficha de funcio e processa'!W122&lt;='Tabela IRT'!$B$14,'Tabela IRT'!$E$14,IF('Ficha de funcio e processa'!W122&lt;='Tabela IRT'!$B$15,'Tabela IRT'!$E$15,IF('Ficha de funcio e processa'!W122&lt;='Tabela IRT'!$B$16,'Tabela IRT'!$E$16,IF('Ficha de funcio e processa'!W122&lt;='Tabela IRT'!$B$17,'Tabela IRT'!$E$17,IF('Ficha de funcio e processa'!W122&lt;='Tabela IRT'!$B$18,'Tabela IRT'!$E$18,IF('Ficha de funcio e processa'!W122&lt;='Tabela IRT'!$B$19,'Tabela IRT'!$E$19,IF('Ficha de funcio e processa'!W122&lt;='Tabela IRT'!$B$20,'Tabela IRT'!$E$20,IF('Ficha de funcio e processa'!W122&lt;='Tabela IRT'!$B$21,'Tabela IRT'!$E$21,IF('Ficha de funcio e processa'!W122&lt;='Tabela IRT'!$B$22,'Tabela IRT'!$E$22,IF('Ficha de funcio e processa'!W122&lt;='Tabela IRT'!$B$23,'Tabela IRT'!$E$23,IF('Ficha de funcio e processa'!W122&lt;='Tabela IRT'!$B$24,'Tabela IRT'!$E$24))))))))))))))</f>
        <v>0</v>
      </c>
      <c r="L117" s="148">
        <f>IF('Ficha de funcio e processa'!W122&lt;='Tabela IRT'!$B$11,'Tabela IRT'!$C$11,IF('Ficha de funcio e processa'!W122&lt;='Tabela IRT'!$B$12,'Tabela IRT'!$C$12,IF('Ficha de funcio e processa'!W122&lt;='Tabela IRT'!$B$13,'Tabela IRT'!$C$13,IF('Ficha de funcio e processa'!W122&lt;='Tabela IRT'!$B$14,'Tabela IRT'!$C$14,IF('Ficha de funcio e processa'!W122&lt;='Tabela IRT'!$B$15,'Tabela IRT'!$C$15,IF('Ficha de funcio e processa'!W122&lt;='Tabela IRT'!$B$16,'Tabela IRT'!$C$16,IF('Ficha de funcio e processa'!W122&lt;='Tabela IRT'!$B$17,'Tabela IRT'!$C$17,IF('Ficha de funcio e processa'!W122&lt;='Tabela IRT'!$B$18,'Tabela IRT'!$C$18,IF('Ficha de funcio e processa'!W122&lt;='Tabela IRT'!$B$19,'Tabela IRT'!$C$19,IF('Ficha de funcio e processa'!W122&lt;='Tabela IRT'!$B$20,'Tabela IRT'!$C$20,IF('Ficha de funcio e processa'!W122&lt;='Tabela IRT'!$B$21,'Tabela IRT'!$C$21,IF('Ficha de funcio e processa'!W122&lt;='Tabela IRT'!$B$22,'Tabela IRT'!$C$22,IF('Ficha de funcio e processa'!W122&lt;='Tabela IRT'!$B$23,'Tabela IRT'!$C$23,IF('Ficha de funcio e processa'!W122&lt;='Tabela IRT'!$B$24,'Tabela IRT'!$C$24))))))))))))))</f>
        <v>0</v>
      </c>
      <c r="M117" s="233">
        <f>('Ficha de funcio e processa'!W122-30%)-L117</f>
        <v>-0.3</v>
      </c>
      <c r="N117" s="184">
        <v>44</v>
      </c>
      <c r="O117" s="184">
        <v>9</v>
      </c>
      <c r="P117" s="185"/>
      <c r="Q117" s="185"/>
      <c r="R117" s="186"/>
      <c r="S117" s="186"/>
      <c r="T117" s="186"/>
      <c r="U117" s="186"/>
      <c r="V117" s="186"/>
      <c r="W117" s="186"/>
      <c r="X117" s="186"/>
      <c r="Y117" s="186"/>
      <c r="Z117" s="153"/>
      <c r="AA117" s="153">
        <f t="shared" ca="1" si="7"/>
        <v>41740</v>
      </c>
      <c r="AB117" s="154">
        <f t="shared" ca="1" si="8"/>
        <v>114.35616438356165</v>
      </c>
      <c r="AC117" s="187"/>
    </row>
    <row r="118" spans="1:29">
      <c r="A118" s="137" t="b">
        <f t="shared" si="9"/>
        <v>0</v>
      </c>
      <c r="B118" s="138"/>
      <c r="C118" s="143"/>
      <c r="D118" s="138"/>
      <c r="E118" s="139"/>
      <c r="F118" s="139"/>
      <c r="G118" s="140">
        <f t="shared" ca="1" si="10"/>
        <v>41740</v>
      </c>
      <c r="H118" s="141">
        <f t="shared" ca="1" si="6"/>
        <v>-41740</v>
      </c>
      <c r="I118" s="180"/>
      <c r="J118" s="135">
        <f>IF('Ficha de funcio e processa'!W123&lt;='Tabela IRT'!$B$11,'Tabela IRT'!$D$11,IF('Ficha de funcio e processa'!W123&lt;='Tabela IRT'!$B$12,'Tabela IRT'!$D$12,IF('Ficha de funcio e processa'!W123&lt;='Tabela IRT'!$B$13,'Tabela IRT'!$D$13,IF('Ficha de funcio e processa'!W123&lt;='Tabela IRT'!$B$14,'Tabela IRT'!$D$14,IF('Ficha de funcio e processa'!W123&lt;='Tabela IRT'!$B$15,'Tabela IRT'!$D$15,IF('Ficha de funcio e processa'!W123&lt;='Tabela IRT'!$B$16,'Tabela IRT'!$D$16,IF('Ficha de funcio e processa'!W123&lt;='Tabela IRT'!$B$17,'Tabela IRT'!$D$17,IF('Ficha de funcio e processa'!W123&lt;='Tabela IRT'!$B$18,'Tabela IRT'!$D$18,IF('Ficha de funcio e processa'!W123&lt;='Tabela IRT'!$B$19,'Tabela IRT'!$D$19,IF('Ficha de funcio e processa'!W123&lt;='Tabela IRT'!$B$20,'Tabela IRT'!$D$20,IF('Ficha de funcio e processa'!W123&lt;='Tabela IRT'!$B$21,'Tabela IRT'!$D$21,IF('Ficha de funcio e processa'!W123&lt;='Tabela IRT'!$B$22,'Tabela IRT'!$D$22,IF('Ficha de funcio e processa'!W123&lt;='Tabela IRT'!$B$23,'Tabela IRT'!$D$23,IF('Ficha de funcio e processa'!W123&lt;='Tabela IRT'!$B$24,'Tabela IRT'!$D$24))))))))))))))</f>
        <v>0</v>
      </c>
      <c r="K118" s="148">
        <f>IF('Ficha de funcio e processa'!W123&lt;='Tabela IRT'!$B$11,'Tabela IRT'!$E$11,IF('Ficha de funcio e processa'!W123&lt;='Tabela IRT'!$B$12,'Tabela IRT'!$E$12,IF('Ficha de funcio e processa'!W123&lt;='Tabela IRT'!$B$13,'Tabela IRT'!$E$13,IF('Ficha de funcio e processa'!W123&lt;='Tabela IRT'!$B$14,'Tabela IRT'!$E$14,IF('Ficha de funcio e processa'!W123&lt;='Tabela IRT'!$B$15,'Tabela IRT'!$E$15,IF('Ficha de funcio e processa'!W123&lt;='Tabela IRT'!$B$16,'Tabela IRT'!$E$16,IF('Ficha de funcio e processa'!W123&lt;='Tabela IRT'!$B$17,'Tabela IRT'!$E$17,IF('Ficha de funcio e processa'!W123&lt;='Tabela IRT'!$B$18,'Tabela IRT'!$E$18,IF('Ficha de funcio e processa'!W123&lt;='Tabela IRT'!$B$19,'Tabela IRT'!$E$19,IF('Ficha de funcio e processa'!W123&lt;='Tabela IRT'!$B$20,'Tabela IRT'!$E$20,IF('Ficha de funcio e processa'!W123&lt;='Tabela IRT'!$B$21,'Tabela IRT'!$E$21,IF('Ficha de funcio e processa'!W123&lt;='Tabela IRT'!$B$22,'Tabela IRT'!$E$22,IF('Ficha de funcio e processa'!W123&lt;='Tabela IRT'!$B$23,'Tabela IRT'!$E$23,IF('Ficha de funcio e processa'!W123&lt;='Tabela IRT'!$B$24,'Tabela IRT'!$E$24))))))))))))))</f>
        <v>0</v>
      </c>
      <c r="L118" s="148">
        <f>IF('Ficha de funcio e processa'!W123&lt;='Tabela IRT'!$B$11,'Tabela IRT'!$C$11,IF('Ficha de funcio e processa'!W123&lt;='Tabela IRT'!$B$12,'Tabela IRT'!$C$12,IF('Ficha de funcio e processa'!W123&lt;='Tabela IRT'!$B$13,'Tabela IRT'!$C$13,IF('Ficha de funcio e processa'!W123&lt;='Tabela IRT'!$B$14,'Tabela IRT'!$C$14,IF('Ficha de funcio e processa'!W123&lt;='Tabela IRT'!$B$15,'Tabela IRT'!$C$15,IF('Ficha de funcio e processa'!W123&lt;='Tabela IRT'!$B$16,'Tabela IRT'!$C$16,IF('Ficha de funcio e processa'!W123&lt;='Tabela IRT'!$B$17,'Tabela IRT'!$C$17,IF('Ficha de funcio e processa'!W123&lt;='Tabela IRT'!$B$18,'Tabela IRT'!$C$18,IF('Ficha de funcio e processa'!W123&lt;='Tabela IRT'!$B$19,'Tabela IRT'!$C$19,IF('Ficha de funcio e processa'!W123&lt;='Tabela IRT'!$B$20,'Tabela IRT'!$C$20,IF('Ficha de funcio e processa'!W123&lt;='Tabela IRT'!$B$21,'Tabela IRT'!$C$21,IF('Ficha de funcio e processa'!W123&lt;='Tabela IRT'!$B$22,'Tabela IRT'!$C$22,IF('Ficha de funcio e processa'!W123&lt;='Tabela IRT'!$B$23,'Tabela IRT'!$C$23,IF('Ficha de funcio e processa'!W123&lt;='Tabela IRT'!$B$24,'Tabela IRT'!$C$24))))))))))))))</f>
        <v>0</v>
      </c>
      <c r="M118" s="233">
        <f>('Ficha de funcio e processa'!W123-30%)-L118</f>
        <v>-0.3</v>
      </c>
      <c r="N118" s="184">
        <v>44</v>
      </c>
      <c r="O118" s="184">
        <v>9</v>
      </c>
      <c r="P118" s="185"/>
      <c r="Q118" s="185"/>
      <c r="R118" s="186"/>
      <c r="S118" s="186"/>
      <c r="T118" s="186"/>
      <c r="U118" s="186"/>
      <c r="V118" s="186"/>
      <c r="W118" s="186"/>
      <c r="X118" s="186"/>
      <c r="Y118" s="186"/>
      <c r="Z118" s="153"/>
      <c r="AA118" s="153">
        <f t="shared" ca="1" si="7"/>
        <v>41740</v>
      </c>
      <c r="AB118" s="154">
        <f t="shared" ca="1" si="8"/>
        <v>114.35616438356165</v>
      </c>
      <c r="AC118" s="187"/>
    </row>
    <row r="119" spans="1:29">
      <c r="A119" s="137" t="b">
        <f t="shared" si="9"/>
        <v>0</v>
      </c>
      <c r="B119" s="138"/>
      <c r="C119" s="145"/>
      <c r="D119" s="138"/>
      <c r="E119" s="139"/>
      <c r="F119" s="139"/>
      <c r="G119" s="140">
        <f t="shared" ca="1" si="10"/>
        <v>41740</v>
      </c>
      <c r="H119" s="141">
        <f t="shared" ca="1" si="6"/>
        <v>-41740</v>
      </c>
      <c r="I119" s="180"/>
      <c r="J119" s="135">
        <f>IF('Ficha de funcio e processa'!W124&lt;='Tabela IRT'!$B$11,'Tabela IRT'!$D$11,IF('Ficha de funcio e processa'!W124&lt;='Tabela IRT'!$B$12,'Tabela IRT'!$D$12,IF('Ficha de funcio e processa'!W124&lt;='Tabela IRT'!$B$13,'Tabela IRT'!$D$13,IF('Ficha de funcio e processa'!W124&lt;='Tabela IRT'!$B$14,'Tabela IRT'!$D$14,IF('Ficha de funcio e processa'!W124&lt;='Tabela IRT'!$B$15,'Tabela IRT'!$D$15,IF('Ficha de funcio e processa'!W124&lt;='Tabela IRT'!$B$16,'Tabela IRT'!$D$16,IF('Ficha de funcio e processa'!W124&lt;='Tabela IRT'!$B$17,'Tabela IRT'!$D$17,IF('Ficha de funcio e processa'!W124&lt;='Tabela IRT'!$B$18,'Tabela IRT'!$D$18,IF('Ficha de funcio e processa'!W124&lt;='Tabela IRT'!$B$19,'Tabela IRT'!$D$19,IF('Ficha de funcio e processa'!W124&lt;='Tabela IRT'!$B$20,'Tabela IRT'!$D$20,IF('Ficha de funcio e processa'!W124&lt;='Tabela IRT'!$B$21,'Tabela IRT'!$D$21,IF('Ficha de funcio e processa'!W124&lt;='Tabela IRT'!$B$22,'Tabela IRT'!$D$22,IF('Ficha de funcio e processa'!W124&lt;='Tabela IRT'!$B$23,'Tabela IRT'!$D$23,IF('Ficha de funcio e processa'!W124&lt;='Tabela IRT'!$B$24,'Tabela IRT'!$D$24))))))))))))))</f>
        <v>0</v>
      </c>
      <c r="K119" s="148">
        <f>IF('Ficha de funcio e processa'!W124&lt;='Tabela IRT'!$B$11,'Tabela IRT'!$E$11,IF('Ficha de funcio e processa'!W124&lt;='Tabela IRT'!$B$12,'Tabela IRT'!$E$12,IF('Ficha de funcio e processa'!W124&lt;='Tabela IRT'!$B$13,'Tabela IRT'!$E$13,IF('Ficha de funcio e processa'!W124&lt;='Tabela IRT'!$B$14,'Tabela IRT'!$E$14,IF('Ficha de funcio e processa'!W124&lt;='Tabela IRT'!$B$15,'Tabela IRT'!$E$15,IF('Ficha de funcio e processa'!W124&lt;='Tabela IRT'!$B$16,'Tabela IRT'!$E$16,IF('Ficha de funcio e processa'!W124&lt;='Tabela IRT'!$B$17,'Tabela IRT'!$E$17,IF('Ficha de funcio e processa'!W124&lt;='Tabela IRT'!$B$18,'Tabela IRT'!$E$18,IF('Ficha de funcio e processa'!W124&lt;='Tabela IRT'!$B$19,'Tabela IRT'!$E$19,IF('Ficha de funcio e processa'!W124&lt;='Tabela IRT'!$B$20,'Tabela IRT'!$E$20,IF('Ficha de funcio e processa'!W124&lt;='Tabela IRT'!$B$21,'Tabela IRT'!$E$21,IF('Ficha de funcio e processa'!W124&lt;='Tabela IRT'!$B$22,'Tabela IRT'!$E$22,IF('Ficha de funcio e processa'!W124&lt;='Tabela IRT'!$B$23,'Tabela IRT'!$E$23,IF('Ficha de funcio e processa'!W124&lt;='Tabela IRT'!$B$24,'Tabela IRT'!$E$24))))))))))))))</f>
        <v>0</v>
      </c>
      <c r="L119" s="148">
        <f>IF('Ficha de funcio e processa'!W124&lt;='Tabela IRT'!$B$11,'Tabela IRT'!$C$11,IF('Ficha de funcio e processa'!W124&lt;='Tabela IRT'!$B$12,'Tabela IRT'!$C$12,IF('Ficha de funcio e processa'!W124&lt;='Tabela IRT'!$B$13,'Tabela IRT'!$C$13,IF('Ficha de funcio e processa'!W124&lt;='Tabela IRT'!$B$14,'Tabela IRT'!$C$14,IF('Ficha de funcio e processa'!W124&lt;='Tabela IRT'!$B$15,'Tabela IRT'!$C$15,IF('Ficha de funcio e processa'!W124&lt;='Tabela IRT'!$B$16,'Tabela IRT'!$C$16,IF('Ficha de funcio e processa'!W124&lt;='Tabela IRT'!$B$17,'Tabela IRT'!$C$17,IF('Ficha de funcio e processa'!W124&lt;='Tabela IRT'!$B$18,'Tabela IRT'!$C$18,IF('Ficha de funcio e processa'!W124&lt;='Tabela IRT'!$B$19,'Tabela IRT'!$C$19,IF('Ficha de funcio e processa'!W124&lt;='Tabela IRT'!$B$20,'Tabela IRT'!$C$20,IF('Ficha de funcio e processa'!W124&lt;='Tabela IRT'!$B$21,'Tabela IRT'!$C$21,IF('Ficha de funcio e processa'!W124&lt;='Tabela IRT'!$B$22,'Tabela IRT'!$C$22,IF('Ficha de funcio e processa'!W124&lt;='Tabela IRT'!$B$23,'Tabela IRT'!$C$23,IF('Ficha de funcio e processa'!W124&lt;='Tabela IRT'!$B$24,'Tabela IRT'!$C$24))))))))))))))</f>
        <v>0</v>
      </c>
      <c r="M119" s="233">
        <f>('Ficha de funcio e processa'!W124-30%)-L119</f>
        <v>-0.3</v>
      </c>
      <c r="N119" s="184">
        <v>44</v>
      </c>
      <c r="O119" s="184">
        <v>9</v>
      </c>
      <c r="P119" s="185"/>
      <c r="Q119" s="185"/>
      <c r="R119" s="186"/>
      <c r="S119" s="186"/>
      <c r="T119" s="186"/>
      <c r="U119" s="186"/>
      <c r="V119" s="186"/>
      <c r="W119" s="186"/>
      <c r="X119" s="186"/>
      <c r="Y119" s="186"/>
      <c r="Z119" s="151"/>
      <c r="AA119" s="153">
        <f t="shared" ca="1" si="7"/>
        <v>41740</v>
      </c>
      <c r="AB119" s="154">
        <f t="shared" ca="1" si="8"/>
        <v>114.35616438356165</v>
      </c>
      <c r="AC119" s="187"/>
    </row>
    <row r="120" spans="1:29">
      <c r="A120" s="137" t="b">
        <f t="shared" si="9"/>
        <v>0</v>
      </c>
      <c r="B120" s="138"/>
      <c r="C120" s="143"/>
      <c r="D120" s="138"/>
      <c r="E120" s="139"/>
      <c r="F120" s="139"/>
      <c r="G120" s="140">
        <f t="shared" ca="1" si="10"/>
        <v>41740</v>
      </c>
      <c r="H120" s="141">
        <f t="shared" ca="1" si="6"/>
        <v>-41740</v>
      </c>
      <c r="I120" s="180"/>
      <c r="J120" s="135">
        <f>IF('Ficha de funcio e processa'!W125&lt;='Tabela IRT'!$B$11,'Tabela IRT'!$D$11,IF('Ficha de funcio e processa'!W125&lt;='Tabela IRT'!$B$12,'Tabela IRT'!$D$12,IF('Ficha de funcio e processa'!W125&lt;='Tabela IRT'!$B$13,'Tabela IRT'!$D$13,IF('Ficha de funcio e processa'!W125&lt;='Tabela IRT'!$B$14,'Tabela IRT'!$D$14,IF('Ficha de funcio e processa'!W125&lt;='Tabela IRT'!$B$15,'Tabela IRT'!$D$15,IF('Ficha de funcio e processa'!W125&lt;='Tabela IRT'!$B$16,'Tabela IRT'!$D$16,IF('Ficha de funcio e processa'!W125&lt;='Tabela IRT'!$B$17,'Tabela IRT'!$D$17,IF('Ficha de funcio e processa'!W125&lt;='Tabela IRT'!$B$18,'Tabela IRT'!$D$18,IF('Ficha de funcio e processa'!W125&lt;='Tabela IRT'!$B$19,'Tabela IRT'!$D$19,IF('Ficha de funcio e processa'!W125&lt;='Tabela IRT'!$B$20,'Tabela IRT'!$D$20,IF('Ficha de funcio e processa'!W125&lt;='Tabela IRT'!$B$21,'Tabela IRT'!$D$21,IF('Ficha de funcio e processa'!W125&lt;='Tabela IRT'!$B$22,'Tabela IRT'!$D$22,IF('Ficha de funcio e processa'!W125&lt;='Tabela IRT'!$B$23,'Tabela IRT'!$D$23,IF('Ficha de funcio e processa'!W125&lt;='Tabela IRT'!$B$24,'Tabela IRT'!$D$24))))))))))))))</f>
        <v>0</v>
      </c>
      <c r="K120" s="148">
        <f>IF('Ficha de funcio e processa'!W125&lt;='Tabela IRT'!$B$11,'Tabela IRT'!$E$11,IF('Ficha de funcio e processa'!W125&lt;='Tabela IRT'!$B$12,'Tabela IRT'!$E$12,IF('Ficha de funcio e processa'!W125&lt;='Tabela IRT'!$B$13,'Tabela IRT'!$E$13,IF('Ficha de funcio e processa'!W125&lt;='Tabela IRT'!$B$14,'Tabela IRT'!$E$14,IF('Ficha de funcio e processa'!W125&lt;='Tabela IRT'!$B$15,'Tabela IRT'!$E$15,IF('Ficha de funcio e processa'!W125&lt;='Tabela IRT'!$B$16,'Tabela IRT'!$E$16,IF('Ficha de funcio e processa'!W125&lt;='Tabela IRT'!$B$17,'Tabela IRT'!$E$17,IF('Ficha de funcio e processa'!W125&lt;='Tabela IRT'!$B$18,'Tabela IRT'!$E$18,IF('Ficha de funcio e processa'!W125&lt;='Tabela IRT'!$B$19,'Tabela IRT'!$E$19,IF('Ficha de funcio e processa'!W125&lt;='Tabela IRT'!$B$20,'Tabela IRT'!$E$20,IF('Ficha de funcio e processa'!W125&lt;='Tabela IRT'!$B$21,'Tabela IRT'!$E$21,IF('Ficha de funcio e processa'!W125&lt;='Tabela IRT'!$B$22,'Tabela IRT'!$E$22,IF('Ficha de funcio e processa'!W125&lt;='Tabela IRT'!$B$23,'Tabela IRT'!$E$23,IF('Ficha de funcio e processa'!W125&lt;='Tabela IRT'!$B$24,'Tabela IRT'!$E$24))))))))))))))</f>
        <v>0</v>
      </c>
      <c r="L120" s="148">
        <f>IF('Ficha de funcio e processa'!W125&lt;='Tabela IRT'!$B$11,'Tabela IRT'!$C$11,IF('Ficha de funcio e processa'!W125&lt;='Tabela IRT'!$B$12,'Tabela IRT'!$C$12,IF('Ficha de funcio e processa'!W125&lt;='Tabela IRT'!$B$13,'Tabela IRT'!$C$13,IF('Ficha de funcio e processa'!W125&lt;='Tabela IRT'!$B$14,'Tabela IRT'!$C$14,IF('Ficha de funcio e processa'!W125&lt;='Tabela IRT'!$B$15,'Tabela IRT'!$C$15,IF('Ficha de funcio e processa'!W125&lt;='Tabela IRT'!$B$16,'Tabela IRT'!$C$16,IF('Ficha de funcio e processa'!W125&lt;='Tabela IRT'!$B$17,'Tabela IRT'!$C$17,IF('Ficha de funcio e processa'!W125&lt;='Tabela IRT'!$B$18,'Tabela IRT'!$C$18,IF('Ficha de funcio e processa'!W125&lt;='Tabela IRT'!$B$19,'Tabela IRT'!$C$19,IF('Ficha de funcio e processa'!W125&lt;='Tabela IRT'!$B$20,'Tabela IRT'!$C$20,IF('Ficha de funcio e processa'!W125&lt;='Tabela IRT'!$B$21,'Tabela IRT'!$C$21,IF('Ficha de funcio e processa'!W125&lt;='Tabela IRT'!$B$22,'Tabela IRT'!$C$22,IF('Ficha de funcio e processa'!W125&lt;='Tabela IRT'!$B$23,'Tabela IRT'!$C$23,IF('Ficha de funcio e processa'!W125&lt;='Tabela IRT'!$B$24,'Tabela IRT'!$C$24))))))))))))))</f>
        <v>0</v>
      </c>
      <c r="M120" s="233">
        <f>('Ficha de funcio e processa'!W125-30%)-L120</f>
        <v>-0.3</v>
      </c>
      <c r="N120" s="184">
        <v>44</v>
      </c>
      <c r="O120" s="184">
        <v>9</v>
      </c>
      <c r="P120" s="185"/>
      <c r="Q120" s="185"/>
      <c r="R120" s="186"/>
      <c r="S120" s="186"/>
      <c r="T120" s="186"/>
      <c r="U120" s="186"/>
      <c r="V120" s="186"/>
      <c r="W120" s="186"/>
      <c r="X120" s="186"/>
      <c r="Y120" s="186"/>
      <c r="Z120" s="153"/>
      <c r="AA120" s="153">
        <f t="shared" ca="1" si="7"/>
        <v>41740</v>
      </c>
      <c r="AB120" s="154">
        <f t="shared" ca="1" si="8"/>
        <v>114.35616438356165</v>
      </c>
      <c r="AC120" s="187"/>
    </row>
    <row r="121" spans="1:29">
      <c r="A121" s="137" t="b">
        <f t="shared" si="9"/>
        <v>0</v>
      </c>
      <c r="B121" s="138"/>
      <c r="C121" s="143"/>
      <c r="D121" s="138"/>
      <c r="E121" s="139"/>
      <c r="F121" s="139"/>
      <c r="G121" s="140">
        <f t="shared" ca="1" si="10"/>
        <v>41740</v>
      </c>
      <c r="H121" s="141">
        <f t="shared" ca="1" si="6"/>
        <v>-41740</v>
      </c>
      <c r="I121" s="180"/>
      <c r="J121" s="135">
        <f>IF('Ficha de funcio e processa'!W126&lt;='Tabela IRT'!$B$11,'Tabela IRT'!$D$11,IF('Ficha de funcio e processa'!W126&lt;='Tabela IRT'!$B$12,'Tabela IRT'!$D$12,IF('Ficha de funcio e processa'!W126&lt;='Tabela IRT'!$B$13,'Tabela IRT'!$D$13,IF('Ficha de funcio e processa'!W126&lt;='Tabela IRT'!$B$14,'Tabela IRT'!$D$14,IF('Ficha de funcio e processa'!W126&lt;='Tabela IRT'!$B$15,'Tabela IRT'!$D$15,IF('Ficha de funcio e processa'!W126&lt;='Tabela IRT'!$B$16,'Tabela IRT'!$D$16,IF('Ficha de funcio e processa'!W126&lt;='Tabela IRT'!$B$17,'Tabela IRT'!$D$17,IF('Ficha de funcio e processa'!W126&lt;='Tabela IRT'!$B$18,'Tabela IRT'!$D$18,IF('Ficha de funcio e processa'!W126&lt;='Tabela IRT'!$B$19,'Tabela IRT'!$D$19,IF('Ficha de funcio e processa'!W126&lt;='Tabela IRT'!$B$20,'Tabela IRT'!$D$20,IF('Ficha de funcio e processa'!W126&lt;='Tabela IRT'!$B$21,'Tabela IRT'!$D$21,IF('Ficha de funcio e processa'!W126&lt;='Tabela IRT'!$B$22,'Tabela IRT'!$D$22,IF('Ficha de funcio e processa'!W126&lt;='Tabela IRT'!$B$23,'Tabela IRT'!$D$23,IF('Ficha de funcio e processa'!W126&lt;='Tabela IRT'!$B$24,'Tabela IRT'!$D$24))))))))))))))</f>
        <v>0</v>
      </c>
      <c r="K121" s="148">
        <f>IF('Ficha de funcio e processa'!W126&lt;='Tabela IRT'!$B$11,'Tabela IRT'!$E$11,IF('Ficha de funcio e processa'!W126&lt;='Tabela IRT'!$B$12,'Tabela IRT'!$E$12,IF('Ficha de funcio e processa'!W126&lt;='Tabela IRT'!$B$13,'Tabela IRT'!$E$13,IF('Ficha de funcio e processa'!W126&lt;='Tabela IRT'!$B$14,'Tabela IRT'!$E$14,IF('Ficha de funcio e processa'!W126&lt;='Tabela IRT'!$B$15,'Tabela IRT'!$E$15,IF('Ficha de funcio e processa'!W126&lt;='Tabela IRT'!$B$16,'Tabela IRT'!$E$16,IF('Ficha de funcio e processa'!W126&lt;='Tabela IRT'!$B$17,'Tabela IRT'!$E$17,IF('Ficha de funcio e processa'!W126&lt;='Tabela IRT'!$B$18,'Tabela IRT'!$E$18,IF('Ficha de funcio e processa'!W126&lt;='Tabela IRT'!$B$19,'Tabela IRT'!$E$19,IF('Ficha de funcio e processa'!W126&lt;='Tabela IRT'!$B$20,'Tabela IRT'!$E$20,IF('Ficha de funcio e processa'!W126&lt;='Tabela IRT'!$B$21,'Tabela IRT'!$E$21,IF('Ficha de funcio e processa'!W126&lt;='Tabela IRT'!$B$22,'Tabela IRT'!$E$22,IF('Ficha de funcio e processa'!W126&lt;='Tabela IRT'!$B$23,'Tabela IRT'!$E$23,IF('Ficha de funcio e processa'!W126&lt;='Tabela IRT'!$B$24,'Tabela IRT'!$E$24))))))))))))))</f>
        <v>0</v>
      </c>
      <c r="L121" s="148">
        <f>IF('Ficha de funcio e processa'!W126&lt;='Tabela IRT'!$B$11,'Tabela IRT'!$C$11,IF('Ficha de funcio e processa'!W126&lt;='Tabela IRT'!$B$12,'Tabela IRT'!$C$12,IF('Ficha de funcio e processa'!W126&lt;='Tabela IRT'!$B$13,'Tabela IRT'!$C$13,IF('Ficha de funcio e processa'!W126&lt;='Tabela IRT'!$B$14,'Tabela IRT'!$C$14,IF('Ficha de funcio e processa'!W126&lt;='Tabela IRT'!$B$15,'Tabela IRT'!$C$15,IF('Ficha de funcio e processa'!W126&lt;='Tabela IRT'!$B$16,'Tabela IRT'!$C$16,IF('Ficha de funcio e processa'!W126&lt;='Tabela IRT'!$B$17,'Tabela IRT'!$C$17,IF('Ficha de funcio e processa'!W126&lt;='Tabela IRT'!$B$18,'Tabela IRT'!$C$18,IF('Ficha de funcio e processa'!W126&lt;='Tabela IRT'!$B$19,'Tabela IRT'!$C$19,IF('Ficha de funcio e processa'!W126&lt;='Tabela IRT'!$B$20,'Tabela IRT'!$C$20,IF('Ficha de funcio e processa'!W126&lt;='Tabela IRT'!$B$21,'Tabela IRT'!$C$21,IF('Ficha de funcio e processa'!W126&lt;='Tabela IRT'!$B$22,'Tabela IRT'!$C$22,IF('Ficha de funcio e processa'!W126&lt;='Tabela IRT'!$B$23,'Tabela IRT'!$C$23,IF('Ficha de funcio e processa'!W126&lt;='Tabela IRT'!$B$24,'Tabela IRT'!$C$24))))))))))))))</f>
        <v>0</v>
      </c>
      <c r="M121" s="233">
        <f>('Ficha de funcio e processa'!W126-30%)-L121</f>
        <v>-0.3</v>
      </c>
      <c r="N121" s="184">
        <v>44</v>
      </c>
      <c r="O121" s="184">
        <v>9</v>
      </c>
      <c r="P121" s="185"/>
      <c r="Q121" s="185"/>
      <c r="R121" s="186"/>
      <c r="S121" s="186"/>
      <c r="T121" s="186"/>
      <c r="U121" s="186"/>
      <c r="V121" s="186"/>
      <c r="W121" s="186"/>
      <c r="X121" s="186"/>
      <c r="Y121" s="186"/>
      <c r="Z121" s="153"/>
      <c r="AA121" s="153">
        <f t="shared" ca="1" si="7"/>
        <v>41740</v>
      </c>
      <c r="AB121" s="154">
        <f t="shared" ca="1" si="8"/>
        <v>114.35616438356165</v>
      </c>
      <c r="AC121" s="187"/>
    </row>
    <row r="122" spans="1:29">
      <c r="A122" s="137" t="b">
        <f t="shared" si="9"/>
        <v>0</v>
      </c>
      <c r="B122" s="138"/>
      <c r="C122" s="143"/>
      <c r="D122" s="138"/>
      <c r="E122" s="139"/>
      <c r="F122" s="139"/>
      <c r="G122" s="140">
        <f t="shared" ca="1" si="10"/>
        <v>41740</v>
      </c>
      <c r="H122" s="141">
        <f t="shared" ca="1" si="6"/>
        <v>-41740</v>
      </c>
      <c r="I122" s="180"/>
      <c r="J122" s="135">
        <f>IF('Ficha de funcio e processa'!W127&lt;='Tabela IRT'!$B$11,'Tabela IRT'!$D$11,IF('Ficha de funcio e processa'!W127&lt;='Tabela IRT'!$B$12,'Tabela IRT'!$D$12,IF('Ficha de funcio e processa'!W127&lt;='Tabela IRT'!$B$13,'Tabela IRT'!$D$13,IF('Ficha de funcio e processa'!W127&lt;='Tabela IRT'!$B$14,'Tabela IRT'!$D$14,IF('Ficha de funcio e processa'!W127&lt;='Tabela IRT'!$B$15,'Tabela IRT'!$D$15,IF('Ficha de funcio e processa'!W127&lt;='Tabela IRT'!$B$16,'Tabela IRT'!$D$16,IF('Ficha de funcio e processa'!W127&lt;='Tabela IRT'!$B$17,'Tabela IRT'!$D$17,IF('Ficha de funcio e processa'!W127&lt;='Tabela IRT'!$B$18,'Tabela IRT'!$D$18,IF('Ficha de funcio e processa'!W127&lt;='Tabela IRT'!$B$19,'Tabela IRT'!$D$19,IF('Ficha de funcio e processa'!W127&lt;='Tabela IRT'!$B$20,'Tabela IRT'!$D$20,IF('Ficha de funcio e processa'!W127&lt;='Tabela IRT'!$B$21,'Tabela IRT'!$D$21,IF('Ficha de funcio e processa'!W127&lt;='Tabela IRT'!$B$22,'Tabela IRT'!$D$22,IF('Ficha de funcio e processa'!W127&lt;='Tabela IRT'!$B$23,'Tabela IRT'!$D$23,IF('Ficha de funcio e processa'!W127&lt;='Tabela IRT'!$B$24,'Tabela IRT'!$D$24))))))))))))))</f>
        <v>0</v>
      </c>
      <c r="K122" s="148">
        <f>IF('Ficha de funcio e processa'!W127&lt;='Tabela IRT'!$B$11,'Tabela IRT'!$E$11,IF('Ficha de funcio e processa'!W127&lt;='Tabela IRT'!$B$12,'Tabela IRT'!$E$12,IF('Ficha de funcio e processa'!W127&lt;='Tabela IRT'!$B$13,'Tabela IRT'!$E$13,IF('Ficha de funcio e processa'!W127&lt;='Tabela IRT'!$B$14,'Tabela IRT'!$E$14,IF('Ficha de funcio e processa'!W127&lt;='Tabela IRT'!$B$15,'Tabela IRT'!$E$15,IF('Ficha de funcio e processa'!W127&lt;='Tabela IRT'!$B$16,'Tabela IRT'!$E$16,IF('Ficha de funcio e processa'!W127&lt;='Tabela IRT'!$B$17,'Tabela IRT'!$E$17,IF('Ficha de funcio e processa'!W127&lt;='Tabela IRT'!$B$18,'Tabela IRT'!$E$18,IF('Ficha de funcio e processa'!W127&lt;='Tabela IRT'!$B$19,'Tabela IRT'!$E$19,IF('Ficha de funcio e processa'!W127&lt;='Tabela IRT'!$B$20,'Tabela IRT'!$E$20,IF('Ficha de funcio e processa'!W127&lt;='Tabela IRT'!$B$21,'Tabela IRT'!$E$21,IF('Ficha de funcio e processa'!W127&lt;='Tabela IRT'!$B$22,'Tabela IRT'!$E$22,IF('Ficha de funcio e processa'!W127&lt;='Tabela IRT'!$B$23,'Tabela IRT'!$E$23,IF('Ficha de funcio e processa'!W127&lt;='Tabela IRT'!$B$24,'Tabela IRT'!$E$24))))))))))))))</f>
        <v>0</v>
      </c>
      <c r="L122" s="148">
        <f>IF('Ficha de funcio e processa'!W127&lt;='Tabela IRT'!$B$11,'Tabela IRT'!$C$11,IF('Ficha de funcio e processa'!W127&lt;='Tabela IRT'!$B$12,'Tabela IRT'!$C$12,IF('Ficha de funcio e processa'!W127&lt;='Tabela IRT'!$B$13,'Tabela IRT'!$C$13,IF('Ficha de funcio e processa'!W127&lt;='Tabela IRT'!$B$14,'Tabela IRT'!$C$14,IF('Ficha de funcio e processa'!W127&lt;='Tabela IRT'!$B$15,'Tabela IRT'!$C$15,IF('Ficha de funcio e processa'!W127&lt;='Tabela IRT'!$B$16,'Tabela IRT'!$C$16,IF('Ficha de funcio e processa'!W127&lt;='Tabela IRT'!$B$17,'Tabela IRT'!$C$17,IF('Ficha de funcio e processa'!W127&lt;='Tabela IRT'!$B$18,'Tabela IRT'!$C$18,IF('Ficha de funcio e processa'!W127&lt;='Tabela IRT'!$B$19,'Tabela IRT'!$C$19,IF('Ficha de funcio e processa'!W127&lt;='Tabela IRT'!$B$20,'Tabela IRT'!$C$20,IF('Ficha de funcio e processa'!W127&lt;='Tabela IRT'!$B$21,'Tabela IRT'!$C$21,IF('Ficha de funcio e processa'!W127&lt;='Tabela IRT'!$B$22,'Tabela IRT'!$C$22,IF('Ficha de funcio e processa'!W127&lt;='Tabela IRT'!$B$23,'Tabela IRT'!$C$23,IF('Ficha de funcio e processa'!W127&lt;='Tabela IRT'!$B$24,'Tabela IRT'!$C$24))))))))))))))</f>
        <v>0</v>
      </c>
      <c r="M122" s="233">
        <f>('Ficha de funcio e processa'!W127-30%)-L122</f>
        <v>-0.3</v>
      </c>
      <c r="N122" s="184">
        <v>44</v>
      </c>
      <c r="O122" s="184">
        <v>9</v>
      </c>
      <c r="P122" s="185"/>
      <c r="Q122" s="185"/>
      <c r="R122" s="186"/>
      <c r="S122" s="186"/>
      <c r="T122" s="186"/>
      <c r="U122" s="186"/>
      <c r="V122" s="186"/>
      <c r="W122" s="186"/>
      <c r="X122" s="186"/>
      <c r="Y122" s="186"/>
      <c r="Z122" s="153"/>
      <c r="AA122" s="153">
        <f t="shared" ca="1" si="7"/>
        <v>41740</v>
      </c>
      <c r="AB122" s="154">
        <f t="shared" ca="1" si="8"/>
        <v>114.35616438356165</v>
      </c>
      <c r="AC122" s="187"/>
    </row>
    <row r="123" spans="1:29">
      <c r="A123" s="137" t="b">
        <f t="shared" si="9"/>
        <v>0</v>
      </c>
      <c r="B123" s="138"/>
      <c r="C123" s="144"/>
      <c r="D123" s="138"/>
      <c r="E123" s="139"/>
      <c r="F123" s="139"/>
      <c r="G123" s="140">
        <f t="shared" ca="1" si="10"/>
        <v>41740</v>
      </c>
      <c r="H123" s="141">
        <f t="shared" ca="1" si="6"/>
        <v>-41740</v>
      </c>
      <c r="I123" s="180"/>
      <c r="J123" s="135">
        <f>IF('Ficha de funcio e processa'!W128&lt;='Tabela IRT'!$B$11,'Tabela IRT'!$D$11,IF('Ficha de funcio e processa'!W128&lt;='Tabela IRT'!$B$12,'Tabela IRT'!$D$12,IF('Ficha de funcio e processa'!W128&lt;='Tabela IRT'!$B$13,'Tabela IRT'!$D$13,IF('Ficha de funcio e processa'!W128&lt;='Tabela IRT'!$B$14,'Tabela IRT'!$D$14,IF('Ficha de funcio e processa'!W128&lt;='Tabela IRT'!$B$15,'Tabela IRT'!$D$15,IF('Ficha de funcio e processa'!W128&lt;='Tabela IRT'!$B$16,'Tabela IRT'!$D$16,IF('Ficha de funcio e processa'!W128&lt;='Tabela IRT'!$B$17,'Tabela IRT'!$D$17,IF('Ficha de funcio e processa'!W128&lt;='Tabela IRT'!$B$18,'Tabela IRT'!$D$18,IF('Ficha de funcio e processa'!W128&lt;='Tabela IRT'!$B$19,'Tabela IRT'!$D$19,IF('Ficha de funcio e processa'!W128&lt;='Tabela IRT'!$B$20,'Tabela IRT'!$D$20,IF('Ficha de funcio e processa'!W128&lt;='Tabela IRT'!$B$21,'Tabela IRT'!$D$21,IF('Ficha de funcio e processa'!W128&lt;='Tabela IRT'!$B$22,'Tabela IRT'!$D$22,IF('Ficha de funcio e processa'!W128&lt;='Tabela IRT'!$B$23,'Tabela IRT'!$D$23,IF('Ficha de funcio e processa'!W128&lt;='Tabela IRT'!$B$24,'Tabela IRT'!$D$24))))))))))))))</f>
        <v>0</v>
      </c>
      <c r="K123" s="148">
        <f>IF('Ficha de funcio e processa'!W128&lt;='Tabela IRT'!$B$11,'Tabela IRT'!$E$11,IF('Ficha de funcio e processa'!W128&lt;='Tabela IRT'!$B$12,'Tabela IRT'!$E$12,IF('Ficha de funcio e processa'!W128&lt;='Tabela IRT'!$B$13,'Tabela IRT'!$E$13,IF('Ficha de funcio e processa'!W128&lt;='Tabela IRT'!$B$14,'Tabela IRT'!$E$14,IF('Ficha de funcio e processa'!W128&lt;='Tabela IRT'!$B$15,'Tabela IRT'!$E$15,IF('Ficha de funcio e processa'!W128&lt;='Tabela IRT'!$B$16,'Tabela IRT'!$E$16,IF('Ficha de funcio e processa'!W128&lt;='Tabela IRT'!$B$17,'Tabela IRT'!$E$17,IF('Ficha de funcio e processa'!W128&lt;='Tabela IRT'!$B$18,'Tabela IRT'!$E$18,IF('Ficha de funcio e processa'!W128&lt;='Tabela IRT'!$B$19,'Tabela IRT'!$E$19,IF('Ficha de funcio e processa'!W128&lt;='Tabela IRT'!$B$20,'Tabela IRT'!$E$20,IF('Ficha de funcio e processa'!W128&lt;='Tabela IRT'!$B$21,'Tabela IRT'!$E$21,IF('Ficha de funcio e processa'!W128&lt;='Tabela IRT'!$B$22,'Tabela IRT'!$E$22,IF('Ficha de funcio e processa'!W128&lt;='Tabela IRT'!$B$23,'Tabela IRT'!$E$23,IF('Ficha de funcio e processa'!W128&lt;='Tabela IRT'!$B$24,'Tabela IRT'!$E$24))))))))))))))</f>
        <v>0</v>
      </c>
      <c r="L123" s="148">
        <f>IF('Ficha de funcio e processa'!W128&lt;='Tabela IRT'!$B$11,'Tabela IRT'!$C$11,IF('Ficha de funcio e processa'!W128&lt;='Tabela IRT'!$B$12,'Tabela IRT'!$C$12,IF('Ficha de funcio e processa'!W128&lt;='Tabela IRT'!$B$13,'Tabela IRT'!$C$13,IF('Ficha de funcio e processa'!W128&lt;='Tabela IRT'!$B$14,'Tabela IRT'!$C$14,IF('Ficha de funcio e processa'!W128&lt;='Tabela IRT'!$B$15,'Tabela IRT'!$C$15,IF('Ficha de funcio e processa'!W128&lt;='Tabela IRT'!$B$16,'Tabela IRT'!$C$16,IF('Ficha de funcio e processa'!W128&lt;='Tabela IRT'!$B$17,'Tabela IRT'!$C$17,IF('Ficha de funcio e processa'!W128&lt;='Tabela IRT'!$B$18,'Tabela IRT'!$C$18,IF('Ficha de funcio e processa'!W128&lt;='Tabela IRT'!$B$19,'Tabela IRT'!$C$19,IF('Ficha de funcio e processa'!W128&lt;='Tabela IRT'!$B$20,'Tabela IRT'!$C$20,IF('Ficha de funcio e processa'!W128&lt;='Tabela IRT'!$B$21,'Tabela IRT'!$C$21,IF('Ficha de funcio e processa'!W128&lt;='Tabela IRT'!$B$22,'Tabela IRT'!$C$22,IF('Ficha de funcio e processa'!W128&lt;='Tabela IRT'!$B$23,'Tabela IRT'!$C$23,IF('Ficha de funcio e processa'!W128&lt;='Tabela IRT'!$B$24,'Tabela IRT'!$C$24))))))))))))))</f>
        <v>0</v>
      </c>
      <c r="M123" s="233">
        <f>('Ficha de funcio e processa'!W128-30%)-L123</f>
        <v>-0.3</v>
      </c>
      <c r="N123" s="184">
        <v>44</v>
      </c>
      <c r="O123" s="184">
        <v>9</v>
      </c>
      <c r="P123" s="185"/>
      <c r="Q123" s="185"/>
      <c r="R123" s="186"/>
      <c r="S123" s="186"/>
      <c r="T123" s="186"/>
      <c r="U123" s="186"/>
      <c r="V123" s="186"/>
      <c r="W123" s="186"/>
      <c r="X123" s="186"/>
      <c r="Y123" s="186"/>
      <c r="Z123" s="153"/>
      <c r="AA123" s="153">
        <f t="shared" ca="1" si="7"/>
        <v>41740</v>
      </c>
      <c r="AB123" s="154">
        <f t="shared" ca="1" si="8"/>
        <v>114.35616438356165</v>
      </c>
      <c r="AC123" s="187"/>
    </row>
    <row r="124" spans="1:29">
      <c r="A124" s="137" t="b">
        <f t="shared" si="9"/>
        <v>0</v>
      </c>
      <c r="B124" s="138"/>
      <c r="C124" s="143"/>
      <c r="D124" s="138"/>
      <c r="E124" s="139"/>
      <c r="F124" s="139"/>
      <c r="G124" s="140">
        <f t="shared" ca="1" si="10"/>
        <v>41740</v>
      </c>
      <c r="H124" s="141">
        <f t="shared" ca="1" si="6"/>
        <v>-41740</v>
      </c>
      <c r="I124" s="180"/>
      <c r="J124" s="135">
        <f>IF('Ficha de funcio e processa'!W129&lt;='Tabela IRT'!$B$11,'Tabela IRT'!$D$11,IF('Ficha de funcio e processa'!W129&lt;='Tabela IRT'!$B$12,'Tabela IRT'!$D$12,IF('Ficha de funcio e processa'!W129&lt;='Tabela IRT'!$B$13,'Tabela IRT'!$D$13,IF('Ficha de funcio e processa'!W129&lt;='Tabela IRT'!$B$14,'Tabela IRT'!$D$14,IF('Ficha de funcio e processa'!W129&lt;='Tabela IRT'!$B$15,'Tabela IRT'!$D$15,IF('Ficha de funcio e processa'!W129&lt;='Tabela IRT'!$B$16,'Tabela IRT'!$D$16,IF('Ficha de funcio e processa'!W129&lt;='Tabela IRT'!$B$17,'Tabela IRT'!$D$17,IF('Ficha de funcio e processa'!W129&lt;='Tabela IRT'!$B$18,'Tabela IRT'!$D$18,IF('Ficha de funcio e processa'!W129&lt;='Tabela IRT'!$B$19,'Tabela IRT'!$D$19,IF('Ficha de funcio e processa'!W129&lt;='Tabela IRT'!$B$20,'Tabela IRT'!$D$20,IF('Ficha de funcio e processa'!W129&lt;='Tabela IRT'!$B$21,'Tabela IRT'!$D$21,IF('Ficha de funcio e processa'!W129&lt;='Tabela IRT'!$B$22,'Tabela IRT'!$D$22,IF('Ficha de funcio e processa'!W129&lt;='Tabela IRT'!$B$23,'Tabela IRT'!$D$23,IF('Ficha de funcio e processa'!W129&lt;='Tabela IRT'!$B$24,'Tabela IRT'!$D$24))))))))))))))</f>
        <v>0</v>
      </c>
      <c r="K124" s="148">
        <f>IF('Ficha de funcio e processa'!W129&lt;='Tabela IRT'!$B$11,'Tabela IRT'!$E$11,IF('Ficha de funcio e processa'!W129&lt;='Tabela IRT'!$B$12,'Tabela IRT'!$E$12,IF('Ficha de funcio e processa'!W129&lt;='Tabela IRT'!$B$13,'Tabela IRT'!$E$13,IF('Ficha de funcio e processa'!W129&lt;='Tabela IRT'!$B$14,'Tabela IRT'!$E$14,IF('Ficha de funcio e processa'!W129&lt;='Tabela IRT'!$B$15,'Tabela IRT'!$E$15,IF('Ficha de funcio e processa'!W129&lt;='Tabela IRT'!$B$16,'Tabela IRT'!$E$16,IF('Ficha de funcio e processa'!W129&lt;='Tabela IRT'!$B$17,'Tabela IRT'!$E$17,IF('Ficha de funcio e processa'!W129&lt;='Tabela IRT'!$B$18,'Tabela IRT'!$E$18,IF('Ficha de funcio e processa'!W129&lt;='Tabela IRT'!$B$19,'Tabela IRT'!$E$19,IF('Ficha de funcio e processa'!W129&lt;='Tabela IRT'!$B$20,'Tabela IRT'!$E$20,IF('Ficha de funcio e processa'!W129&lt;='Tabela IRT'!$B$21,'Tabela IRT'!$E$21,IF('Ficha de funcio e processa'!W129&lt;='Tabela IRT'!$B$22,'Tabela IRT'!$E$22,IF('Ficha de funcio e processa'!W129&lt;='Tabela IRT'!$B$23,'Tabela IRT'!$E$23,IF('Ficha de funcio e processa'!W129&lt;='Tabela IRT'!$B$24,'Tabela IRT'!$E$24))))))))))))))</f>
        <v>0</v>
      </c>
      <c r="L124" s="148">
        <f>IF('Ficha de funcio e processa'!W129&lt;='Tabela IRT'!$B$11,'Tabela IRT'!$C$11,IF('Ficha de funcio e processa'!W129&lt;='Tabela IRT'!$B$12,'Tabela IRT'!$C$12,IF('Ficha de funcio e processa'!W129&lt;='Tabela IRT'!$B$13,'Tabela IRT'!$C$13,IF('Ficha de funcio e processa'!W129&lt;='Tabela IRT'!$B$14,'Tabela IRT'!$C$14,IF('Ficha de funcio e processa'!W129&lt;='Tabela IRT'!$B$15,'Tabela IRT'!$C$15,IF('Ficha de funcio e processa'!W129&lt;='Tabela IRT'!$B$16,'Tabela IRT'!$C$16,IF('Ficha de funcio e processa'!W129&lt;='Tabela IRT'!$B$17,'Tabela IRT'!$C$17,IF('Ficha de funcio e processa'!W129&lt;='Tabela IRT'!$B$18,'Tabela IRT'!$C$18,IF('Ficha de funcio e processa'!W129&lt;='Tabela IRT'!$B$19,'Tabela IRT'!$C$19,IF('Ficha de funcio e processa'!W129&lt;='Tabela IRT'!$B$20,'Tabela IRT'!$C$20,IF('Ficha de funcio e processa'!W129&lt;='Tabela IRT'!$B$21,'Tabela IRT'!$C$21,IF('Ficha de funcio e processa'!W129&lt;='Tabela IRT'!$B$22,'Tabela IRT'!$C$22,IF('Ficha de funcio e processa'!W129&lt;='Tabela IRT'!$B$23,'Tabela IRT'!$C$23,IF('Ficha de funcio e processa'!W129&lt;='Tabela IRT'!$B$24,'Tabela IRT'!$C$24))))))))))))))</f>
        <v>0</v>
      </c>
      <c r="M124" s="233">
        <f>('Ficha de funcio e processa'!W129-30%)-L124</f>
        <v>-0.3</v>
      </c>
      <c r="N124" s="184">
        <v>44</v>
      </c>
      <c r="O124" s="184">
        <v>9</v>
      </c>
      <c r="P124" s="185"/>
      <c r="Q124" s="185"/>
      <c r="R124" s="186"/>
      <c r="S124" s="186"/>
      <c r="T124" s="186"/>
      <c r="U124" s="186"/>
      <c r="V124" s="186"/>
      <c r="W124" s="186"/>
      <c r="X124" s="186"/>
      <c r="Y124" s="186"/>
      <c r="Z124" s="153"/>
      <c r="AA124" s="153">
        <f t="shared" ca="1" si="7"/>
        <v>41740</v>
      </c>
      <c r="AB124" s="154">
        <f t="shared" ca="1" si="8"/>
        <v>114.35616438356165</v>
      </c>
      <c r="AC124" s="187"/>
    </row>
    <row r="125" spans="1:29">
      <c r="A125" s="137" t="b">
        <f t="shared" si="9"/>
        <v>0</v>
      </c>
      <c r="B125" s="138"/>
      <c r="C125" s="143"/>
      <c r="D125" s="138"/>
      <c r="E125" s="139"/>
      <c r="F125" s="139"/>
      <c r="G125" s="140">
        <f t="shared" ca="1" si="10"/>
        <v>41740</v>
      </c>
      <c r="H125" s="141">
        <f t="shared" ca="1" si="6"/>
        <v>-41740</v>
      </c>
      <c r="I125" s="180"/>
      <c r="J125" s="135">
        <f>IF('Ficha de funcio e processa'!W130&lt;='Tabela IRT'!$B$11,'Tabela IRT'!$D$11,IF('Ficha de funcio e processa'!W130&lt;='Tabela IRT'!$B$12,'Tabela IRT'!$D$12,IF('Ficha de funcio e processa'!W130&lt;='Tabela IRT'!$B$13,'Tabela IRT'!$D$13,IF('Ficha de funcio e processa'!W130&lt;='Tabela IRT'!$B$14,'Tabela IRT'!$D$14,IF('Ficha de funcio e processa'!W130&lt;='Tabela IRT'!$B$15,'Tabela IRT'!$D$15,IF('Ficha de funcio e processa'!W130&lt;='Tabela IRT'!$B$16,'Tabela IRT'!$D$16,IF('Ficha de funcio e processa'!W130&lt;='Tabela IRT'!$B$17,'Tabela IRT'!$D$17,IF('Ficha de funcio e processa'!W130&lt;='Tabela IRT'!$B$18,'Tabela IRT'!$D$18,IF('Ficha de funcio e processa'!W130&lt;='Tabela IRT'!$B$19,'Tabela IRT'!$D$19,IF('Ficha de funcio e processa'!W130&lt;='Tabela IRT'!$B$20,'Tabela IRT'!$D$20,IF('Ficha de funcio e processa'!W130&lt;='Tabela IRT'!$B$21,'Tabela IRT'!$D$21,IF('Ficha de funcio e processa'!W130&lt;='Tabela IRT'!$B$22,'Tabela IRT'!$D$22,IF('Ficha de funcio e processa'!W130&lt;='Tabela IRT'!$B$23,'Tabela IRT'!$D$23,IF('Ficha de funcio e processa'!W130&lt;='Tabela IRT'!$B$24,'Tabela IRT'!$D$24))))))))))))))</f>
        <v>0</v>
      </c>
      <c r="K125" s="148">
        <f>IF('Ficha de funcio e processa'!W130&lt;='Tabela IRT'!$B$11,'Tabela IRT'!$E$11,IF('Ficha de funcio e processa'!W130&lt;='Tabela IRT'!$B$12,'Tabela IRT'!$E$12,IF('Ficha de funcio e processa'!W130&lt;='Tabela IRT'!$B$13,'Tabela IRT'!$E$13,IF('Ficha de funcio e processa'!W130&lt;='Tabela IRT'!$B$14,'Tabela IRT'!$E$14,IF('Ficha de funcio e processa'!W130&lt;='Tabela IRT'!$B$15,'Tabela IRT'!$E$15,IF('Ficha de funcio e processa'!W130&lt;='Tabela IRT'!$B$16,'Tabela IRT'!$E$16,IF('Ficha de funcio e processa'!W130&lt;='Tabela IRT'!$B$17,'Tabela IRT'!$E$17,IF('Ficha de funcio e processa'!W130&lt;='Tabela IRT'!$B$18,'Tabela IRT'!$E$18,IF('Ficha de funcio e processa'!W130&lt;='Tabela IRT'!$B$19,'Tabela IRT'!$E$19,IF('Ficha de funcio e processa'!W130&lt;='Tabela IRT'!$B$20,'Tabela IRT'!$E$20,IF('Ficha de funcio e processa'!W130&lt;='Tabela IRT'!$B$21,'Tabela IRT'!$E$21,IF('Ficha de funcio e processa'!W130&lt;='Tabela IRT'!$B$22,'Tabela IRT'!$E$22,IF('Ficha de funcio e processa'!W130&lt;='Tabela IRT'!$B$23,'Tabela IRT'!$E$23,IF('Ficha de funcio e processa'!W130&lt;='Tabela IRT'!$B$24,'Tabela IRT'!$E$24))))))))))))))</f>
        <v>0</v>
      </c>
      <c r="L125" s="148">
        <f>IF('Ficha de funcio e processa'!W130&lt;='Tabela IRT'!$B$11,'Tabela IRT'!$C$11,IF('Ficha de funcio e processa'!W130&lt;='Tabela IRT'!$B$12,'Tabela IRT'!$C$12,IF('Ficha de funcio e processa'!W130&lt;='Tabela IRT'!$B$13,'Tabela IRT'!$C$13,IF('Ficha de funcio e processa'!W130&lt;='Tabela IRT'!$B$14,'Tabela IRT'!$C$14,IF('Ficha de funcio e processa'!W130&lt;='Tabela IRT'!$B$15,'Tabela IRT'!$C$15,IF('Ficha de funcio e processa'!W130&lt;='Tabela IRT'!$B$16,'Tabela IRT'!$C$16,IF('Ficha de funcio e processa'!W130&lt;='Tabela IRT'!$B$17,'Tabela IRT'!$C$17,IF('Ficha de funcio e processa'!W130&lt;='Tabela IRT'!$B$18,'Tabela IRT'!$C$18,IF('Ficha de funcio e processa'!W130&lt;='Tabela IRT'!$B$19,'Tabela IRT'!$C$19,IF('Ficha de funcio e processa'!W130&lt;='Tabela IRT'!$B$20,'Tabela IRT'!$C$20,IF('Ficha de funcio e processa'!W130&lt;='Tabela IRT'!$B$21,'Tabela IRT'!$C$21,IF('Ficha de funcio e processa'!W130&lt;='Tabela IRT'!$B$22,'Tabela IRT'!$C$22,IF('Ficha de funcio e processa'!W130&lt;='Tabela IRT'!$B$23,'Tabela IRT'!$C$23,IF('Ficha de funcio e processa'!W130&lt;='Tabela IRT'!$B$24,'Tabela IRT'!$C$24))))))))))))))</f>
        <v>0</v>
      </c>
      <c r="M125" s="233">
        <f>('Ficha de funcio e processa'!W130-30%)-L125</f>
        <v>-0.3</v>
      </c>
      <c r="N125" s="184">
        <v>44</v>
      </c>
      <c r="O125" s="184">
        <v>9</v>
      </c>
      <c r="P125" s="185"/>
      <c r="Q125" s="185"/>
      <c r="R125" s="186"/>
      <c r="S125" s="186"/>
      <c r="T125" s="186"/>
      <c r="U125" s="186"/>
      <c r="V125" s="186"/>
      <c r="W125" s="186"/>
      <c r="X125" s="186"/>
      <c r="Y125" s="186"/>
      <c r="Z125" s="153"/>
      <c r="AA125" s="153">
        <f t="shared" ca="1" si="7"/>
        <v>41740</v>
      </c>
      <c r="AB125" s="154">
        <f t="shared" ca="1" si="8"/>
        <v>114.35616438356165</v>
      </c>
      <c r="AC125" s="187"/>
    </row>
    <row r="126" spans="1:29">
      <c r="A126" s="137" t="b">
        <f t="shared" si="9"/>
        <v>0</v>
      </c>
      <c r="B126" s="138"/>
      <c r="C126" s="143"/>
      <c r="D126" s="138"/>
      <c r="E126" s="139"/>
      <c r="F126" s="139"/>
      <c r="G126" s="140">
        <f t="shared" ca="1" si="10"/>
        <v>41740</v>
      </c>
      <c r="H126" s="141">
        <f t="shared" ca="1" si="6"/>
        <v>-41740</v>
      </c>
      <c r="I126" s="180"/>
      <c r="J126" s="135">
        <f>IF('Ficha de funcio e processa'!W131&lt;='Tabela IRT'!$B$11,'Tabela IRT'!$D$11,IF('Ficha de funcio e processa'!W131&lt;='Tabela IRT'!$B$12,'Tabela IRT'!$D$12,IF('Ficha de funcio e processa'!W131&lt;='Tabela IRT'!$B$13,'Tabela IRT'!$D$13,IF('Ficha de funcio e processa'!W131&lt;='Tabela IRT'!$B$14,'Tabela IRT'!$D$14,IF('Ficha de funcio e processa'!W131&lt;='Tabela IRT'!$B$15,'Tabela IRT'!$D$15,IF('Ficha de funcio e processa'!W131&lt;='Tabela IRT'!$B$16,'Tabela IRT'!$D$16,IF('Ficha de funcio e processa'!W131&lt;='Tabela IRT'!$B$17,'Tabela IRT'!$D$17,IF('Ficha de funcio e processa'!W131&lt;='Tabela IRT'!$B$18,'Tabela IRT'!$D$18,IF('Ficha de funcio e processa'!W131&lt;='Tabela IRT'!$B$19,'Tabela IRT'!$D$19,IF('Ficha de funcio e processa'!W131&lt;='Tabela IRT'!$B$20,'Tabela IRT'!$D$20,IF('Ficha de funcio e processa'!W131&lt;='Tabela IRT'!$B$21,'Tabela IRT'!$D$21,IF('Ficha de funcio e processa'!W131&lt;='Tabela IRT'!$B$22,'Tabela IRT'!$D$22,IF('Ficha de funcio e processa'!W131&lt;='Tabela IRT'!$B$23,'Tabela IRT'!$D$23,IF('Ficha de funcio e processa'!W131&lt;='Tabela IRT'!$B$24,'Tabela IRT'!$D$24))))))))))))))</f>
        <v>0</v>
      </c>
      <c r="K126" s="148">
        <f>IF('Ficha de funcio e processa'!W131&lt;='Tabela IRT'!$B$11,'Tabela IRT'!$E$11,IF('Ficha de funcio e processa'!W131&lt;='Tabela IRT'!$B$12,'Tabela IRT'!$E$12,IF('Ficha de funcio e processa'!W131&lt;='Tabela IRT'!$B$13,'Tabela IRT'!$E$13,IF('Ficha de funcio e processa'!W131&lt;='Tabela IRT'!$B$14,'Tabela IRT'!$E$14,IF('Ficha de funcio e processa'!W131&lt;='Tabela IRT'!$B$15,'Tabela IRT'!$E$15,IF('Ficha de funcio e processa'!W131&lt;='Tabela IRT'!$B$16,'Tabela IRT'!$E$16,IF('Ficha de funcio e processa'!W131&lt;='Tabela IRT'!$B$17,'Tabela IRT'!$E$17,IF('Ficha de funcio e processa'!W131&lt;='Tabela IRT'!$B$18,'Tabela IRT'!$E$18,IF('Ficha de funcio e processa'!W131&lt;='Tabela IRT'!$B$19,'Tabela IRT'!$E$19,IF('Ficha de funcio e processa'!W131&lt;='Tabela IRT'!$B$20,'Tabela IRT'!$E$20,IF('Ficha de funcio e processa'!W131&lt;='Tabela IRT'!$B$21,'Tabela IRT'!$E$21,IF('Ficha de funcio e processa'!W131&lt;='Tabela IRT'!$B$22,'Tabela IRT'!$E$22,IF('Ficha de funcio e processa'!W131&lt;='Tabela IRT'!$B$23,'Tabela IRT'!$E$23,IF('Ficha de funcio e processa'!W131&lt;='Tabela IRT'!$B$24,'Tabela IRT'!$E$24))))))))))))))</f>
        <v>0</v>
      </c>
      <c r="L126" s="148">
        <f>IF('Ficha de funcio e processa'!W131&lt;='Tabela IRT'!$B$11,'Tabela IRT'!$C$11,IF('Ficha de funcio e processa'!W131&lt;='Tabela IRT'!$B$12,'Tabela IRT'!$C$12,IF('Ficha de funcio e processa'!W131&lt;='Tabela IRT'!$B$13,'Tabela IRT'!$C$13,IF('Ficha de funcio e processa'!W131&lt;='Tabela IRT'!$B$14,'Tabela IRT'!$C$14,IF('Ficha de funcio e processa'!W131&lt;='Tabela IRT'!$B$15,'Tabela IRT'!$C$15,IF('Ficha de funcio e processa'!W131&lt;='Tabela IRT'!$B$16,'Tabela IRT'!$C$16,IF('Ficha de funcio e processa'!W131&lt;='Tabela IRT'!$B$17,'Tabela IRT'!$C$17,IF('Ficha de funcio e processa'!W131&lt;='Tabela IRT'!$B$18,'Tabela IRT'!$C$18,IF('Ficha de funcio e processa'!W131&lt;='Tabela IRT'!$B$19,'Tabela IRT'!$C$19,IF('Ficha de funcio e processa'!W131&lt;='Tabela IRT'!$B$20,'Tabela IRT'!$C$20,IF('Ficha de funcio e processa'!W131&lt;='Tabela IRT'!$B$21,'Tabela IRT'!$C$21,IF('Ficha de funcio e processa'!W131&lt;='Tabela IRT'!$B$22,'Tabela IRT'!$C$22,IF('Ficha de funcio e processa'!W131&lt;='Tabela IRT'!$B$23,'Tabela IRT'!$C$23,IF('Ficha de funcio e processa'!W131&lt;='Tabela IRT'!$B$24,'Tabela IRT'!$C$24))))))))))))))</f>
        <v>0</v>
      </c>
      <c r="M126" s="233">
        <f>('Ficha de funcio e processa'!W131-30%)-L126</f>
        <v>-0.3</v>
      </c>
      <c r="N126" s="184">
        <v>44</v>
      </c>
      <c r="O126" s="184">
        <v>9</v>
      </c>
      <c r="P126" s="185"/>
      <c r="Q126" s="185"/>
      <c r="R126" s="186"/>
      <c r="S126" s="186"/>
      <c r="T126" s="186"/>
      <c r="U126" s="186"/>
      <c r="V126" s="186"/>
      <c r="W126" s="186"/>
      <c r="X126" s="186"/>
      <c r="Y126" s="186"/>
      <c r="Z126" s="153"/>
      <c r="AA126" s="153">
        <f t="shared" ca="1" si="7"/>
        <v>41740</v>
      </c>
      <c r="AB126" s="154">
        <f t="shared" ca="1" si="8"/>
        <v>114.35616438356165</v>
      </c>
      <c r="AC126" s="187"/>
    </row>
    <row r="127" spans="1:29">
      <c r="A127" s="137" t="b">
        <f t="shared" si="9"/>
        <v>0</v>
      </c>
      <c r="B127" s="138"/>
      <c r="C127" s="143"/>
      <c r="D127" s="138"/>
      <c r="E127" s="139"/>
      <c r="F127" s="139"/>
      <c r="G127" s="140">
        <f t="shared" ca="1" si="10"/>
        <v>41740</v>
      </c>
      <c r="H127" s="141">
        <f t="shared" ca="1" si="6"/>
        <v>-41740</v>
      </c>
      <c r="I127" s="180"/>
      <c r="J127" s="135">
        <f>IF('Ficha de funcio e processa'!W132&lt;='Tabela IRT'!$B$11,'Tabela IRT'!$D$11,IF('Ficha de funcio e processa'!W132&lt;='Tabela IRT'!$B$12,'Tabela IRT'!$D$12,IF('Ficha de funcio e processa'!W132&lt;='Tabela IRT'!$B$13,'Tabela IRT'!$D$13,IF('Ficha de funcio e processa'!W132&lt;='Tabela IRT'!$B$14,'Tabela IRT'!$D$14,IF('Ficha de funcio e processa'!W132&lt;='Tabela IRT'!$B$15,'Tabela IRT'!$D$15,IF('Ficha de funcio e processa'!W132&lt;='Tabela IRT'!$B$16,'Tabela IRT'!$D$16,IF('Ficha de funcio e processa'!W132&lt;='Tabela IRT'!$B$17,'Tabela IRT'!$D$17,IF('Ficha de funcio e processa'!W132&lt;='Tabela IRT'!$B$18,'Tabela IRT'!$D$18,IF('Ficha de funcio e processa'!W132&lt;='Tabela IRT'!$B$19,'Tabela IRT'!$D$19,IF('Ficha de funcio e processa'!W132&lt;='Tabela IRT'!$B$20,'Tabela IRT'!$D$20,IF('Ficha de funcio e processa'!W132&lt;='Tabela IRT'!$B$21,'Tabela IRT'!$D$21,IF('Ficha de funcio e processa'!W132&lt;='Tabela IRT'!$B$22,'Tabela IRT'!$D$22,IF('Ficha de funcio e processa'!W132&lt;='Tabela IRT'!$B$23,'Tabela IRT'!$D$23,IF('Ficha de funcio e processa'!W132&lt;='Tabela IRT'!$B$24,'Tabela IRT'!$D$24))))))))))))))</f>
        <v>0</v>
      </c>
      <c r="K127" s="148">
        <f>IF('Ficha de funcio e processa'!W132&lt;='Tabela IRT'!$B$11,'Tabela IRT'!$E$11,IF('Ficha de funcio e processa'!W132&lt;='Tabela IRT'!$B$12,'Tabela IRT'!$E$12,IF('Ficha de funcio e processa'!W132&lt;='Tabela IRT'!$B$13,'Tabela IRT'!$E$13,IF('Ficha de funcio e processa'!W132&lt;='Tabela IRT'!$B$14,'Tabela IRT'!$E$14,IF('Ficha de funcio e processa'!W132&lt;='Tabela IRT'!$B$15,'Tabela IRT'!$E$15,IF('Ficha de funcio e processa'!W132&lt;='Tabela IRT'!$B$16,'Tabela IRT'!$E$16,IF('Ficha de funcio e processa'!W132&lt;='Tabela IRT'!$B$17,'Tabela IRT'!$E$17,IF('Ficha de funcio e processa'!W132&lt;='Tabela IRT'!$B$18,'Tabela IRT'!$E$18,IF('Ficha de funcio e processa'!W132&lt;='Tabela IRT'!$B$19,'Tabela IRT'!$E$19,IF('Ficha de funcio e processa'!W132&lt;='Tabela IRT'!$B$20,'Tabela IRT'!$E$20,IF('Ficha de funcio e processa'!W132&lt;='Tabela IRT'!$B$21,'Tabela IRT'!$E$21,IF('Ficha de funcio e processa'!W132&lt;='Tabela IRT'!$B$22,'Tabela IRT'!$E$22,IF('Ficha de funcio e processa'!W132&lt;='Tabela IRT'!$B$23,'Tabela IRT'!$E$23,IF('Ficha de funcio e processa'!W132&lt;='Tabela IRT'!$B$24,'Tabela IRT'!$E$24))))))))))))))</f>
        <v>0</v>
      </c>
      <c r="L127" s="148">
        <f>IF('Ficha de funcio e processa'!W132&lt;='Tabela IRT'!$B$11,'Tabela IRT'!$C$11,IF('Ficha de funcio e processa'!W132&lt;='Tabela IRT'!$B$12,'Tabela IRT'!$C$12,IF('Ficha de funcio e processa'!W132&lt;='Tabela IRT'!$B$13,'Tabela IRT'!$C$13,IF('Ficha de funcio e processa'!W132&lt;='Tabela IRT'!$B$14,'Tabela IRT'!$C$14,IF('Ficha de funcio e processa'!W132&lt;='Tabela IRT'!$B$15,'Tabela IRT'!$C$15,IF('Ficha de funcio e processa'!W132&lt;='Tabela IRT'!$B$16,'Tabela IRT'!$C$16,IF('Ficha de funcio e processa'!W132&lt;='Tabela IRT'!$B$17,'Tabela IRT'!$C$17,IF('Ficha de funcio e processa'!W132&lt;='Tabela IRT'!$B$18,'Tabela IRT'!$C$18,IF('Ficha de funcio e processa'!W132&lt;='Tabela IRT'!$B$19,'Tabela IRT'!$C$19,IF('Ficha de funcio e processa'!W132&lt;='Tabela IRT'!$B$20,'Tabela IRT'!$C$20,IF('Ficha de funcio e processa'!W132&lt;='Tabela IRT'!$B$21,'Tabela IRT'!$C$21,IF('Ficha de funcio e processa'!W132&lt;='Tabela IRT'!$B$22,'Tabela IRT'!$C$22,IF('Ficha de funcio e processa'!W132&lt;='Tabela IRT'!$B$23,'Tabela IRT'!$C$23,IF('Ficha de funcio e processa'!W132&lt;='Tabela IRT'!$B$24,'Tabela IRT'!$C$24))))))))))))))</f>
        <v>0</v>
      </c>
      <c r="M127" s="233">
        <f>('Ficha de funcio e processa'!W132-30%)-L127</f>
        <v>-0.3</v>
      </c>
      <c r="N127" s="184">
        <v>44</v>
      </c>
      <c r="O127" s="184">
        <v>9</v>
      </c>
      <c r="P127" s="185"/>
      <c r="Q127" s="185"/>
      <c r="R127" s="186"/>
      <c r="S127" s="186"/>
      <c r="T127" s="186"/>
      <c r="U127" s="186"/>
      <c r="V127" s="186"/>
      <c r="W127" s="186"/>
      <c r="X127" s="186"/>
      <c r="Y127" s="186"/>
      <c r="Z127" s="153"/>
      <c r="AA127" s="153">
        <f t="shared" ca="1" si="7"/>
        <v>41740</v>
      </c>
      <c r="AB127" s="154">
        <f t="shared" ca="1" si="8"/>
        <v>114.35616438356165</v>
      </c>
      <c r="AC127" s="187"/>
    </row>
    <row r="128" spans="1:29">
      <c r="A128" s="137" t="b">
        <f t="shared" si="9"/>
        <v>0</v>
      </c>
      <c r="B128" s="138"/>
      <c r="C128" s="143"/>
      <c r="D128" s="138"/>
      <c r="E128" s="139"/>
      <c r="F128" s="139"/>
      <c r="G128" s="140">
        <f t="shared" ca="1" si="10"/>
        <v>41740</v>
      </c>
      <c r="H128" s="141">
        <f t="shared" ca="1" si="6"/>
        <v>-41740</v>
      </c>
      <c r="I128" s="180"/>
      <c r="J128" s="135">
        <f>IF('Ficha de funcio e processa'!W133&lt;='Tabela IRT'!$B$11,'Tabela IRT'!$D$11,IF('Ficha de funcio e processa'!W133&lt;='Tabela IRT'!$B$12,'Tabela IRT'!$D$12,IF('Ficha de funcio e processa'!W133&lt;='Tabela IRT'!$B$13,'Tabela IRT'!$D$13,IF('Ficha de funcio e processa'!W133&lt;='Tabela IRT'!$B$14,'Tabela IRT'!$D$14,IF('Ficha de funcio e processa'!W133&lt;='Tabela IRT'!$B$15,'Tabela IRT'!$D$15,IF('Ficha de funcio e processa'!W133&lt;='Tabela IRT'!$B$16,'Tabela IRT'!$D$16,IF('Ficha de funcio e processa'!W133&lt;='Tabela IRT'!$B$17,'Tabela IRT'!$D$17,IF('Ficha de funcio e processa'!W133&lt;='Tabela IRT'!$B$18,'Tabela IRT'!$D$18,IF('Ficha de funcio e processa'!W133&lt;='Tabela IRT'!$B$19,'Tabela IRT'!$D$19,IF('Ficha de funcio e processa'!W133&lt;='Tabela IRT'!$B$20,'Tabela IRT'!$D$20,IF('Ficha de funcio e processa'!W133&lt;='Tabela IRT'!$B$21,'Tabela IRT'!$D$21,IF('Ficha de funcio e processa'!W133&lt;='Tabela IRT'!$B$22,'Tabela IRT'!$D$22,IF('Ficha de funcio e processa'!W133&lt;='Tabela IRT'!$B$23,'Tabela IRT'!$D$23,IF('Ficha de funcio e processa'!W133&lt;='Tabela IRT'!$B$24,'Tabela IRT'!$D$24))))))))))))))</f>
        <v>0</v>
      </c>
      <c r="K128" s="148">
        <f>IF('Ficha de funcio e processa'!W133&lt;='Tabela IRT'!$B$11,'Tabela IRT'!$E$11,IF('Ficha de funcio e processa'!W133&lt;='Tabela IRT'!$B$12,'Tabela IRT'!$E$12,IF('Ficha de funcio e processa'!W133&lt;='Tabela IRT'!$B$13,'Tabela IRT'!$E$13,IF('Ficha de funcio e processa'!W133&lt;='Tabela IRT'!$B$14,'Tabela IRT'!$E$14,IF('Ficha de funcio e processa'!W133&lt;='Tabela IRT'!$B$15,'Tabela IRT'!$E$15,IF('Ficha de funcio e processa'!W133&lt;='Tabela IRT'!$B$16,'Tabela IRT'!$E$16,IF('Ficha de funcio e processa'!W133&lt;='Tabela IRT'!$B$17,'Tabela IRT'!$E$17,IF('Ficha de funcio e processa'!W133&lt;='Tabela IRT'!$B$18,'Tabela IRT'!$E$18,IF('Ficha de funcio e processa'!W133&lt;='Tabela IRT'!$B$19,'Tabela IRT'!$E$19,IF('Ficha de funcio e processa'!W133&lt;='Tabela IRT'!$B$20,'Tabela IRT'!$E$20,IF('Ficha de funcio e processa'!W133&lt;='Tabela IRT'!$B$21,'Tabela IRT'!$E$21,IF('Ficha de funcio e processa'!W133&lt;='Tabela IRT'!$B$22,'Tabela IRT'!$E$22,IF('Ficha de funcio e processa'!W133&lt;='Tabela IRT'!$B$23,'Tabela IRT'!$E$23,IF('Ficha de funcio e processa'!W133&lt;='Tabela IRT'!$B$24,'Tabela IRT'!$E$24))))))))))))))</f>
        <v>0</v>
      </c>
      <c r="L128" s="148">
        <f>IF('Ficha de funcio e processa'!W133&lt;='Tabela IRT'!$B$11,'Tabela IRT'!$C$11,IF('Ficha de funcio e processa'!W133&lt;='Tabela IRT'!$B$12,'Tabela IRT'!$C$12,IF('Ficha de funcio e processa'!W133&lt;='Tabela IRT'!$B$13,'Tabela IRT'!$C$13,IF('Ficha de funcio e processa'!W133&lt;='Tabela IRT'!$B$14,'Tabela IRT'!$C$14,IF('Ficha de funcio e processa'!W133&lt;='Tabela IRT'!$B$15,'Tabela IRT'!$C$15,IF('Ficha de funcio e processa'!W133&lt;='Tabela IRT'!$B$16,'Tabela IRT'!$C$16,IF('Ficha de funcio e processa'!W133&lt;='Tabela IRT'!$B$17,'Tabela IRT'!$C$17,IF('Ficha de funcio e processa'!W133&lt;='Tabela IRT'!$B$18,'Tabela IRT'!$C$18,IF('Ficha de funcio e processa'!W133&lt;='Tabela IRT'!$B$19,'Tabela IRT'!$C$19,IF('Ficha de funcio e processa'!W133&lt;='Tabela IRT'!$B$20,'Tabela IRT'!$C$20,IF('Ficha de funcio e processa'!W133&lt;='Tabela IRT'!$B$21,'Tabela IRT'!$C$21,IF('Ficha de funcio e processa'!W133&lt;='Tabela IRT'!$B$22,'Tabela IRT'!$C$22,IF('Ficha de funcio e processa'!W133&lt;='Tabela IRT'!$B$23,'Tabela IRT'!$C$23,IF('Ficha de funcio e processa'!W133&lt;='Tabela IRT'!$B$24,'Tabela IRT'!$C$24))))))))))))))</f>
        <v>0</v>
      </c>
      <c r="M128" s="233">
        <f>('Ficha de funcio e processa'!W133-30%)-L128</f>
        <v>-0.3</v>
      </c>
      <c r="N128" s="184">
        <v>44</v>
      </c>
      <c r="O128" s="184">
        <v>9</v>
      </c>
      <c r="P128" s="185"/>
      <c r="Q128" s="185"/>
      <c r="R128" s="186"/>
      <c r="S128" s="186"/>
      <c r="T128" s="186"/>
      <c r="U128" s="186"/>
      <c r="V128" s="186"/>
      <c r="W128" s="186"/>
      <c r="X128" s="186"/>
      <c r="Y128" s="186"/>
      <c r="Z128" s="153"/>
      <c r="AA128" s="153">
        <f t="shared" ca="1" si="7"/>
        <v>41740</v>
      </c>
      <c r="AB128" s="154">
        <f t="shared" ca="1" si="8"/>
        <v>114.35616438356165</v>
      </c>
      <c r="AC128" s="187"/>
    </row>
    <row r="129" spans="1:29">
      <c r="A129" s="137" t="b">
        <f t="shared" si="9"/>
        <v>0</v>
      </c>
      <c r="B129" s="138"/>
      <c r="C129" s="145"/>
      <c r="D129" s="138"/>
      <c r="E129" s="139"/>
      <c r="F129" s="139"/>
      <c r="G129" s="140">
        <f t="shared" ca="1" si="10"/>
        <v>41740</v>
      </c>
      <c r="H129" s="141">
        <f t="shared" ca="1" si="6"/>
        <v>-41740</v>
      </c>
      <c r="I129" s="180"/>
      <c r="J129" s="135">
        <f>IF('Ficha de funcio e processa'!W134&lt;='Tabela IRT'!$B$11,'Tabela IRT'!$D$11,IF('Ficha de funcio e processa'!W134&lt;='Tabela IRT'!$B$12,'Tabela IRT'!$D$12,IF('Ficha de funcio e processa'!W134&lt;='Tabela IRT'!$B$13,'Tabela IRT'!$D$13,IF('Ficha de funcio e processa'!W134&lt;='Tabela IRT'!$B$14,'Tabela IRT'!$D$14,IF('Ficha de funcio e processa'!W134&lt;='Tabela IRT'!$B$15,'Tabela IRT'!$D$15,IF('Ficha de funcio e processa'!W134&lt;='Tabela IRT'!$B$16,'Tabela IRT'!$D$16,IF('Ficha de funcio e processa'!W134&lt;='Tabela IRT'!$B$17,'Tabela IRT'!$D$17,IF('Ficha de funcio e processa'!W134&lt;='Tabela IRT'!$B$18,'Tabela IRT'!$D$18,IF('Ficha de funcio e processa'!W134&lt;='Tabela IRT'!$B$19,'Tabela IRT'!$D$19,IF('Ficha de funcio e processa'!W134&lt;='Tabela IRT'!$B$20,'Tabela IRT'!$D$20,IF('Ficha de funcio e processa'!W134&lt;='Tabela IRT'!$B$21,'Tabela IRT'!$D$21,IF('Ficha de funcio e processa'!W134&lt;='Tabela IRT'!$B$22,'Tabela IRT'!$D$22,IF('Ficha de funcio e processa'!W134&lt;='Tabela IRT'!$B$23,'Tabela IRT'!$D$23,IF('Ficha de funcio e processa'!W134&lt;='Tabela IRT'!$B$24,'Tabela IRT'!$D$24))))))))))))))</f>
        <v>0</v>
      </c>
      <c r="K129" s="148">
        <f>IF('Ficha de funcio e processa'!W134&lt;='Tabela IRT'!$B$11,'Tabela IRT'!$E$11,IF('Ficha de funcio e processa'!W134&lt;='Tabela IRT'!$B$12,'Tabela IRT'!$E$12,IF('Ficha de funcio e processa'!W134&lt;='Tabela IRT'!$B$13,'Tabela IRT'!$E$13,IF('Ficha de funcio e processa'!W134&lt;='Tabela IRT'!$B$14,'Tabela IRT'!$E$14,IF('Ficha de funcio e processa'!W134&lt;='Tabela IRT'!$B$15,'Tabela IRT'!$E$15,IF('Ficha de funcio e processa'!W134&lt;='Tabela IRT'!$B$16,'Tabela IRT'!$E$16,IF('Ficha de funcio e processa'!W134&lt;='Tabela IRT'!$B$17,'Tabela IRT'!$E$17,IF('Ficha de funcio e processa'!W134&lt;='Tabela IRT'!$B$18,'Tabela IRT'!$E$18,IF('Ficha de funcio e processa'!W134&lt;='Tabela IRT'!$B$19,'Tabela IRT'!$E$19,IF('Ficha de funcio e processa'!W134&lt;='Tabela IRT'!$B$20,'Tabela IRT'!$E$20,IF('Ficha de funcio e processa'!W134&lt;='Tabela IRT'!$B$21,'Tabela IRT'!$E$21,IF('Ficha de funcio e processa'!W134&lt;='Tabela IRT'!$B$22,'Tabela IRT'!$E$22,IF('Ficha de funcio e processa'!W134&lt;='Tabela IRT'!$B$23,'Tabela IRT'!$E$23,IF('Ficha de funcio e processa'!W134&lt;='Tabela IRT'!$B$24,'Tabela IRT'!$E$24))))))))))))))</f>
        <v>0</v>
      </c>
      <c r="L129" s="148">
        <f>IF('Ficha de funcio e processa'!W134&lt;='Tabela IRT'!$B$11,'Tabela IRT'!$C$11,IF('Ficha de funcio e processa'!W134&lt;='Tabela IRT'!$B$12,'Tabela IRT'!$C$12,IF('Ficha de funcio e processa'!W134&lt;='Tabela IRT'!$B$13,'Tabela IRT'!$C$13,IF('Ficha de funcio e processa'!W134&lt;='Tabela IRT'!$B$14,'Tabela IRT'!$C$14,IF('Ficha de funcio e processa'!W134&lt;='Tabela IRT'!$B$15,'Tabela IRT'!$C$15,IF('Ficha de funcio e processa'!W134&lt;='Tabela IRT'!$B$16,'Tabela IRT'!$C$16,IF('Ficha de funcio e processa'!W134&lt;='Tabela IRT'!$B$17,'Tabela IRT'!$C$17,IF('Ficha de funcio e processa'!W134&lt;='Tabela IRT'!$B$18,'Tabela IRT'!$C$18,IF('Ficha de funcio e processa'!W134&lt;='Tabela IRT'!$B$19,'Tabela IRT'!$C$19,IF('Ficha de funcio e processa'!W134&lt;='Tabela IRT'!$B$20,'Tabela IRT'!$C$20,IF('Ficha de funcio e processa'!W134&lt;='Tabela IRT'!$B$21,'Tabela IRT'!$C$21,IF('Ficha de funcio e processa'!W134&lt;='Tabela IRT'!$B$22,'Tabela IRT'!$C$22,IF('Ficha de funcio e processa'!W134&lt;='Tabela IRT'!$B$23,'Tabela IRT'!$C$23,IF('Ficha de funcio e processa'!W134&lt;='Tabela IRT'!$B$24,'Tabela IRT'!$C$24))))))))))))))</f>
        <v>0</v>
      </c>
      <c r="M129" s="233">
        <f>('Ficha de funcio e processa'!W134-30%)-L129</f>
        <v>-0.3</v>
      </c>
      <c r="N129" s="184">
        <v>44</v>
      </c>
      <c r="O129" s="184">
        <v>9</v>
      </c>
      <c r="P129" s="185"/>
      <c r="Q129" s="185"/>
      <c r="R129" s="186"/>
      <c r="S129" s="186"/>
      <c r="T129" s="186"/>
      <c r="U129" s="186"/>
      <c r="V129" s="186"/>
      <c r="W129" s="186"/>
      <c r="X129" s="186"/>
      <c r="Y129" s="186"/>
      <c r="Z129" s="151"/>
      <c r="AA129" s="153">
        <f t="shared" ca="1" si="7"/>
        <v>41740</v>
      </c>
      <c r="AB129" s="154">
        <f t="shared" ca="1" si="8"/>
        <v>114.35616438356165</v>
      </c>
      <c r="AC129" s="187"/>
    </row>
    <row r="130" spans="1:29">
      <c r="A130" s="137" t="b">
        <f t="shared" si="9"/>
        <v>0</v>
      </c>
      <c r="B130" s="138"/>
      <c r="C130" s="145"/>
      <c r="D130" s="138"/>
      <c r="E130" s="139"/>
      <c r="F130" s="139"/>
      <c r="G130" s="140">
        <f t="shared" ca="1" si="10"/>
        <v>41740</v>
      </c>
      <c r="H130" s="141">
        <f t="shared" ca="1" si="6"/>
        <v>-41740</v>
      </c>
      <c r="I130" s="180"/>
      <c r="J130" s="135">
        <f>IF('Ficha de funcio e processa'!W135&lt;='Tabela IRT'!$B$11,'Tabela IRT'!$D$11,IF('Ficha de funcio e processa'!W135&lt;='Tabela IRT'!$B$12,'Tabela IRT'!$D$12,IF('Ficha de funcio e processa'!W135&lt;='Tabela IRT'!$B$13,'Tabela IRT'!$D$13,IF('Ficha de funcio e processa'!W135&lt;='Tabela IRT'!$B$14,'Tabela IRT'!$D$14,IF('Ficha de funcio e processa'!W135&lt;='Tabela IRT'!$B$15,'Tabela IRT'!$D$15,IF('Ficha de funcio e processa'!W135&lt;='Tabela IRT'!$B$16,'Tabela IRT'!$D$16,IF('Ficha de funcio e processa'!W135&lt;='Tabela IRT'!$B$17,'Tabela IRT'!$D$17,IF('Ficha de funcio e processa'!W135&lt;='Tabela IRT'!$B$18,'Tabela IRT'!$D$18,IF('Ficha de funcio e processa'!W135&lt;='Tabela IRT'!$B$19,'Tabela IRT'!$D$19,IF('Ficha de funcio e processa'!W135&lt;='Tabela IRT'!$B$20,'Tabela IRT'!$D$20,IF('Ficha de funcio e processa'!W135&lt;='Tabela IRT'!$B$21,'Tabela IRT'!$D$21,IF('Ficha de funcio e processa'!W135&lt;='Tabela IRT'!$B$22,'Tabela IRT'!$D$22,IF('Ficha de funcio e processa'!W135&lt;='Tabela IRT'!$B$23,'Tabela IRT'!$D$23,IF('Ficha de funcio e processa'!W135&lt;='Tabela IRT'!$B$24,'Tabela IRT'!$D$24))))))))))))))</f>
        <v>0</v>
      </c>
      <c r="K130" s="148">
        <f>IF('Ficha de funcio e processa'!W135&lt;='Tabela IRT'!$B$11,'Tabela IRT'!$E$11,IF('Ficha de funcio e processa'!W135&lt;='Tabela IRT'!$B$12,'Tabela IRT'!$E$12,IF('Ficha de funcio e processa'!W135&lt;='Tabela IRT'!$B$13,'Tabela IRT'!$E$13,IF('Ficha de funcio e processa'!W135&lt;='Tabela IRT'!$B$14,'Tabela IRT'!$E$14,IF('Ficha de funcio e processa'!W135&lt;='Tabela IRT'!$B$15,'Tabela IRT'!$E$15,IF('Ficha de funcio e processa'!W135&lt;='Tabela IRT'!$B$16,'Tabela IRT'!$E$16,IF('Ficha de funcio e processa'!W135&lt;='Tabela IRT'!$B$17,'Tabela IRT'!$E$17,IF('Ficha de funcio e processa'!W135&lt;='Tabela IRT'!$B$18,'Tabela IRT'!$E$18,IF('Ficha de funcio e processa'!W135&lt;='Tabela IRT'!$B$19,'Tabela IRT'!$E$19,IF('Ficha de funcio e processa'!W135&lt;='Tabela IRT'!$B$20,'Tabela IRT'!$E$20,IF('Ficha de funcio e processa'!W135&lt;='Tabela IRT'!$B$21,'Tabela IRT'!$E$21,IF('Ficha de funcio e processa'!W135&lt;='Tabela IRT'!$B$22,'Tabela IRT'!$E$22,IF('Ficha de funcio e processa'!W135&lt;='Tabela IRT'!$B$23,'Tabela IRT'!$E$23,IF('Ficha de funcio e processa'!W135&lt;='Tabela IRT'!$B$24,'Tabela IRT'!$E$24))))))))))))))</f>
        <v>0</v>
      </c>
      <c r="L130" s="148">
        <f>IF('Ficha de funcio e processa'!W135&lt;='Tabela IRT'!$B$11,'Tabela IRT'!$C$11,IF('Ficha de funcio e processa'!W135&lt;='Tabela IRT'!$B$12,'Tabela IRT'!$C$12,IF('Ficha de funcio e processa'!W135&lt;='Tabela IRT'!$B$13,'Tabela IRT'!$C$13,IF('Ficha de funcio e processa'!W135&lt;='Tabela IRT'!$B$14,'Tabela IRT'!$C$14,IF('Ficha de funcio e processa'!W135&lt;='Tabela IRT'!$B$15,'Tabela IRT'!$C$15,IF('Ficha de funcio e processa'!W135&lt;='Tabela IRT'!$B$16,'Tabela IRT'!$C$16,IF('Ficha de funcio e processa'!W135&lt;='Tabela IRT'!$B$17,'Tabela IRT'!$C$17,IF('Ficha de funcio e processa'!W135&lt;='Tabela IRT'!$B$18,'Tabela IRT'!$C$18,IF('Ficha de funcio e processa'!W135&lt;='Tabela IRT'!$B$19,'Tabela IRT'!$C$19,IF('Ficha de funcio e processa'!W135&lt;='Tabela IRT'!$B$20,'Tabela IRT'!$C$20,IF('Ficha de funcio e processa'!W135&lt;='Tabela IRT'!$B$21,'Tabela IRT'!$C$21,IF('Ficha de funcio e processa'!W135&lt;='Tabela IRT'!$B$22,'Tabela IRT'!$C$22,IF('Ficha de funcio e processa'!W135&lt;='Tabela IRT'!$B$23,'Tabela IRT'!$C$23,IF('Ficha de funcio e processa'!W135&lt;='Tabela IRT'!$B$24,'Tabela IRT'!$C$24))))))))))))))</f>
        <v>0</v>
      </c>
      <c r="M130" s="233">
        <f>('Ficha de funcio e processa'!W135-30%)-L130</f>
        <v>-0.3</v>
      </c>
      <c r="N130" s="184">
        <v>44</v>
      </c>
      <c r="O130" s="184">
        <v>9</v>
      </c>
      <c r="P130" s="185"/>
      <c r="Q130" s="185"/>
      <c r="R130" s="186"/>
      <c r="S130" s="186"/>
      <c r="T130" s="186"/>
      <c r="U130" s="186"/>
      <c r="V130" s="186"/>
      <c r="W130" s="186"/>
      <c r="X130" s="186"/>
      <c r="Y130" s="186"/>
      <c r="Z130" s="151"/>
      <c r="AA130" s="153">
        <f t="shared" ca="1" si="7"/>
        <v>41740</v>
      </c>
      <c r="AB130" s="154">
        <f t="shared" ca="1" si="8"/>
        <v>114.35616438356165</v>
      </c>
      <c r="AC130" s="187"/>
    </row>
    <row r="131" spans="1:29">
      <c r="A131" s="137" t="b">
        <f t="shared" si="9"/>
        <v>0</v>
      </c>
      <c r="B131" s="138"/>
      <c r="C131" s="143"/>
      <c r="D131" s="138"/>
      <c r="E131" s="139"/>
      <c r="F131" s="139"/>
      <c r="G131" s="140">
        <f t="shared" ca="1" si="10"/>
        <v>41740</v>
      </c>
      <c r="H131" s="141">
        <f t="shared" ca="1" si="6"/>
        <v>-41740</v>
      </c>
      <c r="I131" s="180"/>
      <c r="J131" s="135">
        <f>IF('Ficha de funcio e processa'!W136&lt;='Tabela IRT'!$B$11,'Tabela IRT'!$D$11,IF('Ficha de funcio e processa'!W136&lt;='Tabela IRT'!$B$12,'Tabela IRT'!$D$12,IF('Ficha de funcio e processa'!W136&lt;='Tabela IRT'!$B$13,'Tabela IRT'!$D$13,IF('Ficha de funcio e processa'!W136&lt;='Tabela IRT'!$B$14,'Tabela IRT'!$D$14,IF('Ficha de funcio e processa'!W136&lt;='Tabela IRT'!$B$15,'Tabela IRT'!$D$15,IF('Ficha de funcio e processa'!W136&lt;='Tabela IRT'!$B$16,'Tabela IRT'!$D$16,IF('Ficha de funcio e processa'!W136&lt;='Tabela IRT'!$B$17,'Tabela IRT'!$D$17,IF('Ficha de funcio e processa'!W136&lt;='Tabela IRT'!$B$18,'Tabela IRT'!$D$18,IF('Ficha de funcio e processa'!W136&lt;='Tabela IRT'!$B$19,'Tabela IRT'!$D$19,IF('Ficha de funcio e processa'!W136&lt;='Tabela IRT'!$B$20,'Tabela IRT'!$D$20,IF('Ficha de funcio e processa'!W136&lt;='Tabela IRT'!$B$21,'Tabela IRT'!$D$21,IF('Ficha de funcio e processa'!W136&lt;='Tabela IRT'!$B$22,'Tabela IRT'!$D$22,IF('Ficha de funcio e processa'!W136&lt;='Tabela IRT'!$B$23,'Tabela IRT'!$D$23,IF('Ficha de funcio e processa'!W136&lt;='Tabela IRT'!$B$24,'Tabela IRT'!$D$24))))))))))))))</f>
        <v>0</v>
      </c>
      <c r="K131" s="148">
        <f>IF('Ficha de funcio e processa'!W136&lt;='Tabela IRT'!$B$11,'Tabela IRT'!$E$11,IF('Ficha de funcio e processa'!W136&lt;='Tabela IRT'!$B$12,'Tabela IRT'!$E$12,IF('Ficha de funcio e processa'!W136&lt;='Tabela IRT'!$B$13,'Tabela IRT'!$E$13,IF('Ficha de funcio e processa'!W136&lt;='Tabela IRT'!$B$14,'Tabela IRT'!$E$14,IF('Ficha de funcio e processa'!W136&lt;='Tabela IRT'!$B$15,'Tabela IRT'!$E$15,IF('Ficha de funcio e processa'!W136&lt;='Tabela IRT'!$B$16,'Tabela IRT'!$E$16,IF('Ficha de funcio e processa'!W136&lt;='Tabela IRT'!$B$17,'Tabela IRT'!$E$17,IF('Ficha de funcio e processa'!W136&lt;='Tabela IRT'!$B$18,'Tabela IRT'!$E$18,IF('Ficha de funcio e processa'!W136&lt;='Tabela IRT'!$B$19,'Tabela IRT'!$E$19,IF('Ficha de funcio e processa'!W136&lt;='Tabela IRT'!$B$20,'Tabela IRT'!$E$20,IF('Ficha de funcio e processa'!W136&lt;='Tabela IRT'!$B$21,'Tabela IRT'!$E$21,IF('Ficha de funcio e processa'!W136&lt;='Tabela IRT'!$B$22,'Tabela IRT'!$E$22,IF('Ficha de funcio e processa'!W136&lt;='Tabela IRT'!$B$23,'Tabela IRT'!$E$23,IF('Ficha de funcio e processa'!W136&lt;='Tabela IRT'!$B$24,'Tabela IRT'!$E$24))))))))))))))</f>
        <v>0</v>
      </c>
      <c r="L131" s="148">
        <f>IF('Ficha de funcio e processa'!W136&lt;='Tabela IRT'!$B$11,'Tabela IRT'!$C$11,IF('Ficha de funcio e processa'!W136&lt;='Tabela IRT'!$B$12,'Tabela IRT'!$C$12,IF('Ficha de funcio e processa'!W136&lt;='Tabela IRT'!$B$13,'Tabela IRT'!$C$13,IF('Ficha de funcio e processa'!W136&lt;='Tabela IRT'!$B$14,'Tabela IRT'!$C$14,IF('Ficha de funcio e processa'!W136&lt;='Tabela IRT'!$B$15,'Tabela IRT'!$C$15,IF('Ficha de funcio e processa'!W136&lt;='Tabela IRT'!$B$16,'Tabela IRT'!$C$16,IF('Ficha de funcio e processa'!W136&lt;='Tabela IRT'!$B$17,'Tabela IRT'!$C$17,IF('Ficha de funcio e processa'!W136&lt;='Tabela IRT'!$B$18,'Tabela IRT'!$C$18,IF('Ficha de funcio e processa'!W136&lt;='Tabela IRT'!$B$19,'Tabela IRT'!$C$19,IF('Ficha de funcio e processa'!W136&lt;='Tabela IRT'!$B$20,'Tabela IRT'!$C$20,IF('Ficha de funcio e processa'!W136&lt;='Tabela IRT'!$B$21,'Tabela IRT'!$C$21,IF('Ficha de funcio e processa'!W136&lt;='Tabela IRT'!$B$22,'Tabela IRT'!$C$22,IF('Ficha de funcio e processa'!W136&lt;='Tabela IRT'!$B$23,'Tabela IRT'!$C$23,IF('Ficha de funcio e processa'!W136&lt;='Tabela IRT'!$B$24,'Tabela IRT'!$C$24))))))))))))))</f>
        <v>0</v>
      </c>
      <c r="M131" s="233">
        <f>('Ficha de funcio e processa'!W136-30%)-L131</f>
        <v>-0.3</v>
      </c>
      <c r="N131" s="184">
        <v>44</v>
      </c>
      <c r="O131" s="184">
        <v>9</v>
      </c>
      <c r="P131" s="185"/>
      <c r="Q131" s="185"/>
      <c r="R131" s="186"/>
      <c r="S131" s="186"/>
      <c r="T131" s="186"/>
      <c r="U131" s="186"/>
      <c r="V131" s="186"/>
      <c r="W131" s="186"/>
      <c r="X131" s="186"/>
      <c r="Y131" s="186"/>
      <c r="Z131" s="153"/>
      <c r="AA131" s="153">
        <f t="shared" ca="1" si="7"/>
        <v>41740</v>
      </c>
      <c r="AB131" s="154">
        <f t="shared" ca="1" si="8"/>
        <v>114.35616438356165</v>
      </c>
      <c r="AC131" s="187"/>
    </row>
    <row r="132" spans="1:29">
      <c r="A132" s="137" t="b">
        <f t="shared" si="9"/>
        <v>0</v>
      </c>
      <c r="B132" s="138"/>
      <c r="C132" s="144"/>
      <c r="D132" s="138"/>
      <c r="E132" s="139"/>
      <c r="F132" s="139"/>
      <c r="G132" s="140">
        <f t="shared" ca="1" si="10"/>
        <v>41740</v>
      </c>
      <c r="H132" s="141">
        <f t="shared" ca="1" si="6"/>
        <v>-41740</v>
      </c>
      <c r="I132" s="180"/>
      <c r="J132" s="135">
        <f>IF('Ficha de funcio e processa'!W137&lt;='Tabela IRT'!$B$11,'Tabela IRT'!$D$11,IF('Ficha de funcio e processa'!W137&lt;='Tabela IRT'!$B$12,'Tabela IRT'!$D$12,IF('Ficha de funcio e processa'!W137&lt;='Tabela IRT'!$B$13,'Tabela IRT'!$D$13,IF('Ficha de funcio e processa'!W137&lt;='Tabela IRT'!$B$14,'Tabela IRT'!$D$14,IF('Ficha de funcio e processa'!W137&lt;='Tabela IRT'!$B$15,'Tabela IRT'!$D$15,IF('Ficha de funcio e processa'!W137&lt;='Tabela IRT'!$B$16,'Tabela IRT'!$D$16,IF('Ficha de funcio e processa'!W137&lt;='Tabela IRT'!$B$17,'Tabela IRT'!$D$17,IF('Ficha de funcio e processa'!W137&lt;='Tabela IRT'!$B$18,'Tabela IRT'!$D$18,IF('Ficha de funcio e processa'!W137&lt;='Tabela IRT'!$B$19,'Tabela IRT'!$D$19,IF('Ficha de funcio e processa'!W137&lt;='Tabela IRT'!$B$20,'Tabela IRT'!$D$20,IF('Ficha de funcio e processa'!W137&lt;='Tabela IRT'!$B$21,'Tabela IRT'!$D$21,IF('Ficha de funcio e processa'!W137&lt;='Tabela IRT'!$B$22,'Tabela IRT'!$D$22,IF('Ficha de funcio e processa'!W137&lt;='Tabela IRT'!$B$23,'Tabela IRT'!$D$23,IF('Ficha de funcio e processa'!W137&lt;='Tabela IRT'!$B$24,'Tabela IRT'!$D$24))))))))))))))</f>
        <v>0</v>
      </c>
      <c r="K132" s="148">
        <f>IF('Ficha de funcio e processa'!W137&lt;='Tabela IRT'!$B$11,'Tabela IRT'!$E$11,IF('Ficha de funcio e processa'!W137&lt;='Tabela IRT'!$B$12,'Tabela IRT'!$E$12,IF('Ficha de funcio e processa'!W137&lt;='Tabela IRT'!$B$13,'Tabela IRT'!$E$13,IF('Ficha de funcio e processa'!W137&lt;='Tabela IRT'!$B$14,'Tabela IRT'!$E$14,IF('Ficha de funcio e processa'!W137&lt;='Tabela IRT'!$B$15,'Tabela IRT'!$E$15,IF('Ficha de funcio e processa'!W137&lt;='Tabela IRT'!$B$16,'Tabela IRT'!$E$16,IF('Ficha de funcio e processa'!W137&lt;='Tabela IRT'!$B$17,'Tabela IRT'!$E$17,IF('Ficha de funcio e processa'!W137&lt;='Tabela IRT'!$B$18,'Tabela IRT'!$E$18,IF('Ficha de funcio e processa'!W137&lt;='Tabela IRT'!$B$19,'Tabela IRT'!$E$19,IF('Ficha de funcio e processa'!W137&lt;='Tabela IRT'!$B$20,'Tabela IRT'!$E$20,IF('Ficha de funcio e processa'!W137&lt;='Tabela IRT'!$B$21,'Tabela IRT'!$E$21,IF('Ficha de funcio e processa'!W137&lt;='Tabela IRT'!$B$22,'Tabela IRT'!$E$22,IF('Ficha de funcio e processa'!W137&lt;='Tabela IRT'!$B$23,'Tabela IRT'!$E$23,IF('Ficha de funcio e processa'!W137&lt;='Tabela IRT'!$B$24,'Tabela IRT'!$E$24))))))))))))))</f>
        <v>0</v>
      </c>
      <c r="L132" s="148">
        <f>IF('Ficha de funcio e processa'!W137&lt;='Tabela IRT'!$B$11,'Tabela IRT'!$C$11,IF('Ficha de funcio e processa'!W137&lt;='Tabela IRT'!$B$12,'Tabela IRT'!$C$12,IF('Ficha de funcio e processa'!W137&lt;='Tabela IRT'!$B$13,'Tabela IRT'!$C$13,IF('Ficha de funcio e processa'!W137&lt;='Tabela IRT'!$B$14,'Tabela IRT'!$C$14,IF('Ficha de funcio e processa'!W137&lt;='Tabela IRT'!$B$15,'Tabela IRT'!$C$15,IF('Ficha de funcio e processa'!W137&lt;='Tabela IRT'!$B$16,'Tabela IRT'!$C$16,IF('Ficha de funcio e processa'!W137&lt;='Tabela IRT'!$B$17,'Tabela IRT'!$C$17,IF('Ficha de funcio e processa'!W137&lt;='Tabela IRT'!$B$18,'Tabela IRT'!$C$18,IF('Ficha de funcio e processa'!W137&lt;='Tabela IRT'!$B$19,'Tabela IRT'!$C$19,IF('Ficha de funcio e processa'!W137&lt;='Tabela IRT'!$B$20,'Tabela IRT'!$C$20,IF('Ficha de funcio e processa'!W137&lt;='Tabela IRT'!$B$21,'Tabela IRT'!$C$21,IF('Ficha de funcio e processa'!W137&lt;='Tabela IRT'!$B$22,'Tabela IRT'!$C$22,IF('Ficha de funcio e processa'!W137&lt;='Tabela IRT'!$B$23,'Tabela IRT'!$C$23,IF('Ficha de funcio e processa'!W137&lt;='Tabela IRT'!$B$24,'Tabela IRT'!$C$24))))))))))))))</f>
        <v>0</v>
      </c>
      <c r="M132" s="233">
        <f>('Ficha de funcio e processa'!W137-30%)-L132</f>
        <v>-0.3</v>
      </c>
      <c r="N132" s="184">
        <v>44</v>
      </c>
      <c r="O132" s="184">
        <v>9</v>
      </c>
      <c r="P132" s="185"/>
      <c r="Q132" s="185"/>
      <c r="R132" s="186"/>
      <c r="S132" s="186"/>
      <c r="T132" s="186"/>
      <c r="U132" s="186"/>
      <c r="V132" s="186"/>
      <c r="W132" s="186"/>
      <c r="X132" s="186"/>
      <c r="Y132" s="186"/>
      <c r="Z132" s="153"/>
      <c r="AA132" s="153">
        <f t="shared" ca="1" si="7"/>
        <v>41740</v>
      </c>
      <c r="AB132" s="154">
        <f t="shared" ca="1" si="8"/>
        <v>114.35616438356165</v>
      </c>
      <c r="AC132" s="187"/>
    </row>
    <row r="133" spans="1:29">
      <c r="A133" s="137" t="b">
        <f t="shared" si="9"/>
        <v>0</v>
      </c>
      <c r="B133" s="138"/>
      <c r="C133" s="144"/>
      <c r="D133" s="138"/>
      <c r="E133" s="139"/>
      <c r="F133" s="139"/>
      <c r="G133" s="140">
        <f t="shared" ca="1" si="10"/>
        <v>41740</v>
      </c>
      <c r="H133" s="141">
        <f t="shared" ca="1" si="6"/>
        <v>-41740</v>
      </c>
      <c r="I133" s="180"/>
      <c r="J133" s="135">
        <f>IF('Ficha de funcio e processa'!W138&lt;='Tabela IRT'!$B$11,'Tabela IRT'!$D$11,IF('Ficha de funcio e processa'!W138&lt;='Tabela IRT'!$B$12,'Tabela IRT'!$D$12,IF('Ficha de funcio e processa'!W138&lt;='Tabela IRT'!$B$13,'Tabela IRT'!$D$13,IF('Ficha de funcio e processa'!W138&lt;='Tabela IRT'!$B$14,'Tabela IRT'!$D$14,IF('Ficha de funcio e processa'!W138&lt;='Tabela IRT'!$B$15,'Tabela IRT'!$D$15,IF('Ficha de funcio e processa'!W138&lt;='Tabela IRT'!$B$16,'Tabela IRT'!$D$16,IF('Ficha de funcio e processa'!W138&lt;='Tabela IRT'!$B$17,'Tabela IRT'!$D$17,IF('Ficha de funcio e processa'!W138&lt;='Tabela IRT'!$B$18,'Tabela IRT'!$D$18,IF('Ficha de funcio e processa'!W138&lt;='Tabela IRT'!$B$19,'Tabela IRT'!$D$19,IF('Ficha de funcio e processa'!W138&lt;='Tabela IRT'!$B$20,'Tabela IRT'!$D$20,IF('Ficha de funcio e processa'!W138&lt;='Tabela IRT'!$B$21,'Tabela IRT'!$D$21,IF('Ficha de funcio e processa'!W138&lt;='Tabela IRT'!$B$22,'Tabela IRT'!$D$22,IF('Ficha de funcio e processa'!W138&lt;='Tabela IRT'!$B$23,'Tabela IRT'!$D$23,IF('Ficha de funcio e processa'!W138&lt;='Tabela IRT'!$B$24,'Tabela IRT'!$D$24))))))))))))))</f>
        <v>0</v>
      </c>
      <c r="K133" s="148">
        <f>IF('Ficha de funcio e processa'!W138&lt;='Tabela IRT'!$B$11,'Tabela IRT'!$E$11,IF('Ficha de funcio e processa'!W138&lt;='Tabela IRT'!$B$12,'Tabela IRT'!$E$12,IF('Ficha de funcio e processa'!W138&lt;='Tabela IRT'!$B$13,'Tabela IRT'!$E$13,IF('Ficha de funcio e processa'!W138&lt;='Tabela IRT'!$B$14,'Tabela IRT'!$E$14,IF('Ficha de funcio e processa'!W138&lt;='Tabela IRT'!$B$15,'Tabela IRT'!$E$15,IF('Ficha de funcio e processa'!W138&lt;='Tabela IRT'!$B$16,'Tabela IRT'!$E$16,IF('Ficha de funcio e processa'!W138&lt;='Tabela IRT'!$B$17,'Tabela IRT'!$E$17,IF('Ficha de funcio e processa'!W138&lt;='Tabela IRT'!$B$18,'Tabela IRT'!$E$18,IF('Ficha de funcio e processa'!W138&lt;='Tabela IRT'!$B$19,'Tabela IRT'!$E$19,IF('Ficha de funcio e processa'!W138&lt;='Tabela IRT'!$B$20,'Tabela IRT'!$E$20,IF('Ficha de funcio e processa'!W138&lt;='Tabela IRT'!$B$21,'Tabela IRT'!$E$21,IF('Ficha de funcio e processa'!W138&lt;='Tabela IRT'!$B$22,'Tabela IRT'!$E$22,IF('Ficha de funcio e processa'!W138&lt;='Tabela IRT'!$B$23,'Tabela IRT'!$E$23,IF('Ficha de funcio e processa'!W138&lt;='Tabela IRT'!$B$24,'Tabela IRT'!$E$24))))))))))))))</f>
        <v>0</v>
      </c>
      <c r="L133" s="148">
        <f>IF('Ficha de funcio e processa'!W138&lt;='Tabela IRT'!$B$11,'Tabela IRT'!$C$11,IF('Ficha de funcio e processa'!W138&lt;='Tabela IRT'!$B$12,'Tabela IRT'!$C$12,IF('Ficha de funcio e processa'!W138&lt;='Tabela IRT'!$B$13,'Tabela IRT'!$C$13,IF('Ficha de funcio e processa'!W138&lt;='Tabela IRT'!$B$14,'Tabela IRT'!$C$14,IF('Ficha de funcio e processa'!W138&lt;='Tabela IRT'!$B$15,'Tabela IRT'!$C$15,IF('Ficha de funcio e processa'!W138&lt;='Tabela IRT'!$B$16,'Tabela IRT'!$C$16,IF('Ficha de funcio e processa'!W138&lt;='Tabela IRT'!$B$17,'Tabela IRT'!$C$17,IF('Ficha de funcio e processa'!W138&lt;='Tabela IRT'!$B$18,'Tabela IRT'!$C$18,IF('Ficha de funcio e processa'!W138&lt;='Tabela IRT'!$B$19,'Tabela IRT'!$C$19,IF('Ficha de funcio e processa'!W138&lt;='Tabela IRT'!$B$20,'Tabela IRT'!$C$20,IF('Ficha de funcio e processa'!W138&lt;='Tabela IRT'!$B$21,'Tabela IRT'!$C$21,IF('Ficha de funcio e processa'!W138&lt;='Tabela IRT'!$B$22,'Tabela IRT'!$C$22,IF('Ficha de funcio e processa'!W138&lt;='Tabela IRT'!$B$23,'Tabela IRT'!$C$23,IF('Ficha de funcio e processa'!W138&lt;='Tabela IRT'!$B$24,'Tabela IRT'!$C$24))))))))))))))</f>
        <v>0</v>
      </c>
      <c r="M133" s="233">
        <f>('Ficha de funcio e processa'!W138-30%)-L133</f>
        <v>-0.3</v>
      </c>
      <c r="N133" s="184">
        <v>44</v>
      </c>
      <c r="O133" s="184">
        <v>9</v>
      </c>
      <c r="P133" s="185"/>
      <c r="Q133" s="185"/>
      <c r="R133" s="186"/>
      <c r="S133" s="186"/>
      <c r="T133" s="186"/>
      <c r="U133" s="186"/>
      <c r="V133" s="186"/>
      <c r="W133" s="186"/>
      <c r="X133" s="186"/>
      <c r="Y133" s="186"/>
      <c r="Z133" s="153"/>
      <c r="AA133" s="153">
        <f t="shared" ca="1" si="7"/>
        <v>41740</v>
      </c>
      <c r="AB133" s="154">
        <f t="shared" ca="1" si="8"/>
        <v>114.35616438356165</v>
      </c>
      <c r="AC133" s="187"/>
    </row>
    <row r="134" spans="1:29">
      <c r="A134" s="137" t="b">
        <f t="shared" si="9"/>
        <v>0</v>
      </c>
      <c r="B134" s="138"/>
      <c r="C134" s="143"/>
      <c r="D134" s="138"/>
      <c r="E134" s="139"/>
      <c r="F134" s="139"/>
      <c r="G134" s="140">
        <f t="shared" ca="1" si="10"/>
        <v>41740</v>
      </c>
      <c r="H134" s="141">
        <f t="shared" ca="1" si="6"/>
        <v>-41740</v>
      </c>
      <c r="I134" s="180"/>
      <c r="J134" s="135">
        <f>IF('Ficha de funcio e processa'!W139&lt;='Tabela IRT'!$B$11,'Tabela IRT'!$D$11,IF('Ficha de funcio e processa'!W139&lt;='Tabela IRT'!$B$12,'Tabela IRT'!$D$12,IF('Ficha de funcio e processa'!W139&lt;='Tabela IRT'!$B$13,'Tabela IRT'!$D$13,IF('Ficha de funcio e processa'!W139&lt;='Tabela IRT'!$B$14,'Tabela IRT'!$D$14,IF('Ficha de funcio e processa'!W139&lt;='Tabela IRT'!$B$15,'Tabela IRT'!$D$15,IF('Ficha de funcio e processa'!W139&lt;='Tabela IRT'!$B$16,'Tabela IRT'!$D$16,IF('Ficha de funcio e processa'!W139&lt;='Tabela IRT'!$B$17,'Tabela IRT'!$D$17,IF('Ficha de funcio e processa'!W139&lt;='Tabela IRT'!$B$18,'Tabela IRT'!$D$18,IF('Ficha de funcio e processa'!W139&lt;='Tabela IRT'!$B$19,'Tabela IRT'!$D$19,IF('Ficha de funcio e processa'!W139&lt;='Tabela IRT'!$B$20,'Tabela IRT'!$D$20,IF('Ficha de funcio e processa'!W139&lt;='Tabela IRT'!$B$21,'Tabela IRT'!$D$21,IF('Ficha de funcio e processa'!W139&lt;='Tabela IRT'!$B$22,'Tabela IRT'!$D$22,IF('Ficha de funcio e processa'!W139&lt;='Tabela IRT'!$B$23,'Tabela IRT'!$D$23,IF('Ficha de funcio e processa'!W139&lt;='Tabela IRT'!$B$24,'Tabela IRT'!$D$24))))))))))))))</f>
        <v>0</v>
      </c>
      <c r="K134" s="148">
        <f>IF('Ficha de funcio e processa'!W139&lt;='Tabela IRT'!$B$11,'Tabela IRT'!$E$11,IF('Ficha de funcio e processa'!W139&lt;='Tabela IRT'!$B$12,'Tabela IRT'!$E$12,IF('Ficha de funcio e processa'!W139&lt;='Tabela IRT'!$B$13,'Tabela IRT'!$E$13,IF('Ficha de funcio e processa'!W139&lt;='Tabela IRT'!$B$14,'Tabela IRT'!$E$14,IF('Ficha de funcio e processa'!W139&lt;='Tabela IRT'!$B$15,'Tabela IRT'!$E$15,IF('Ficha de funcio e processa'!W139&lt;='Tabela IRT'!$B$16,'Tabela IRT'!$E$16,IF('Ficha de funcio e processa'!W139&lt;='Tabela IRT'!$B$17,'Tabela IRT'!$E$17,IF('Ficha de funcio e processa'!W139&lt;='Tabela IRT'!$B$18,'Tabela IRT'!$E$18,IF('Ficha de funcio e processa'!W139&lt;='Tabela IRT'!$B$19,'Tabela IRT'!$E$19,IF('Ficha de funcio e processa'!W139&lt;='Tabela IRT'!$B$20,'Tabela IRT'!$E$20,IF('Ficha de funcio e processa'!W139&lt;='Tabela IRT'!$B$21,'Tabela IRT'!$E$21,IF('Ficha de funcio e processa'!W139&lt;='Tabela IRT'!$B$22,'Tabela IRT'!$E$22,IF('Ficha de funcio e processa'!W139&lt;='Tabela IRT'!$B$23,'Tabela IRT'!$E$23,IF('Ficha de funcio e processa'!W139&lt;='Tabela IRT'!$B$24,'Tabela IRT'!$E$24))))))))))))))</f>
        <v>0</v>
      </c>
      <c r="L134" s="148">
        <f>IF('Ficha de funcio e processa'!W139&lt;='Tabela IRT'!$B$11,'Tabela IRT'!$C$11,IF('Ficha de funcio e processa'!W139&lt;='Tabela IRT'!$B$12,'Tabela IRT'!$C$12,IF('Ficha de funcio e processa'!W139&lt;='Tabela IRT'!$B$13,'Tabela IRT'!$C$13,IF('Ficha de funcio e processa'!W139&lt;='Tabela IRT'!$B$14,'Tabela IRT'!$C$14,IF('Ficha de funcio e processa'!W139&lt;='Tabela IRT'!$B$15,'Tabela IRT'!$C$15,IF('Ficha de funcio e processa'!W139&lt;='Tabela IRT'!$B$16,'Tabela IRT'!$C$16,IF('Ficha de funcio e processa'!W139&lt;='Tabela IRT'!$B$17,'Tabela IRT'!$C$17,IF('Ficha de funcio e processa'!W139&lt;='Tabela IRT'!$B$18,'Tabela IRT'!$C$18,IF('Ficha de funcio e processa'!W139&lt;='Tabela IRT'!$B$19,'Tabela IRT'!$C$19,IF('Ficha de funcio e processa'!W139&lt;='Tabela IRT'!$B$20,'Tabela IRT'!$C$20,IF('Ficha de funcio e processa'!W139&lt;='Tabela IRT'!$B$21,'Tabela IRT'!$C$21,IF('Ficha de funcio e processa'!W139&lt;='Tabela IRT'!$B$22,'Tabela IRT'!$C$22,IF('Ficha de funcio e processa'!W139&lt;='Tabela IRT'!$B$23,'Tabela IRT'!$C$23,IF('Ficha de funcio e processa'!W139&lt;='Tabela IRT'!$B$24,'Tabela IRT'!$C$24))))))))))))))</f>
        <v>0</v>
      </c>
      <c r="M134" s="233">
        <f>('Ficha de funcio e processa'!W139-30%)-L134</f>
        <v>-0.3</v>
      </c>
      <c r="N134" s="184">
        <v>44</v>
      </c>
      <c r="O134" s="184">
        <v>9</v>
      </c>
      <c r="P134" s="185"/>
      <c r="Q134" s="185"/>
      <c r="R134" s="186"/>
      <c r="S134" s="186"/>
      <c r="T134" s="186"/>
      <c r="U134" s="186"/>
      <c r="V134" s="186"/>
      <c r="W134" s="186"/>
      <c r="X134" s="186"/>
      <c r="Y134" s="186"/>
      <c r="Z134" s="153"/>
      <c r="AA134" s="153">
        <f t="shared" ca="1" si="7"/>
        <v>41740</v>
      </c>
      <c r="AB134" s="154">
        <f t="shared" ca="1" si="8"/>
        <v>114.35616438356165</v>
      </c>
      <c r="AC134" s="187"/>
    </row>
    <row r="135" spans="1:29">
      <c r="A135" s="137" t="b">
        <f t="shared" si="9"/>
        <v>0</v>
      </c>
      <c r="B135" s="138"/>
      <c r="C135" s="145"/>
      <c r="D135" s="138"/>
      <c r="E135" s="139"/>
      <c r="F135" s="139"/>
      <c r="G135" s="140">
        <f t="shared" ca="1" si="10"/>
        <v>41740</v>
      </c>
      <c r="H135" s="141">
        <f t="shared" ca="1" si="6"/>
        <v>-41740</v>
      </c>
      <c r="I135" s="180"/>
      <c r="J135" s="135">
        <f>IF('Ficha de funcio e processa'!W140&lt;='Tabela IRT'!$B$11,'Tabela IRT'!$D$11,IF('Ficha de funcio e processa'!W140&lt;='Tabela IRT'!$B$12,'Tabela IRT'!$D$12,IF('Ficha de funcio e processa'!W140&lt;='Tabela IRT'!$B$13,'Tabela IRT'!$D$13,IF('Ficha de funcio e processa'!W140&lt;='Tabela IRT'!$B$14,'Tabela IRT'!$D$14,IF('Ficha de funcio e processa'!W140&lt;='Tabela IRT'!$B$15,'Tabela IRT'!$D$15,IF('Ficha de funcio e processa'!W140&lt;='Tabela IRT'!$B$16,'Tabela IRT'!$D$16,IF('Ficha de funcio e processa'!W140&lt;='Tabela IRT'!$B$17,'Tabela IRT'!$D$17,IF('Ficha de funcio e processa'!W140&lt;='Tabela IRT'!$B$18,'Tabela IRT'!$D$18,IF('Ficha de funcio e processa'!W140&lt;='Tabela IRT'!$B$19,'Tabela IRT'!$D$19,IF('Ficha de funcio e processa'!W140&lt;='Tabela IRT'!$B$20,'Tabela IRT'!$D$20,IF('Ficha de funcio e processa'!W140&lt;='Tabela IRT'!$B$21,'Tabela IRT'!$D$21,IF('Ficha de funcio e processa'!W140&lt;='Tabela IRT'!$B$22,'Tabela IRT'!$D$22,IF('Ficha de funcio e processa'!W140&lt;='Tabela IRT'!$B$23,'Tabela IRT'!$D$23,IF('Ficha de funcio e processa'!W140&lt;='Tabela IRT'!$B$24,'Tabela IRT'!$D$24))))))))))))))</f>
        <v>0</v>
      </c>
      <c r="K135" s="148">
        <f>IF('Ficha de funcio e processa'!W140&lt;='Tabela IRT'!$B$11,'Tabela IRT'!$E$11,IF('Ficha de funcio e processa'!W140&lt;='Tabela IRT'!$B$12,'Tabela IRT'!$E$12,IF('Ficha de funcio e processa'!W140&lt;='Tabela IRT'!$B$13,'Tabela IRT'!$E$13,IF('Ficha de funcio e processa'!W140&lt;='Tabela IRT'!$B$14,'Tabela IRT'!$E$14,IF('Ficha de funcio e processa'!W140&lt;='Tabela IRT'!$B$15,'Tabela IRT'!$E$15,IF('Ficha de funcio e processa'!W140&lt;='Tabela IRT'!$B$16,'Tabela IRT'!$E$16,IF('Ficha de funcio e processa'!W140&lt;='Tabela IRT'!$B$17,'Tabela IRT'!$E$17,IF('Ficha de funcio e processa'!W140&lt;='Tabela IRT'!$B$18,'Tabela IRT'!$E$18,IF('Ficha de funcio e processa'!W140&lt;='Tabela IRT'!$B$19,'Tabela IRT'!$E$19,IF('Ficha de funcio e processa'!W140&lt;='Tabela IRT'!$B$20,'Tabela IRT'!$E$20,IF('Ficha de funcio e processa'!W140&lt;='Tabela IRT'!$B$21,'Tabela IRT'!$E$21,IF('Ficha de funcio e processa'!W140&lt;='Tabela IRT'!$B$22,'Tabela IRT'!$E$22,IF('Ficha de funcio e processa'!W140&lt;='Tabela IRT'!$B$23,'Tabela IRT'!$E$23,IF('Ficha de funcio e processa'!W140&lt;='Tabela IRT'!$B$24,'Tabela IRT'!$E$24))))))))))))))</f>
        <v>0</v>
      </c>
      <c r="L135" s="148">
        <f>IF('Ficha de funcio e processa'!W140&lt;='Tabela IRT'!$B$11,'Tabela IRT'!$C$11,IF('Ficha de funcio e processa'!W140&lt;='Tabela IRT'!$B$12,'Tabela IRT'!$C$12,IF('Ficha de funcio e processa'!W140&lt;='Tabela IRT'!$B$13,'Tabela IRT'!$C$13,IF('Ficha de funcio e processa'!W140&lt;='Tabela IRT'!$B$14,'Tabela IRT'!$C$14,IF('Ficha de funcio e processa'!W140&lt;='Tabela IRT'!$B$15,'Tabela IRT'!$C$15,IF('Ficha de funcio e processa'!W140&lt;='Tabela IRT'!$B$16,'Tabela IRT'!$C$16,IF('Ficha de funcio e processa'!W140&lt;='Tabela IRT'!$B$17,'Tabela IRT'!$C$17,IF('Ficha de funcio e processa'!W140&lt;='Tabela IRT'!$B$18,'Tabela IRT'!$C$18,IF('Ficha de funcio e processa'!W140&lt;='Tabela IRT'!$B$19,'Tabela IRT'!$C$19,IF('Ficha de funcio e processa'!W140&lt;='Tabela IRT'!$B$20,'Tabela IRT'!$C$20,IF('Ficha de funcio e processa'!W140&lt;='Tabela IRT'!$B$21,'Tabela IRT'!$C$21,IF('Ficha de funcio e processa'!W140&lt;='Tabela IRT'!$B$22,'Tabela IRT'!$C$22,IF('Ficha de funcio e processa'!W140&lt;='Tabela IRT'!$B$23,'Tabela IRT'!$C$23,IF('Ficha de funcio e processa'!W140&lt;='Tabela IRT'!$B$24,'Tabela IRT'!$C$24))))))))))))))</f>
        <v>0</v>
      </c>
      <c r="M135" s="233">
        <f>('Ficha de funcio e processa'!W140-30%)-L135</f>
        <v>-0.3</v>
      </c>
      <c r="N135" s="184">
        <v>44</v>
      </c>
      <c r="O135" s="184">
        <v>9</v>
      </c>
      <c r="P135" s="185"/>
      <c r="Q135" s="185"/>
      <c r="R135" s="186"/>
      <c r="S135" s="186"/>
      <c r="T135" s="186"/>
      <c r="U135" s="186"/>
      <c r="V135" s="186"/>
      <c r="W135" s="186"/>
      <c r="X135" s="186"/>
      <c r="Y135" s="186"/>
      <c r="Z135" s="151"/>
      <c r="AA135" s="153">
        <f t="shared" ca="1" si="7"/>
        <v>41740</v>
      </c>
      <c r="AB135" s="154">
        <f t="shared" ca="1" si="8"/>
        <v>114.35616438356165</v>
      </c>
      <c r="AC135" s="187"/>
    </row>
    <row r="136" spans="1:29">
      <c r="A136" s="137" t="b">
        <f t="shared" si="9"/>
        <v>0</v>
      </c>
      <c r="B136" s="138"/>
      <c r="C136" s="143"/>
      <c r="D136" s="138"/>
      <c r="E136" s="139"/>
      <c r="F136" s="139"/>
      <c r="G136" s="140">
        <f t="shared" ca="1" si="10"/>
        <v>41740</v>
      </c>
      <c r="H136" s="141">
        <f t="shared" ref="H136:H199" ca="1" si="11">F136-G136</f>
        <v>-41740</v>
      </c>
      <c r="I136" s="180"/>
      <c r="J136" s="135">
        <f>IF('Ficha de funcio e processa'!W141&lt;='Tabela IRT'!$B$11,'Tabela IRT'!$D$11,IF('Ficha de funcio e processa'!W141&lt;='Tabela IRT'!$B$12,'Tabela IRT'!$D$12,IF('Ficha de funcio e processa'!W141&lt;='Tabela IRT'!$B$13,'Tabela IRT'!$D$13,IF('Ficha de funcio e processa'!W141&lt;='Tabela IRT'!$B$14,'Tabela IRT'!$D$14,IF('Ficha de funcio e processa'!W141&lt;='Tabela IRT'!$B$15,'Tabela IRT'!$D$15,IF('Ficha de funcio e processa'!W141&lt;='Tabela IRT'!$B$16,'Tabela IRT'!$D$16,IF('Ficha de funcio e processa'!W141&lt;='Tabela IRT'!$B$17,'Tabela IRT'!$D$17,IF('Ficha de funcio e processa'!W141&lt;='Tabela IRT'!$B$18,'Tabela IRT'!$D$18,IF('Ficha de funcio e processa'!W141&lt;='Tabela IRT'!$B$19,'Tabela IRT'!$D$19,IF('Ficha de funcio e processa'!W141&lt;='Tabela IRT'!$B$20,'Tabela IRT'!$D$20,IF('Ficha de funcio e processa'!W141&lt;='Tabela IRT'!$B$21,'Tabela IRT'!$D$21,IF('Ficha de funcio e processa'!W141&lt;='Tabela IRT'!$B$22,'Tabela IRT'!$D$22,IF('Ficha de funcio e processa'!W141&lt;='Tabela IRT'!$B$23,'Tabela IRT'!$D$23,IF('Ficha de funcio e processa'!W141&lt;='Tabela IRT'!$B$24,'Tabela IRT'!$D$24))))))))))))))</f>
        <v>0</v>
      </c>
      <c r="K136" s="148">
        <f>IF('Ficha de funcio e processa'!W141&lt;='Tabela IRT'!$B$11,'Tabela IRT'!$E$11,IF('Ficha de funcio e processa'!W141&lt;='Tabela IRT'!$B$12,'Tabela IRT'!$E$12,IF('Ficha de funcio e processa'!W141&lt;='Tabela IRT'!$B$13,'Tabela IRT'!$E$13,IF('Ficha de funcio e processa'!W141&lt;='Tabela IRT'!$B$14,'Tabela IRT'!$E$14,IF('Ficha de funcio e processa'!W141&lt;='Tabela IRT'!$B$15,'Tabela IRT'!$E$15,IF('Ficha de funcio e processa'!W141&lt;='Tabela IRT'!$B$16,'Tabela IRT'!$E$16,IF('Ficha de funcio e processa'!W141&lt;='Tabela IRT'!$B$17,'Tabela IRT'!$E$17,IF('Ficha de funcio e processa'!W141&lt;='Tabela IRT'!$B$18,'Tabela IRT'!$E$18,IF('Ficha de funcio e processa'!W141&lt;='Tabela IRT'!$B$19,'Tabela IRT'!$E$19,IF('Ficha de funcio e processa'!W141&lt;='Tabela IRT'!$B$20,'Tabela IRT'!$E$20,IF('Ficha de funcio e processa'!W141&lt;='Tabela IRT'!$B$21,'Tabela IRT'!$E$21,IF('Ficha de funcio e processa'!W141&lt;='Tabela IRT'!$B$22,'Tabela IRT'!$E$22,IF('Ficha de funcio e processa'!W141&lt;='Tabela IRT'!$B$23,'Tabela IRT'!$E$23,IF('Ficha de funcio e processa'!W141&lt;='Tabela IRT'!$B$24,'Tabela IRT'!$E$24))))))))))))))</f>
        <v>0</v>
      </c>
      <c r="L136" s="148">
        <f>IF('Ficha de funcio e processa'!W141&lt;='Tabela IRT'!$B$11,'Tabela IRT'!$C$11,IF('Ficha de funcio e processa'!W141&lt;='Tabela IRT'!$B$12,'Tabela IRT'!$C$12,IF('Ficha de funcio e processa'!W141&lt;='Tabela IRT'!$B$13,'Tabela IRT'!$C$13,IF('Ficha de funcio e processa'!W141&lt;='Tabela IRT'!$B$14,'Tabela IRT'!$C$14,IF('Ficha de funcio e processa'!W141&lt;='Tabela IRT'!$B$15,'Tabela IRT'!$C$15,IF('Ficha de funcio e processa'!W141&lt;='Tabela IRT'!$B$16,'Tabela IRT'!$C$16,IF('Ficha de funcio e processa'!W141&lt;='Tabela IRT'!$B$17,'Tabela IRT'!$C$17,IF('Ficha de funcio e processa'!W141&lt;='Tabela IRT'!$B$18,'Tabela IRT'!$C$18,IF('Ficha de funcio e processa'!W141&lt;='Tabela IRT'!$B$19,'Tabela IRT'!$C$19,IF('Ficha de funcio e processa'!W141&lt;='Tabela IRT'!$B$20,'Tabela IRT'!$C$20,IF('Ficha de funcio e processa'!W141&lt;='Tabela IRT'!$B$21,'Tabela IRT'!$C$21,IF('Ficha de funcio e processa'!W141&lt;='Tabela IRT'!$B$22,'Tabela IRT'!$C$22,IF('Ficha de funcio e processa'!W141&lt;='Tabela IRT'!$B$23,'Tabela IRT'!$C$23,IF('Ficha de funcio e processa'!W141&lt;='Tabela IRT'!$B$24,'Tabela IRT'!$C$24))))))))))))))</f>
        <v>0</v>
      </c>
      <c r="M136" s="233">
        <f>('Ficha de funcio e processa'!W141-30%)-L136</f>
        <v>-0.3</v>
      </c>
      <c r="N136" s="184">
        <v>44</v>
      </c>
      <c r="O136" s="184">
        <v>9</v>
      </c>
      <c r="P136" s="185"/>
      <c r="Q136" s="185"/>
      <c r="R136" s="186"/>
      <c r="S136" s="186"/>
      <c r="T136" s="186"/>
      <c r="U136" s="186"/>
      <c r="V136" s="186"/>
      <c r="W136" s="186"/>
      <c r="X136" s="186"/>
      <c r="Y136" s="186"/>
      <c r="Z136" s="153"/>
      <c r="AA136" s="153">
        <f t="shared" ref="AA136:AA199" ca="1" si="12">TODAY()</f>
        <v>41740</v>
      </c>
      <c r="AB136" s="154">
        <f t="shared" ref="AB136:AB199" ca="1" si="13">(AA136-Z136)/365</f>
        <v>114.35616438356165</v>
      </c>
      <c r="AC136" s="187"/>
    </row>
    <row r="137" spans="1:29">
      <c r="A137" s="137" t="b">
        <f t="shared" ref="A137:A200" si="14">IF(B137&gt;0,A136+1)</f>
        <v>0</v>
      </c>
      <c r="B137" s="138"/>
      <c r="C137" s="143"/>
      <c r="D137" s="138"/>
      <c r="E137" s="139"/>
      <c r="F137" s="139"/>
      <c r="G137" s="140">
        <f t="shared" ca="1" si="10"/>
        <v>41740</v>
      </c>
      <c r="H137" s="141">
        <f t="shared" ca="1" si="11"/>
        <v>-41740</v>
      </c>
      <c r="I137" s="180"/>
      <c r="J137" s="135">
        <f>IF('Ficha de funcio e processa'!W142&lt;='Tabela IRT'!$B$11,'Tabela IRT'!$D$11,IF('Ficha de funcio e processa'!W142&lt;='Tabela IRT'!$B$12,'Tabela IRT'!$D$12,IF('Ficha de funcio e processa'!W142&lt;='Tabela IRT'!$B$13,'Tabela IRT'!$D$13,IF('Ficha de funcio e processa'!W142&lt;='Tabela IRT'!$B$14,'Tabela IRT'!$D$14,IF('Ficha de funcio e processa'!W142&lt;='Tabela IRT'!$B$15,'Tabela IRT'!$D$15,IF('Ficha de funcio e processa'!W142&lt;='Tabela IRT'!$B$16,'Tabela IRT'!$D$16,IF('Ficha de funcio e processa'!W142&lt;='Tabela IRT'!$B$17,'Tabela IRT'!$D$17,IF('Ficha de funcio e processa'!W142&lt;='Tabela IRT'!$B$18,'Tabela IRT'!$D$18,IF('Ficha de funcio e processa'!W142&lt;='Tabela IRT'!$B$19,'Tabela IRT'!$D$19,IF('Ficha de funcio e processa'!W142&lt;='Tabela IRT'!$B$20,'Tabela IRT'!$D$20,IF('Ficha de funcio e processa'!W142&lt;='Tabela IRT'!$B$21,'Tabela IRT'!$D$21,IF('Ficha de funcio e processa'!W142&lt;='Tabela IRT'!$B$22,'Tabela IRT'!$D$22,IF('Ficha de funcio e processa'!W142&lt;='Tabela IRT'!$B$23,'Tabela IRT'!$D$23,IF('Ficha de funcio e processa'!W142&lt;='Tabela IRT'!$B$24,'Tabela IRT'!$D$24))))))))))))))</f>
        <v>0</v>
      </c>
      <c r="K137" s="148">
        <f>IF('Ficha de funcio e processa'!W142&lt;='Tabela IRT'!$B$11,'Tabela IRT'!$E$11,IF('Ficha de funcio e processa'!W142&lt;='Tabela IRT'!$B$12,'Tabela IRT'!$E$12,IF('Ficha de funcio e processa'!W142&lt;='Tabela IRT'!$B$13,'Tabela IRT'!$E$13,IF('Ficha de funcio e processa'!W142&lt;='Tabela IRT'!$B$14,'Tabela IRT'!$E$14,IF('Ficha de funcio e processa'!W142&lt;='Tabela IRT'!$B$15,'Tabela IRT'!$E$15,IF('Ficha de funcio e processa'!W142&lt;='Tabela IRT'!$B$16,'Tabela IRT'!$E$16,IF('Ficha de funcio e processa'!W142&lt;='Tabela IRT'!$B$17,'Tabela IRT'!$E$17,IF('Ficha de funcio e processa'!W142&lt;='Tabela IRT'!$B$18,'Tabela IRT'!$E$18,IF('Ficha de funcio e processa'!W142&lt;='Tabela IRT'!$B$19,'Tabela IRT'!$E$19,IF('Ficha de funcio e processa'!W142&lt;='Tabela IRT'!$B$20,'Tabela IRT'!$E$20,IF('Ficha de funcio e processa'!W142&lt;='Tabela IRT'!$B$21,'Tabela IRT'!$E$21,IF('Ficha de funcio e processa'!W142&lt;='Tabela IRT'!$B$22,'Tabela IRT'!$E$22,IF('Ficha de funcio e processa'!W142&lt;='Tabela IRT'!$B$23,'Tabela IRT'!$E$23,IF('Ficha de funcio e processa'!W142&lt;='Tabela IRT'!$B$24,'Tabela IRT'!$E$24))))))))))))))</f>
        <v>0</v>
      </c>
      <c r="L137" s="148">
        <f>IF('Ficha de funcio e processa'!W142&lt;='Tabela IRT'!$B$11,'Tabela IRT'!$C$11,IF('Ficha de funcio e processa'!W142&lt;='Tabela IRT'!$B$12,'Tabela IRT'!$C$12,IF('Ficha de funcio e processa'!W142&lt;='Tabela IRT'!$B$13,'Tabela IRT'!$C$13,IF('Ficha de funcio e processa'!W142&lt;='Tabela IRT'!$B$14,'Tabela IRT'!$C$14,IF('Ficha de funcio e processa'!W142&lt;='Tabela IRT'!$B$15,'Tabela IRT'!$C$15,IF('Ficha de funcio e processa'!W142&lt;='Tabela IRT'!$B$16,'Tabela IRT'!$C$16,IF('Ficha de funcio e processa'!W142&lt;='Tabela IRT'!$B$17,'Tabela IRT'!$C$17,IF('Ficha de funcio e processa'!W142&lt;='Tabela IRT'!$B$18,'Tabela IRT'!$C$18,IF('Ficha de funcio e processa'!W142&lt;='Tabela IRT'!$B$19,'Tabela IRT'!$C$19,IF('Ficha de funcio e processa'!W142&lt;='Tabela IRT'!$B$20,'Tabela IRT'!$C$20,IF('Ficha de funcio e processa'!W142&lt;='Tabela IRT'!$B$21,'Tabela IRT'!$C$21,IF('Ficha de funcio e processa'!W142&lt;='Tabela IRT'!$B$22,'Tabela IRT'!$C$22,IF('Ficha de funcio e processa'!W142&lt;='Tabela IRT'!$B$23,'Tabela IRT'!$C$23,IF('Ficha de funcio e processa'!W142&lt;='Tabela IRT'!$B$24,'Tabela IRT'!$C$24))))))))))))))</f>
        <v>0</v>
      </c>
      <c r="M137" s="233">
        <f>('Ficha de funcio e processa'!W142-30%)-L137</f>
        <v>-0.3</v>
      </c>
      <c r="N137" s="184">
        <v>44</v>
      </c>
      <c r="O137" s="184">
        <v>9</v>
      </c>
      <c r="P137" s="185"/>
      <c r="Q137" s="185"/>
      <c r="R137" s="186"/>
      <c r="S137" s="186"/>
      <c r="T137" s="186"/>
      <c r="U137" s="186"/>
      <c r="V137" s="186"/>
      <c r="W137" s="186"/>
      <c r="X137" s="186"/>
      <c r="Y137" s="186"/>
      <c r="Z137" s="153"/>
      <c r="AA137" s="153">
        <f t="shared" ca="1" si="12"/>
        <v>41740</v>
      </c>
      <c r="AB137" s="154">
        <f t="shared" ca="1" si="13"/>
        <v>114.35616438356165</v>
      </c>
      <c r="AC137" s="187"/>
    </row>
    <row r="138" spans="1:29">
      <c r="A138" s="137" t="b">
        <f t="shared" si="14"/>
        <v>0</v>
      </c>
      <c r="B138" s="138"/>
      <c r="C138" s="143"/>
      <c r="D138" s="138"/>
      <c r="E138" s="139"/>
      <c r="F138" s="139"/>
      <c r="G138" s="140">
        <f t="shared" ca="1" si="10"/>
        <v>41740</v>
      </c>
      <c r="H138" s="141">
        <f t="shared" ca="1" si="11"/>
        <v>-41740</v>
      </c>
      <c r="I138" s="180"/>
      <c r="J138" s="135">
        <f>IF('Ficha de funcio e processa'!W143&lt;='Tabela IRT'!$B$11,'Tabela IRT'!$D$11,IF('Ficha de funcio e processa'!W143&lt;='Tabela IRT'!$B$12,'Tabela IRT'!$D$12,IF('Ficha de funcio e processa'!W143&lt;='Tabela IRT'!$B$13,'Tabela IRT'!$D$13,IF('Ficha de funcio e processa'!W143&lt;='Tabela IRT'!$B$14,'Tabela IRT'!$D$14,IF('Ficha de funcio e processa'!W143&lt;='Tabela IRT'!$B$15,'Tabela IRT'!$D$15,IF('Ficha de funcio e processa'!W143&lt;='Tabela IRT'!$B$16,'Tabela IRT'!$D$16,IF('Ficha de funcio e processa'!W143&lt;='Tabela IRT'!$B$17,'Tabela IRT'!$D$17,IF('Ficha de funcio e processa'!W143&lt;='Tabela IRT'!$B$18,'Tabela IRT'!$D$18,IF('Ficha de funcio e processa'!W143&lt;='Tabela IRT'!$B$19,'Tabela IRT'!$D$19,IF('Ficha de funcio e processa'!W143&lt;='Tabela IRT'!$B$20,'Tabela IRT'!$D$20,IF('Ficha de funcio e processa'!W143&lt;='Tabela IRT'!$B$21,'Tabela IRT'!$D$21,IF('Ficha de funcio e processa'!W143&lt;='Tabela IRT'!$B$22,'Tabela IRT'!$D$22,IF('Ficha de funcio e processa'!W143&lt;='Tabela IRT'!$B$23,'Tabela IRT'!$D$23,IF('Ficha de funcio e processa'!W143&lt;='Tabela IRT'!$B$24,'Tabela IRT'!$D$24))))))))))))))</f>
        <v>0</v>
      </c>
      <c r="K138" s="148">
        <f>IF('Ficha de funcio e processa'!W143&lt;='Tabela IRT'!$B$11,'Tabela IRT'!$E$11,IF('Ficha de funcio e processa'!W143&lt;='Tabela IRT'!$B$12,'Tabela IRT'!$E$12,IF('Ficha de funcio e processa'!W143&lt;='Tabela IRT'!$B$13,'Tabela IRT'!$E$13,IF('Ficha de funcio e processa'!W143&lt;='Tabela IRT'!$B$14,'Tabela IRT'!$E$14,IF('Ficha de funcio e processa'!W143&lt;='Tabela IRT'!$B$15,'Tabela IRT'!$E$15,IF('Ficha de funcio e processa'!W143&lt;='Tabela IRT'!$B$16,'Tabela IRT'!$E$16,IF('Ficha de funcio e processa'!W143&lt;='Tabela IRT'!$B$17,'Tabela IRT'!$E$17,IF('Ficha de funcio e processa'!W143&lt;='Tabela IRT'!$B$18,'Tabela IRT'!$E$18,IF('Ficha de funcio e processa'!W143&lt;='Tabela IRT'!$B$19,'Tabela IRT'!$E$19,IF('Ficha de funcio e processa'!W143&lt;='Tabela IRT'!$B$20,'Tabela IRT'!$E$20,IF('Ficha de funcio e processa'!W143&lt;='Tabela IRT'!$B$21,'Tabela IRT'!$E$21,IF('Ficha de funcio e processa'!W143&lt;='Tabela IRT'!$B$22,'Tabela IRT'!$E$22,IF('Ficha de funcio e processa'!W143&lt;='Tabela IRT'!$B$23,'Tabela IRT'!$E$23,IF('Ficha de funcio e processa'!W143&lt;='Tabela IRT'!$B$24,'Tabela IRT'!$E$24))))))))))))))</f>
        <v>0</v>
      </c>
      <c r="L138" s="148">
        <f>IF('Ficha de funcio e processa'!W143&lt;='Tabela IRT'!$B$11,'Tabela IRT'!$C$11,IF('Ficha de funcio e processa'!W143&lt;='Tabela IRT'!$B$12,'Tabela IRT'!$C$12,IF('Ficha de funcio e processa'!W143&lt;='Tabela IRT'!$B$13,'Tabela IRT'!$C$13,IF('Ficha de funcio e processa'!W143&lt;='Tabela IRT'!$B$14,'Tabela IRT'!$C$14,IF('Ficha de funcio e processa'!W143&lt;='Tabela IRT'!$B$15,'Tabela IRT'!$C$15,IF('Ficha de funcio e processa'!W143&lt;='Tabela IRT'!$B$16,'Tabela IRT'!$C$16,IF('Ficha de funcio e processa'!W143&lt;='Tabela IRT'!$B$17,'Tabela IRT'!$C$17,IF('Ficha de funcio e processa'!W143&lt;='Tabela IRT'!$B$18,'Tabela IRT'!$C$18,IF('Ficha de funcio e processa'!W143&lt;='Tabela IRT'!$B$19,'Tabela IRT'!$C$19,IF('Ficha de funcio e processa'!W143&lt;='Tabela IRT'!$B$20,'Tabela IRT'!$C$20,IF('Ficha de funcio e processa'!W143&lt;='Tabela IRT'!$B$21,'Tabela IRT'!$C$21,IF('Ficha de funcio e processa'!W143&lt;='Tabela IRT'!$B$22,'Tabela IRT'!$C$22,IF('Ficha de funcio e processa'!W143&lt;='Tabela IRT'!$B$23,'Tabela IRT'!$C$23,IF('Ficha de funcio e processa'!W143&lt;='Tabela IRT'!$B$24,'Tabela IRT'!$C$24))))))))))))))</f>
        <v>0</v>
      </c>
      <c r="M138" s="233">
        <f>('Ficha de funcio e processa'!W143-30%)-L138</f>
        <v>-0.3</v>
      </c>
      <c r="N138" s="184">
        <v>44</v>
      </c>
      <c r="O138" s="184">
        <v>9</v>
      </c>
      <c r="P138" s="185"/>
      <c r="Q138" s="185"/>
      <c r="R138" s="186"/>
      <c r="S138" s="186"/>
      <c r="T138" s="186"/>
      <c r="U138" s="186"/>
      <c r="V138" s="186"/>
      <c r="W138" s="186"/>
      <c r="X138" s="186"/>
      <c r="Y138" s="186"/>
      <c r="Z138" s="153"/>
      <c r="AA138" s="153">
        <f t="shared" ca="1" si="12"/>
        <v>41740</v>
      </c>
      <c r="AB138" s="154">
        <f t="shared" ca="1" si="13"/>
        <v>114.35616438356165</v>
      </c>
      <c r="AC138" s="187"/>
    </row>
    <row r="139" spans="1:29">
      <c r="A139" s="137" t="b">
        <f t="shared" si="14"/>
        <v>0</v>
      </c>
      <c r="B139" s="138"/>
      <c r="C139" s="143"/>
      <c r="D139" s="138"/>
      <c r="E139" s="139"/>
      <c r="F139" s="139"/>
      <c r="G139" s="140">
        <f t="shared" ca="1" si="10"/>
        <v>41740</v>
      </c>
      <c r="H139" s="141">
        <f t="shared" ca="1" si="11"/>
        <v>-41740</v>
      </c>
      <c r="I139" s="180"/>
      <c r="J139" s="135">
        <f>IF('Ficha de funcio e processa'!W144&lt;='Tabela IRT'!$B$11,'Tabela IRT'!$D$11,IF('Ficha de funcio e processa'!W144&lt;='Tabela IRT'!$B$12,'Tabela IRT'!$D$12,IF('Ficha de funcio e processa'!W144&lt;='Tabela IRT'!$B$13,'Tabela IRT'!$D$13,IF('Ficha de funcio e processa'!W144&lt;='Tabela IRT'!$B$14,'Tabela IRT'!$D$14,IF('Ficha de funcio e processa'!W144&lt;='Tabela IRT'!$B$15,'Tabela IRT'!$D$15,IF('Ficha de funcio e processa'!W144&lt;='Tabela IRT'!$B$16,'Tabela IRT'!$D$16,IF('Ficha de funcio e processa'!W144&lt;='Tabela IRT'!$B$17,'Tabela IRT'!$D$17,IF('Ficha de funcio e processa'!W144&lt;='Tabela IRT'!$B$18,'Tabela IRT'!$D$18,IF('Ficha de funcio e processa'!W144&lt;='Tabela IRT'!$B$19,'Tabela IRT'!$D$19,IF('Ficha de funcio e processa'!W144&lt;='Tabela IRT'!$B$20,'Tabela IRT'!$D$20,IF('Ficha de funcio e processa'!W144&lt;='Tabela IRT'!$B$21,'Tabela IRT'!$D$21,IF('Ficha de funcio e processa'!W144&lt;='Tabela IRT'!$B$22,'Tabela IRT'!$D$22,IF('Ficha de funcio e processa'!W144&lt;='Tabela IRT'!$B$23,'Tabela IRT'!$D$23,IF('Ficha de funcio e processa'!W144&lt;='Tabela IRT'!$B$24,'Tabela IRT'!$D$24))))))))))))))</f>
        <v>0</v>
      </c>
      <c r="K139" s="148">
        <f>IF('Ficha de funcio e processa'!W144&lt;='Tabela IRT'!$B$11,'Tabela IRT'!$E$11,IF('Ficha de funcio e processa'!W144&lt;='Tabela IRT'!$B$12,'Tabela IRT'!$E$12,IF('Ficha de funcio e processa'!W144&lt;='Tabela IRT'!$B$13,'Tabela IRT'!$E$13,IF('Ficha de funcio e processa'!W144&lt;='Tabela IRT'!$B$14,'Tabela IRT'!$E$14,IF('Ficha de funcio e processa'!W144&lt;='Tabela IRT'!$B$15,'Tabela IRT'!$E$15,IF('Ficha de funcio e processa'!W144&lt;='Tabela IRT'!$B$16,'Tabela IRT'!$E$16,IF('Ficha de funcio e processa'!W144&lt;='Tabela IRT'!$B$17,'Tabela IRT'!$E$17,IF('Ficha de funcio e processa'!W144&lt;='Tabela IRT'!$B$18,'Tabela IRT'!$E$18,IF('Ficha de funcio e processa'!W144&lt;='Tabela IRT'!$B$19,'Tabela IRT'!$E$19,IF('Ficha de funcio e processa'!W144&lt;='Tabela IRT'!$B$20,'Tabela IRT'!$E$20,IF('Ficha de funcio e processa'!W144&lt;='Tabela IRT'!$B$21,'Tabela IRT'!$E$21,IF('Ficha de funcio e processa'!W144&lt;='Tabela IRT'!$B$22,'Tabela IRT'!$E$22,IF('Ficha de funcio e processa'!W144&lt;='Tabela IRT'!$B$23,'Tabela IRT'!$E$23,IF('Ficha de funcio e processa'!W144&lt;='Tabela IRT'!$B$24,'Tabela IRT'!$E$24))))))))))))))</f>
        <v>0</v>
      </c>
      <c r="L139" s="148">
        <f>IF('Ficha de funcio e processa'!W144&lt;='Tabela IRT'!$B$11,'Tabela IRT'!$C$11,IF('Ficha de funcio e processa'!W144&lt;='Tabela IRT'!$B$12,'Tabela IRT'!$C$12,IF('Ficha de funcio e processa'!W144&lt;='Tabela IRT'!$B$13,'Tabela IRT'!$C$13,IF('Ficha de funcio e processa'!W144&lt;='Tabela IRT'!$B$14,'Tabela IRT'!$C$14,IF('Ficha de funcio e processa'!W144&lt;='Tabela IRT'!$B$15,'Tabela IRT'!$C$15,IF('Ficha de funcio e processa'!W144&lt;='Tabela IRT'!$B$16,'Tabela IRT'!$C$16,IF('Ficha de funcio e processa'!W144&lt;='Tabela IRT'!$B$17,'Tabela IRT'!$C$17,IF('Ficha de funcio e processa'!W144&lt;='Tabela IRT'!$B$18,'Tabela IRT'!$C$18,IF('Ficha de funcio e processa'!W144&lt;='Tabela IRT'!$B$19,'Tabela IRT'!$C$19,IF('Ficha de funcio e processa'!W144&lt;='Tabela IRT'!$B$20,'Tabela IRT'!$C$20,IF('Ficha de funcio e processa'!W144&lt;='Tabela IRT'!$B$21,'Tabela IRT'!$C$21,IF('Ficha de funcio e processa'!W144&lt;='Tabela IRT'!$B$22,'Tabela IRT'!$C$22,IF('Ficha de funcio e processa'!W144&lt;='Tabela IRT'!$B$23,'Tabela IRT'!$C$23,IF('Ficha de funcio e processa'!W144&lt;='Tabela IRT'!$B$24,'Tabela IRT'!$C$24))))))))))))))</f>
        <v>0</v>
      </c>
      <c r="M139" s="233">
        <f>('Ficha de funcio e processa'!W144-30%)-L139</f>
        <v>-0.3</v>
      </c>
      <c r="N139" s="184">
        <v>44</v>
      </c>
      <c r="O139" s="184">
        <v>9</v>
      </c>
      <c r="P139" s="185"/>
      <c r="Q139" s="185"/>
      <c r="R139" s="186"/>
      <c r="S139" s="186"/>
      <c r="T139" s="186"/>
      <c r="U139" s="186"/>
      <c r="V139" s="186"/>
      <c r="W139" s="186"/>
      <c r="X139" s="186"/>
      <c r="Y139" s="186"/>
      <c r="Z139" s="153"/>
      <c r="AA139" s="153">
        <f t="shared" ca="1" si="12"/>
        <v>41740</v>
      </c>
      <c r="AB139" s="154">
        <f t="shared" ca="1" si="13"/>
        <v>114.35616438356165</v>
      </c>
      <c r="AC139" s="187"/>
    </row>
    <row r="140" spans="1:29">
      <c r="A140" s="137" t="b">
        <f t="shared" si="14"/>
        <v>0</v>
      </c>
      <c r="B140" s="138"/>
      <c r="C140" s="143"/>
      <c r="D140" s="138"/>
      <c r="E140" s="139"/>
      <c r="F140" s="139"/>
      <c r="G140" s="140">
        <f t="shared" ca="1" si="10"/>
        <v>41740</v>
      </c>
      <c r="H140" s="141">
        <f t="shared" ca="1" si="11"/>
        <v>-41740</v>
      </c>
      <c r="I140" s="180"/>
      <c r="J140" s="135">
        <f>IF('Ficha de funcio e processa'!W145&lt;='Tabela IRT'!$B$11,'Tabela IRT'!$D$11,IF('Ficha de funcio e processa'!W145&lt;='Tabela IRT'!$B$12,'Tabela IRT'!$D$12,IF('Ficha de funcio e processa'!W145&lt;='Tabela IRT'!$B$13,'Tabela IRT'!$D$13,IF('Ficha de funcio e processa'!W145&lt;='Tabela IRT'!$B$14,'Tabela IRT'!$D$14,IF('Ficha de funcio e processa'!W145&lt;='Tabela IRT'!$B$15,'Tabela IRT'!$D$15,IF('Ficha de funcio e processa'!W145&lt;='Tabela IRT'!$B$16,'Tabela IRT'!$D$16,IF('Ficha de funcio e processa'!W145&lt;='Tabela IRT'!$B$17,'Tabela IRT'!$D$17,IF('Ficha de funcio e processa'!W145&lt;='Tabela IRT'!$B$18,'Tabela IRT'!$D$18,IF('Ficha de funcio e processa'!W145&lt;='Tabela IRT'!$B$19,'Tabela IRT'!$D$19,IF('Ficha de funcio e processa'!W145&lt;='Tabela IRT'!$B$20,'Tabela IRT'!$D$20,IF('Ficha de funcio e processa'!W145&lt;='Tabela IRT'!$B$21,'Tabela IRT'!$D$21,IF('Ficha de funcio e processa'!W145&lt;='Tabela IRT'!$B$22,'Tabela IRT'!$D$22,IF('Ficha de funcio e processa'!W145&lt;='Tabela IRT'!$B$23,'Tabela IRT'!$D$23,IF('Ficha de funcio e processa'!W145&lt;='Tabela IRT'!$B$24,'Tabela IRT'!$D$24))))))))))))))</f>
        <v>0</v>
      </c>
      <c r="K140" s="148">
        <f>IF('Ficha de funcio e processa'!W145&lt;='Tabela IRT'!$B$11,'Tabela IRT'!$E$11,IF('Ficha de funcio e processa'!W145&lt;='Tabela IRT'!$B$12,'Tabela IRT'!$E$12,IF('Ficha de funcio e processa'!W145&lt;='Tabela IRT'!$B$13,'Tabela IRT'!$E$13,IF('Ficha de funcio e processa'!W145&lt;='Tabela IRT'!$B$14,'Tabela IRT'!$E$14,IF('Ficha de funcio e processa'!W145&lt;='Tabela IRT'!$B$15,'Tabela IRT'!$E$15,IF('Ficha de funcio e processa'!W145&lt;='Tabela IRT'!$B$16,'Tabela IRT'!$E$16,IF('Ficha de funcio e processa'!W145&lt;='Tabela IRT'!$B$17,'Tabela IRT'!$E$17,IF('Ficha de funcio e processa'!W145&lt;='Tabela IRT'!$B$18,'Tabela IRT'!$E$18,IF('Ficha de funcio e processa'!W145&lt;='Tabela IRT'!$B$19,'Tabela IRT'!$E$19,IF('Ficha de funcio e processa'!W145&lt;='Tabela IRT'!$B$20,'Tabela IRT'!$E$20,IF('Ficha de funcio e processa'!W145&lt;='Tabela IRT'!$B$21,'Tabela IRT'!$E$21,IF('Ficha de funcio e processa'!W145&lt;='Tabela IRT'!$B$22,'Tabela IRT'!$E$22,IF('Ficha de funcio e processa'!W145&lt;='Tabela IRT'!$B$23,'Tabela IRT'!$E$23,IF('Ficha de funcio e processa'!W145&lt;='Tabela IRT'!$B$24,'Tabela IRT'!$E$24))))))))))))))</f>
        <v>0</v>
      </c>
      <c r="L140" s="148">
        <f>IF('Ficha de funcio e processa'!W145&lt;='Tabela IRT'!$B$11,'Tabela IRT'!$C$11,IF('Ficha de funcio e processa'!W145&lt;='Tabela IRT'!$B$12,'Tabela IRT'!$C$12,IF('Ficha de funcio e processa'!W145&lt;='Tabela IRT'!$B$13,'Tabela IRT'!$C$13,IF('Ficha de funcio e processa'!W145&lt;='Tabela IRT'!$B$14,'Tabela IRT'!$C$14,IF('Ficha de funcio e processa'!W145&lt;='Tabela IRT'!$B$15,'Tabela IRT'!$C$15,IF('Ficha de funcio e processa'!W145&lt;='Tabela IRT'!$B$16,'Tabela IRT'!$C$16,IF('Ficha de funcio e processa'!W145&lt;='Tabela IRT'!$B$17,'Tabela IRT'!$C$17,IF('Ficha de funcio e processa'!W145&lt;='Tabela IRT'!$B$18,'Tabela IRT'!$C$18,IF('Ficha de funcio e processa'!W145&lt;='Tabela IRT'!$B$19,'Tabela IRT'!$C$19,IF('Ficha de funcio e processa'!W145&lt;='Tabela IRT'!$B$20,'Tabela IRT'!$C$20,IF('Ficha de funcio e processa'!W145&lt;='Tabela IRT'!$B$21,'Tabela IRT'!$C$21,IF('Ficha de funcio e processa'!W145&lt;='Tabela IRT'!$B$22,'Tabela IRT'!$C$22,IF('Ficha de funcio e processa'!W145&lt;='Tabela IRT'!$B$23,'Tabela IRT'!$C$23,IF('Ficha de funcio e processa'!W145&lt;='Tabela IRT'!$B$24,'Tabela IRT'!$C$24))))))))))))))</f>
        <v>0</v>
      </c>
      <c r="M140" s="233">
        <f>('Ficha de funcio e processa'!W145-30%)-L140</f>
        <v>-0.3</v>
      </c>
      <c r="N140" s="184">
        <v>44</v>
      </c>
      <c r="O140" s="184">
        <v>9</v>
      </c>
      <c r="P140" s="185"/>
      <c r="Q140" s="185"/>
      <c r="R140" s="186"/>
      <c r="S140" s="186"/>
      <c r="T140" s="186"/>
      <c r="U140" s="186"/>
      <c r="V140" s="186"/>
      <c r="W140" s="186"/>
      <c r="X140" s="186"/>
      <c r="Y140" s="186"/>
      <c r="Z140" s="153"/>
      <c r="AA140" s="153">
        <f t="shared" ca="1" si="12"/>
        <v>41740</v>
      </c>
      <c r="AB140" s="154">
        <f t="shared" ca="1" si="13"/>
        <v>114.35616438356165</v>
      </c>
      <c r="AC140" s="187"/>
    </row>
    <row r="141" spans="1:29">
      <c r="A141" s="137" t="b">
        <f t="shared" si="14"/>
        <v>0</v>
      </c>
      <c r="B141" s="138"/>
      <c r="C141" s="143"/>
      <c r="D141" s="138"/>
      <c r="E141" s="139"/>
      <c r="F141" s="139"/>
      <c r="G141" s="140">
        <f t="shared" ca="1" si="10"/>
        <v>41740</v>
      </c>
      <c r="H141" s="141">
        <f t="shared" ca="1" si="11"/>
        <v>-41740</v>
      </c>
      <c r="I141" s="180"/>
      <c r="J141" s="135">
        <f>IF('Ficha de funcio e processa'!W146&lt;='Tabela IRT'!$B$11,'Tabela IRT'!$D$11,IF('Ficha de funcio e processa'!W146&lt;='Tabela IRT'!$B$12,'Tabela IRT'!$D$12,IF('Ficha de funcio e processa'!W146&lt;='Tabela IRT'!$B$13,'Tabela IRT'!$D$13,IF('Ficha de funcio e processa'!W146&lt;='Tabela IRT'!$B$14,'Tabela IRT'!$D$14,IF('Ficha de funcio e processa'!W146&lt;='Tabela IRT'!$B$15,'Tabela IRT'!$D$15,IF('Ficha de funcio e processa'!W146&lt;='Tabela IRT'!$B$16,'Tabela IRT'!$D$16,IF('Ficha de funcio e processa'!W146&lt;='Tabela IRT'!$B$17,'Tabela IRT'!$D$17,IF('Ficha de funcio e processa'!W146&lt;='Tabela IRT'!$B$18,'Tabela IRT'!$D$18,IF('Ficha de funcio e processa'!W146&lt;='Tabela IRT'!$B$19,'Tabela IRT'!$D$19,IF('Ficha de funcio e processa'!W146&lt;='Tabela IRT'!$B$20,'Tabela IRT'!$D$20,IF('Ficha de funcio e processa'!W146&lt;='Tabela IRT'!$B$21,'Tabela IRT'!$D$21,IF('Ficha de funcio e processa'!W146&lt;='Tabela IRT'!$B$22,'Tabela IRT'!$D$22,IF('Ficha de funcio e processa'!W146&lt;='Tabela IRT'!$B$23,'Tabela IRT'!$D$23,IF('Ficha de funcio e processa'!W146&lt;='Tabela IRT'!$B$24,'Tabela IRT'!$D$24))))))))))))))</f>
        <v>0</v>
      </c>
      <c r="K141" s="148">
        <f>IF('Ficha de funcio e processa'!W146&lt;='Tabela IRT'!$B$11,'Tabela IRT'!$E$11,IF('Ficha de funcio e processa'!W146&lt;='Tabela IRT'!$B$12,'Tabela IRT'!$E$12,IF('Ficha de funcio e processa'!W146&lt;='Tabela IRT'!$B$13,'Tabela IRT'!$E$13,IF('Ficha de funcio e processa'!W146&lt;='Tabela IRT'!$B$14,'Tabela IRT'!$E$14,IF('Ficha de funcio e processa'!W146&lt;='Tabela IRT'!$B$15,'Tabela IRT'!$E$15,IF('Ficha de funcio e processa'!W146&lt;='Tabela IRT'!$B$16,'Tabela IRT'!$E$16,IF('Ficha de funcio e processa'!W146&lt;='Tabela IRT'!$B$17,'Tabela IRT'!$E$17,IF('Ficha de funcio e processa'!W146&lt;='Tabela IRT'!$B$18,'Tabela IRT'!$E$18,IF('Ficha de funcio e processa'!W146&lt;='Tabela IRT'!$B$19,'Tabela IRT'!$E$19,IF('Ficha de funcio e processa'!W146&lt;='Tabela IRT'!$B$20,'Tabela IRT'!$E$20,IF('Ficha de funcio e processa'!W146&lt;='Tabela IRT'!$B$21,'Tabela IRT'!$E$21,IF('Ficha de funcio e processa'!W146&lt;='Tabela IRT'!$B$22,'Tabela IRT'!$E$22,IF('Ficha de funcio e processa'!W146&lt;='Tabela IRT'!$B$23,'Tabela IRT'!$E$23,IF('Ficha de funcio e processa'!W146&lt;='Tabela IRT'!$B$24,'Tabela IRT'!$E$24))))))))))))))</f>
        <v>0</v>
      </c>
      <c r="L141" s="148">
        <f>IF('Ficha de funcio e processa'!W146&lt;='Tabela IRT'!$B$11,'Tabela IRT'!$C$11,IF('Ficha de funcio e processa'!W146&lt;='Tabela IRT'!$B$12,'Tabela IRT'!$C$12,IF('Ficha de funcio e processa'!W146&lt;='Tabela IRT'!$B$13,'Tabela IRT'!$C$13,IF('Ficha de funcio e processa'!W146&lt;='Tabela IRT'!$B$14,'Tabela IRT'!$C$14,IF('Ficha de funcio e processa'!W146&lt;='Tabela IRT'!$B$15,'Tabela IRT'!$C$15,IF('Ficha de funcio e processa'!W146&lt;='Tabela IRT'!$B$16,'Tabela IRT'!$C$16,IF('Ficha de funcio e processa'!W146&lt;='Tabela IRT'!$B$17,'Tabela IRT'!$C$17,IF('Ficha de funcio e processa'!W146&lt;='Tabela IRT'!$B$18,'Tabela IRT'!$C$18,IF('Ficha de funcio e processa'!W146&lt;='Tabela IRT'!$B$19,'Tabela IRT'!$C$19,IF('Ficha de funcio e processa'!W146&lt;='Tabela IRT'!$B$20,'Tabela IRT'!$C$20,IF('Ficha de funcio e processa'!W146&lt;='Tabela IRT'!$B$21,'Tabela IRT'!$C$21,IF('Ficha de funcio e processa'!W146&lt;='Tabela IRT'!$B$22,'Tabela IRT'!$C$22,IF('Ficha de funcio e processa'!W146&lt;='Tabela IRT'!$B$23,'Tabela IRT'!$C$23,IF('Ficha de funcio e processa'!W146&lt;='Tabela IRT'!$B$24,'Tabela IRT'!$C$24))))))))))))))</f>
        <v>0</v>
      </c>
      <c r="M141" s="233">
        <f>('Ficha de funcio e processa'!W146-30%)-L141</f>
        <v>-0.3</v>
      </c>
      <c r="N141" s="184">
        <v>44</v>
      </c>
      <c r="O141" s="184">
        <v>9</v>
      </c>
      <c r="P141" s="185"/>
      <c r="Q141" s="185"/>
      <c r="R141" s="186"/>
      <c r="S141" s="186"/>
      <c r="T141" s="186"/>
      <c r="U141" s="186"/>
      <c r="V141" s="186"/>
      <c r="W141" s="186"/>
      <c r="X141" s="186"/>
      <c r="Y141" s="186"/>
      <c r="Z141" s="153"/>
      <c r="AA141" s="153">
        <f t="shared" ca="1" si="12"/>
        <v>41740</v>
      </c>
      <c r="AB141" s="154">
        <f t="shared" ca="1" si="13"/>
        <v>114.35616438356165</v>
      </c>
      <c r="AC141" s="187"/>
    </row>
    <row r="142" spans="1:29">
      <c r="A142" s="137" t="b">
        <f t="shared" si="14"/>
        <v>0</v>
      </c>
      <c r="B142" s="138"/>
      <c r="C142" s="144"/>
      <c r="D142" s="138"/>
      <c r="E142" s="139"/>
      <c r="F142" s="139"/>
      <c r="G142" s="140">
        <f t="shared" ca="1" si="10"/>
        <v>41740</v>
      </c>
      <c r="H142" s="141">
        <f t="shared" ca="1" si="11"/>
        <v>-41740</v>
      </c>
      <c r="I142" s="180"/>
      <c r="J142" s="135">
        <f>IF('Ficha de funcio e processa'!W147&lt;='Tabela IRT'!$B$11,'Tabela IRT'!$D$11,IF('Ficha de funcio e processa'!W147&lt;='Tabela IRT'!$B$12,'Tabela IRT'!$D$12,IF('Ficha de funcio e processa'!W147&lt;='Tabela IRT'!$B$13,'Tabela IRT'!$D$13,IF('Ficha de funcio e processa'!W147&lt;='Tabela IRT'!$B$14,'Tabela IRT'!$D$14,IF('Ficha de funcio e processa'!W147&lt;='Tabela IRT'!$B$15,'Tabela IRT'!$D$15,IF('Ficha de funcio e processa'!W147&lt;='Tabela IRT'!$B$16,'Tabela IRT'!$D$16,IF('Ficha de funcio e processa'!W147&lt;='Tabela IRT'!$B$17,'Tabela IRT'!$D$17,IF('Ficha de funcio e processa'!W147&lt;='Tabela IRT'!$B$18,'Tabela IRT'!$D$18,IF('Ficha de funcio e processa'!W147&lt;='Tabela IRT'!$B$19,'Tabela IRT'!$D$19,IF('Ficha de funcio e processa'!W147&lt;='Tabela IRT'!$B$20,'Tabela IRT'!$D$20,IF('Ficha de funcio e processa'!W147&lt;='Tabela IRT'!$B$21,'Tabela IRT'!$D$21,IF('Ficha de funcio e processa'!W147&lt;='Tabela IRT'!$B$22,'Tabela IRT'!$D$22,IF('Ficha de funcio e processa'!W147&lt;='Tabela IRT'!$B$23,'Tabela IRT'!$D$23,IF('Ficha de funcio e processa'!W147&lt;='Tabela IRT'!$B$24,'Tabela IRT'!$D$24))))))))))))))</f>
        <v>0</v>
      </c>
      <c r="K142" s="148">
        <f>IF('Ficha de funcio e processa'!W147&lt;='Tabela IRT'!$B$11,'Tabela IRT'!$E$11,IF('Ficha de funcio e processa'!W147&lt;='Tabela IRT'!$B$12,'Tabela IRT'!$E$12,IF('Ficha de funcio e processa'!W147&lt;='Tabela IRT'!$B$13,'Tabela IRT'!$E$13,IF('Ficha de funcio e processa'!W147&lt;='Tabela IRT'!$B$14,'Tabela IRT'!$E$14,IF('Ficha de funcio e processa'!W147&lt;='Tabela IRT'!$B$15,'Tabela IRT'!$E$15,IF('Ficha de funcio e processa'!W147&lt;='Tabela IRT'!$B$16,'Tabela IRT'!$E$16,IF('Ficha de funcio e processa'!W147&lt;='Tabela IRT'!$B$17,'Tabela IRT'!$E$17,IF('Ficha de funcio e processa'!W147&lt;='Tabela IRT'!$B$18,'Tabela IRT'!$E$18,IF('Ficha de funcio e processa'!W147&lt;='Tabela IRT'!$B$19,'Tabela IRT'!$E$19,IF('Ficha de funcio e processa'!W147&lt;='Tabela IRT'!$B$20,'Tabela IRT'!$E$20,IF('Ficha de funcio e processa'!W147&lt;='Tabela IRT'!$B$21,'Tabela IRT'!$E$21,IF('Ficha de funcio e processa'!W147&lt;='Tabela IRT'!$B$22,'Tabela IRT'!$E$22,IF('Ficha de funcio e processa'!W147&lt;='Tabela IRT'!$B$23,'Tabela IRT'!$E$23,IF('Ficha de funcio e processa'!W147&lt;='Tabela IRT'!$B$24,'Tabela IRT'!$E$24))))))))))))))</f>
        <v>0</v>
      </c>
      <c r="L142" s="148">
        <f>IF('Ficha de funcio e processa'!W147&lt;='Tabela IRT'!$B$11,'Tabela IRT'!$C$11,IF('Ficha de funcio e processa'!W147&lt;='Tabela IRT'!$B$12,'Tabela IRT'!$C$12,IF('Ficha de funcio e processa'!W147&lt;='Tabela IRT'!$B$13,'Tabela IRT'!$C$13,IF('Ficha de funcio e processa'!W147&lt;='Tabela IRT'!$B$14,'Tabela IRT'!$C$14,IF('Ficha de funcio e processa'!W147&lt;='Tabela IRT'!$B$15,'Tabela IRT'!$C$15,IF('Ficha de funcio e processa'!W147&lt;='Tabela IRT'!$B$16,'Tabela IRT'!$C$16,IF('Ficha de funcio e processa'!W147&lt;='Tabela IRT'!$B$17,'Tabela IRT'!$C$17,IF('Ficha de funcio e processa'!W147&lt;='Tabela IRT'!$B$18,'Tabela IRT'!$C$18,IF('Ficha de funcio e processa'!W147&lt;='Tabela IRT'!$B$19,'Tabela IRT'!$C$19,IF('Ficha de funcio e processa'!W147&lt;='Tabela IRT'!$B$20,'Tabela IRT'!$C$20,IF('Ficha de funcio e processa'!W147&lt;='Tabela IRT'!$B$21,'Tabela IRT'!$C$21,IF('Ficha de funcio e processa'!W147&lt;='Tabela IRT'!$B$22,'Tabela IRT'!$C$22,IF('Ficha de funcio e processa'!W147&lt;='Tabela IRT'!$B$23,'Tabela IRT'!$C$23,IF('Ficha de funcio e processa'!W147&lt;='Tabela IRT'!$B$24,'Tabela IRT'!$C$24))))))))))))))</f>
        <v>0</v>
      </c>
      <c r="M142" s="233">
        <f>('Ficha de funcio e processa'!W147-30%)-L142</f>
        <v>-0.3</v>
      </c>
      <c r="N142" s="184">
        <v>44</v>
      </c>
      <c r="O142" s="184">
        <v>9</v>
      </c>
      <c r="P142" s="185"/>
      <c r="Q142" s="185"/>
      <c r="R142" s="186"/>
      <c r="S142" s="186"/>
      <c r="T142" s="186"/>
      <c r="U142" s="186"/>
      <c r="V142" s="186"/>
      <c r="W142" s="186"/>
      <c r="X142" s="186"/>
      <c r="Y142" s="186"/>
      <c r="Z142" s="153"/>
      <c r="AA142" s="153">
        <f t="shared" ca="1" si="12"/>
        <v>41740</v>
      </c>
      <c r="AB142" s="154">
        <f t="shared" ca="1" si="13"/>
        <v>114.35616438356165</v>
      </c>
      <c r="AC142" s="187"/>
    </row>
    <row r="143" spans="1:29">
      <c r="A143" s="137" t="b">
        <f t="shared" si="14"/>
        <v>0</v>
      </c>
      <c r="B143" s="138"/>
      <c r="C143" s="144"/>
      <c r="D143" s="138"/>
      <c r="E143" s="139"/>
      <c r="F143" s="139"/>
      <c r="G143" s="140">
        <f t="shared" ca="1" si="10"/>
        <v>41740</v>
      </c>
      <c r="H143" s="141">
        <f t="shared" ca="1" si="11"/>
        <v>-41740</v>
      </c>
      <c r="I143" s="180"/>
      <c r="J143" s="135">
        <f>IF('Ficha de funcio e processa'!W148&lt;='Tabela IRT'!$B$11,'Tabela IRT'!$D$11,IF('Ficha de funcio e processa'!W148&lt;='Tabela IRT'!$B$12,'Tabela IRT'!$D$12,IF('Ficha de funcio e processa'!W148&lt;='Tabela IRT'!$B$13,'Tabela IRT'!$D$13,IF('Ficha de funcio e processa'!W148&lt;='Tabela IRT'!$B$14,'Tabela IRT'!$D$14,IF('Ficha de funcio e processa'!W148&lt;='Tabela IRT'!$B$15,'Tabela IRT'!$D$15,IF('Ficha de funcio e processa'!W148&lt;='Tabela IRT'!$B$16,'Tabela IRT'!$D$16,IF('Ficha de funcio e processa'!W148&lt;='Tabela IRT'!$B$17,'Tabela IRT'!$D$17,IF('Ficha de funcio e processa'!W148&lt;='Tabela IRT'!$B$18,'Tabela IRT'!$D$18,IF('Ficha de funcio e processa'!W148&lt;='Tabela IRT'!$B$19,'Tabela IRT'!$D$19,IF('Ficha de funcio e processa'!W148&lt;='Tabela IRT'!$B$20,'Tabela IRT'!$D$20,IF('Ficha de funcio e processa'!W148&lt;='Tabela IRT'!$B$21,'Tabela IRT'!$D$21,IF('Ficha de funcio e processa'!W148&lt;='Tabela IRT'!$B$22,'Tabela IRT'!$D$22,IF('Ficha de funcio e processa'!W148&lt;='Tabela IRT'!$B$23,'Tabela IRT'!$D$23,IF('Ficha de funcio e processa'!W148&lt;='Tabela IRT'!$B$24,'Tabela IRT'!$D$24))))))))))))))</f>
        <v>0</v>
      </c>
      <c r="K143" s="148">
        <f>IF('Ficha de funcio e processa'!W148&lt;='Tabela IRT'!$B$11,'Tabela IRT'!$E$11,IF('Ficha de funcio e processa'!W148&lt;='Tabela IRT'!$B$12,'Tabela IRT'!$E$12,IF('Ficha de funcio e processa'!W148&lt;='Tabela IRT'!$B$13,'Tabela IRT'!$E$13,IF('Ficha de funcio e processa'!W148&lt;='Tabela IRT'!$B$14,'Tabela IRT'!$E$14,IF('Ficha de funcio e processa'!W148&lt;='Tabela IRT'!$B$15,'Tabela IRT'!$E$15,IF('Ficha de funcio e processa'!W148&lt;='Tabela IRT'!$B$16,'Tabela IRT'!$E$16,IF('Ficha de funcio e processa'!W148&lt;='Tabela IRT'!$B$17,'Tabela IRT'!$E$17,IF('Ficha de funcio e processa'!W148&lt;='Tabela IRT'!$B$18,'Tabela IRT'!$E$18,IF('Ficha de funcio e processa'!W148&lt;='Tabela IRT'!$B$19,'Tabela IRT'!$E$19,IF('Ficha de funcio e processa'!W148&lt;='Tabela IRT'!$B$20,'Tabela IRT'!$E$20,IF('Ficha de funcio e processa'!W148&lt;='Tabela IRT'!$B$21,'Tabela IRT'!$E$21,IF('Ficha de funcio e processa'!W148&lt;='Tabela IRT'!$B$22,'Tabela IRT'!$E$22,IF('Ficha de funcio e processa'!W148&lt;='Tabela IRT'!$B$23,'Tabela IRT'!$E$23,IF('Ficha de funcio e processa'!W148&lt;='Tabela IRT'!$B$24,'Tabela IRT'!$E$24))))))))))))))</f>
        <v>0</v>
      </c>
      <c r="L143" s="148">
        <f>IF('Ficha de funcio e processa'!W148&lt;='Tabela IRT'!$B$11,'Tabela IRT'!$C$11,IF('Ficha de funcio e processa'!W148&lt;='Tabela IRT'!$B$12,'Tabela IRT'!$C$12,IF('Ficha de funcio e processa'!W148&lt;='Tabela IRT'!$B$13,'Tabela IRT'!$C$13,IF('Ficha de funcio e processa'!W148&lt;='Tabela IRT'!$B$14,'Tabela IRT'!$C$14,IF('Ficha de funcio e processa'!W148&lt;='Tabela IRT'!$B$15,'Tabela IRT'!$C$15,IF('Ficha de funcio e processa'!W148&lt;='Tabela IRT'!$B$16,'Tabela IRT'!$C$16,IF('Ficha de funcio e processa'!W148&lt;='Tabela IRT'!$B$17,'Tabela IRT'!$C$17,IF('Ficha de funcio e processa'!W148&lt;='Tabela IRT'!$B$18,'Tabela IRT'!$C$18,IF('Ficha de funcio e processa'!W148&lt;='Tabela IRT'!$B$19,'Tabela IRT'!$C$19,IF('Ficha de funcio e processa'!W148&lt;='Tabela IRT'!$B$20,'Tabela IRT'!$C$20,IF('Ficha de funcio e processa'!W148&lt;='Tabela IRT'!$B$21,'Tabela IRT'!$C$21,IF('Ficha de funcio e processa'!W148&lt;='Tabela IRT'!$B$22,'Tabela IRT'!$C$22,IF('Ficha de funcio e processa'!W148&lt;='Tabela IRT'!$B$23,'Tabela IRT'!$C$23,IF('Ficha de funcio e processa'!W148&lt;='Tabela IRT'!$B$24,'Tabela IRT'!$C$24))))))))))))))</f>
        <v>0</v>
      </c>
      <c r="M143" s="233">
        <f>('Ficha de funcio e processa'!W148-30%)-L143</f>
        <v>-0.3</v>
      </c>
      <c r="N143" s="184">
        <v>44</v>
      </c>
      <c r="O143" s="184">
        <v>9</v>
      </c>
      <c r="P143" s="185"/>
      <c r="Q143" s="185"/>
      <c r="R143" s="186"/>
      <c r="S143" s="186"/>
      <c r="T143" s="186"/>
      <c r="U143" s="186"/>
      <c r="V143" s="186"/>
      <c r="W143" s="186"/>
      <c r="X143" s="186"/>
      <c r="Y143" s="186"/>
      <c r="Z143" s="153"/>
      <c r="AA143" s="153">
        <f t="shared" ca="1" si="12"/>
        <v>41740</v>
      </c>
      <c r="AB143" s="154">
        <f t="shared" ca="1" si="13"/>
        <v>114.35616438356165</v>
      </c>
      <c r="AC143" s="187"/>
    </row>
    <row r="144" spans="1:29">
      <c r="A144" s="137" t="b">
        <f t="shared" si="14"/>
        <v>0</v>
      </c>
      <c r="B144" s="138"/>
      <c r="C144" s="143"/>
      <c r="D144" s="138"/>
      <c r="E144" s="139"/>
      <c r="F144" s="139"/>
      <c r="G144" s="140">
        <f t="shared" ca="1" si="10"/>
        <v>41740</v>
      </c>
      <c r="H144" s="141">
        <f t="shared" ca="1" si="11"/>
        <v>-41740</v>
      </c>
      <c r="I144" s="180"/>
      <c r="J144" s="135">
        <f>IF('Ficha de funcio e processa'!W149&lt;='Tabela IRT'!$B$11,'Tabela IRT'!$D$11,IF('Ficha de funcio e processa'!W149&lt;='Tabela IRT'!$B$12,'Tabela IRT'!$D$12,IF('Ficha de funcio e processa'!W149&lt;='Tabela IRT'!$B$13,'Tabela IRT'!$D$13,IF('Ficha de funcio e processa'!W149&lt;='Tabela IRT'!$B$14,'Tabela IRT'!$D$14,IF('Ficha de funcio e processa'!W149&lt;='Tabela IRT'!$B$15,'Tabela IRT'!$D$15,IF('Ficha de funcio e processa'!W149&lt;='Tabela IRT'!$B$16,'Tabela IRT'!$D$16,IF('Ficha de funcio e processa'!W149&lt;='Tabela IRT'!$B$17,'Tabela IRT'!$D$17,IF('Ficha de funcio e processa'!W149&lt;='Tabela IRT'!$B$18,'Tabela IRT'!$D$18,IF('Ficha de funcio e processa'!W149&lt;='Tabela IRT'!$B$19,'Tabela IRT'!$D$19,IF('Ficha de funcio e processa'!W149&lt;='Tabela IRT'!$B$20,'Tabela IRT'!$D$20,IF('Ficha de funcio e processa'!W149&lt;='Tabela IRT'!$B$21,'Tabela IRT'!$D$21,IF('Ficha de funcio e processa'!W149&lt;='Tabela IRT'!$B$22,'Tabela IRT'!$D$22,IF('Ficha de funcio e processa'!W149&lt;='Tabela IRT'!$B$23,'Tabela IRT'!$D$23,IF('Ficha de funcio e processa'!W149&lt;='Tabela IRT'!$B$24,'Tabela IRT'!$D$24))))))))))))))</f>
        <v>0</v>
      </c>
      <c r="K144" s="148">
        <f>IF('Ficha de funcio e processa'!W149&lt;='Tabela IRT'!$B$11,'Tabela IRT'!$E$11,IF('Ficha de funcio e processa'!W149&lt;='Tabela IRT'!$B$12,'Tabela IRT'!$E$12,IF('Ficha de funcio e processa'!W149&lt;='Tabela IRT'!$B$13,'Tabela IRT'!$E$13,IF('Ficha de funcio e processa'!W149&lt;='Tabela IRT'!$B$14,'Tabela IRT'!$E$14,IF('Ficha de funcio e processa'!W149&lt;='Tabela IRT'!$B$15,'Tabela IRT'!$E$15,IF('Ficha de funcio e processa'!W149&lt;='Tabela IRT'!$B$16,'Tabela IRT'!$E$16,IF('Ficha de funcio e processa'!W149&lt;='Tabela IRT'!$B$17,'Tabela IRT'!$E$17,IF('Ficha de funcio e processa'!W149&lt;='Tabela IRT'!$B$18,'Tabela IRT'!$E$18,IF('Ficha de funcio e processa'!W149&lt;='Tabela IRT'!$B$19,'Tabela IRT'!$E$19,IF('Ficha de funcio e processa'!W149&lt;='Tabela IRT'!$B$20,'Tabela IRT'!$E$20,IF('Ficha de funcio e processa'!W149&lt;='Tabela IRT'!$B$21,'Tabela IRT'!$E$21,IF('Ficha de funcio e processa'!W149&lt;='Tabela IRT'!$B$22,'Tabela IRT'!$E$22,IF('Ficha de funcio e processa'!W149&lt;='Tabela IRT'!$B$23,'Tabela IRT'!$E$23,IF('Ficha de funcio e processa'!W149&lt;='Tabela IRT'!$B$24,'Tabela IRT'!$E$24))))))))))))))</f>
        <v>0</v>
      </c>
      <c r="L144" s="148">
        <f>IF('Ficha de funcio e processa'!W149&lt;='Tabela IRT'!$B$11,'Tabela IRT'!$C$11,IF('Ficha de funcio e processa'!W149&lt;='Tabela IRT'!$B$12,'Tabela IRT'!$C$12,IF('Ficha de funcio e processa'!W149&lt;='Tabela IRT'!$B$13,'Tabela IRT'!$C$13,IF('Ficha de funcio e processa'!W149&lt;='Tabela IRT'!$B$14,'Tabela IRT'!$C$14,IF('Ficha de funcio e processa'!W149&lt;='Tabela IRT'!$B$15,'Tabela IRT'!$C$15,IF('Ficha de funcio e processa'!W149&lt;='Tabela IRT'!$B$16,'Tabela IRT'!$C$16,IF('Ficha de funcio e processa'!W149&lt;='Tabela IRT'!$B$17,'Tabela IRT'!$C$17,IF('Ficha de funcio e processa'!W149&lt;='Tabela IRT'!$B$18,'Tabela IRT'!$C$18,IF('Ficha de funcio e processa'!W149&lt;='Tabela IRT'!$B$19,'Tabela IRT'!$C$19,IF('Ficha de funcio e processa'!W149&lt;='Tabela IRT'!$B$20,'Tabela IRT'!$C$20,IF('Ficha de funcio e processa'!W149&lt;='Tabela IRT'!$B$21,'Tabela IRT'!$C$21,IF('Ficha de funcio e processa'!W149&lt;='Tabela IRT'!$B$22,'Tabela IRT'!$C$22,IF('Ficha de funcio e processa'!W149&lt;='Tabela IRT'!$B$23,'Tabela IRT'!$C$23,IF('Ficha de funcio e processa'!W149&lt;='Tabela IRT'!$B$24,'Tabela IRT'!$C$24))))))))))))))</f>
        <v>0</v>
      </c>
      <c r="M144" s="233">
        <f>('Ficha de funcio e processa'!W149-30%)-L144</f>
        <v>-0.3</v>
      </c>
      <c r="N144" s="184">
        <v>44</v>
      </c>
      <c r="O144" s="184">
        <v>9</v>
      </c>
      <c r="P144" s="185"/>
      <c r="Q144" s="185"/>
      <c r="R144" s="186"/>
      <c r="S144" s="186"/>
      <c r="T144" s="186"/>
      <c r="U144" s="186"/>
      <c r="V144" s="186"/>
      <c r="W144" s="186"/>
      <c r="X144" s="186"/>
      <c r="Y144" s="186"/>
      <c r="Z144" s="153"/>
      <c r="AA144" s="153">
        <f t="shared" ca="1" si="12"/>
        <v>41740</v>
      </c>
      <c r="AB144" s="154">
        <f t="shared" ca="1" si="13"/>
        <v>114.35616438356165</v>
      </c>
      <c r="AC144" s="187"/>
    </row>
    <row r="145" spans="1:29">
      <c r="A145" s="137" t="b">
        <f t="shared" si="14"/>
        <v>0</v>
      </c>
      <c r="B145" s="138"/>
      <c r="C145" s="143"/>
      <c r="D145" s="138"/>
      <c r="E145" s="139"/>
      <c r="F145" s="139"/>
      <c r="G145" s="140">
        <f t="shared" ca="1" si="10"/>
        <v>41740</v>
      </c>
      <c r="H145" s="141">
        <f t="shared" ca="1" si="11"/>
        <v>-41740</v>
      </c>
      <c r="I145" s="180"/>
      <c r="J145" s="135">
        <f>IF('Ficha de funcio e processa'!W150&lt;='Tabela IRT'!$B$11,'Tabela IRT'!$D$11,IF('Ficha de funcio e processa'!W150&lt;='Tabela IRT'!$B$12,'Tabela IRT'!$D$12,IF('Ficha de funcio e processa'!W150&lt;='Tabela IRT'!$B$13,'Tabela IRT'!$D$13,IF('Ficha de funcio e processa'!W150&lt;='Tabela IRT'!$B$14,'Tabela IRT'!$D$14,IF('Ficha de funcio e processa'!W150&lt;='Tabela IRT'!$B$15,'Tabela IRT'!$D$15,IF('Ficha de funcio e processa'!W150&lt;='Tabela IRT'!$B$16,'Tabela IRT'!$D$16,IF('Ficha de funcio e processa'!W150&lt;='Tabela IRT'!$B$17,'Tabela IRT'!$D$17,IF('Ficha de funcio e processa'!W150&lt;='Tabela IRT'!$B$18,'Tabela IRT'!$D$18,IF('Ficha de funcio e processa'!W150&lt;='Tabela IRT'!$B$19,'Tabela IRT'!$D$19,IF('Ficha de funcio e processa'!W150&lt;='Tabela IRT'!$B$20,'Tabela IRT'!$D$20,IF('Ficha de funcio e processa'!W150&lt;='Tabela IRT'!$B$21,'Tabela IRT'!$D$21,IF('Ficha de funcio e processa'!W150&lt;='Tabela IRT'!$B$22,'Tabela IRT'!$D$22,IF('Ficha de funcio e processa'!W150&lt;='Tabela IRT'!$B$23,'Tabela IRT'!$D$23,IF('Ficha de funcio e processa'!W150&lt;='Tabela IRT'!$B$24,'Tabela IRT'!$D$24))))))))))))))</f>
        <v>0</v>
      </c>
      <c r="K145" s="148">
        <f>IF('Ficha de funcio e processa'!W150&lt;='Tabela IRT'!$B$11,'Tabela IRT'!$E$11,IF('Ficha de funcio e processa'!W150&lt;='Tabela IRT'!$B$12,'Tabela IRT'!$E$12,IF('Ficha de funcio e processa'!W150&lt;='Tabela IRT'!$B$13,'Tabela IRT'!$E$13,IF('Ficha de funcio e processa'!W150&lt;='Tabela IRT'!$B$14,'Tabela IRT'!$E$14,IF('Ficha de funcio e processa'!W150&lt;='Tabela IRT'!$B$15,'Tabela IRT'!$E$15,IF('Ficha de funcio e processa'!W150&lt;='Tabela IRT'!$B$16,'Tabela IRT'!$E$16,IF('Ficha de funcio e processa'!W150&lt;='Tabela IRT'!$B$17,'Tabela IRT'!$E$17,IF('Ficha de funcio e processa'!W150&lt;='Tabela IRT'!$B$18,'Tabela IRT'!$E$18,IF('Ficha de funcio e processa'!W150&lt;='Tabela IRT'!$B$19,'Tabela IRT'!$E$19,IF('Ficha de funcio e processa'!W150&lt;='Tabela IRT'!$B$20,'Tabela IRT'!$E$20,IF('Ficha de funcio e processa'!W150&lt;='Tabela IRT'!$B$21,'Tabela IRT'!$E$21,IF('Ficha de funcio e processa'!W150&lt;='Tabela IRT'!$B$22,'Tabela IRT'!$E$22,IF('Ficha de funcio e processa'!W150&lt;='Tabela IRT'!$B$23,'Tabela IRT'!$E$23,IF('Ficha de funcio e processa'!W150&lt;='Tabela IRT'!$B$24,'Tabela IRT'!$E$24))))))))))))))</f>
        <v>0</v>
      </c>
      <c r="L145" s="148">
        <f>IF('Ficha de funcio e processa'!W150&lt;='Tabela IRT'!$B$11,'Tabela IRT'!$C$11,IF('Ficha de funcio e processa'!W150&lt;='Tabela IRT'!$B$12,'Tabela IRT'!$C$12,IF('Ficha de funcio e processa'!W150&lt;='Tabela IRT'!$B$13,'Tabela IRT'!$C$13,IF('Ficha de funcio e processa'!W150&lt;='Tabela IRT'!$B$14,'Tabela IRT'!$C$14,IF('Ficha de funcio e processa'!W150&lt;='Tabela IRT'!$B$15,'Tabela IRT'!$C$15,IF('Ficha de funcio e processa'!W150&lt;='Tabela IRT'!$B$16,'Tabela IRT'!$C$16,IF('Ficha de funcio e processa'!W150&lt;='Tabela IRT'!$B$17,'Tabela IRT'!$C$17,IF('Ficha de funcio e processa'!W150&lt;='Tabela IRT'!$B$18,'Tabela IRT'!$C$18,IF('Ficha de funcio e processa'!W150&lt;='Tabela IRT'!$B$19,'Tabela IRT'!$C$19,IF('Ficha de funcio e processa'!W150&lt;='Tabela IRT'!$B$20,'Tabela IRT'!$C$20,IF('Ficha de funcio e processa'!W150&lt;='Tabela IRT'!$B$21,'Tabela IRT'!$C$21,IF('Ficha de funcio e processa'!W150&lt;='Tabela IRT'!$B$22,'Tabela IRT'!$C$22,IF('Ficha de funcio e processa'!W150&lt;='Tabela IRT'!$B$23,'Tabela IRT'!$C$23,IF('Ficha de funcio e processa'!W150&lt;='Tabela IRT'!$B$24,'Tabela IRT'!$C$24))))))))))))))</f>
        <v>0</v>
      </c>
      <c r="M145" s="233">
        <f>('Ficha de funcio e processa'!W150-30%)-L145</f>
        <v>-0.3</v>
      </c>
      <c r="N145" s="184">
        <v>44</v>
      </c>
      <c r="O145" s="184">
        <v>9</v>
      </c>
      <c r="P145" s="185"/>
      <c r="Q145" s="185"/>
      <c r="R145" s="186"/>
      <c r="S145" s="186"/>
      <c r="T145" s="186"/>
      <c r="U145" s="186"/>
      <c r="V145" s="186"/>
      <c r="W145" s="186"/>
      <c r="X145" s="186"/>
      <c r="Y145" s="186"/>
      <c r="Z145" s="153"/>
      <c r="AA145" s="153">
        <f t="shared" ca="1" si="12"/>
        <v>41740</v>
      </c>
      <c r="AB145" s="154">
        <f t="shared" ca="1" si="13"/>
        <v>114.35616438356165</v>
      </c>
      <c r="AC145" s="187"/>
    </row>
    <row r="146" spans="1:29">
      <c r="A146" s="137" t="b">
        <f t="shared" si="14"/>
        <v>0</v>
      </c>
      <c r="B146" s="138"/>
      <c r="C146" s="144"/>
      <c r="D146" s="138"/>
      <c r="E146" s="139"/>
      <c r="F146" s="139"/>
      <c r="G146" s="140">
        <f t="shared" ca="1" si="10"/>
        <v>41740</v>
      </c>
      <c r="H146" s="141">
        <f t="shared" ca="1" si="11"/>
        <v>-41740</v>
      </c>
      <c r="I146" s="180"/>
      <c r="J146" s="135">
        <f>IF('Ficha de funcio e processa'!W151&lt;='Tabela IRT'!$B$11,'Tabela IRT'!$D$11,IF('Ficha de funcio e processa'!W151&lt;='Tabela IRT'!$B$12,'Tabela IRT'!$D$12,IF('Ficha de funcio e processa'!W151&lt;='Tabela IRT'!$B$13,'Tabela IRT'!$D$13,IF('Ficha de funcio e processa'!W151&lt;='Tabela IRT'!$B$14,'Tabela IRT'!$D$14,IF('Ficha de funcio e processa'!W151&lt;='Tabela IRT'!$B$15,'Tabela IRT'!$D$15,IF('Ficha de funcio e processa'!W151&lt;='Tabela IRT'!$B$16,'Tabela IRT'!$D$16,IF('Ficha de funcio e processa'!W151&lt;='Tabela IRT'!$B$17,'Tabela IRT'!$D$17,IF('Ficha de funcio e processa'!W151&lt;='Tabela IRT'!$B$18,'Tabela IRT'!$D$18,IF('Ficha de funcio e processa'!W151&lt;='Tabela IRT'!$B$19,'Tabela IRT'!$D$19,IF('Ficha de funcio e processa'!W151&lt;='Tabela IRT'!$B$20,'Tabela IRT'!$D$20,IF('Ficha de funcio e processa'!W151&lt;='Tabela IRT'!$B$21,'Tabela IRT'!$D$21,IF('Ficha de funcio e processa'!W151&lt;='Tabela IRT'!$B$22,'Tabela IRT'!$D$22,IF('Ficha de funcio e processa'!W151&lt;='Tabela IRT'!$B$23,'Tabela IRT'!$D$23,IF('Ficha de funcio e processa'!W151&lt;='Tabela IRT'!$B$24,'Tabela IRT'!$D$24))))))))))))))</f>
        <v>0</v>
      </c>
      <c r="K146" s="148">
        <f>IF('Ficha de funcio e processa'!W151&lt;='Tabela IRT'!$B$11,'Tabela IRT'!$E$11,IF('Ficha de funcio e processa'!W151&lt;='Tabela IRT'!$B$12,'Tabela IRT'!$E$12,IF('Ficha de funcio e processa'!W151&lt;='Tabela IRT'!$B$13,'Tabela IRT'!$E$13,IF('Ficha de funcio e processa'!W151&lt;='Tabela IRT'!$B$14,'Tabela IRT'!$E$14,IF('Ficha de funcio e processa'!W151&lt;='Tabela IRT'!$B$15,'Tabela IRT'!$E$15,IF('Ficha de funcio e processa'!W151&lt;='Tabela IRT'!$B$16,'Tabela IRT'!$E$16,IF('Ficha de funcio e processa'!W151&lt;='Tabela IRT'!$B$17,'Tabela IRT'!$E$17,IF('Ficha de funcio e processa'!W151&lt;='Tabela IRT'!$B$18,'Tabela IRT'!$E$18,IF('Ficha de funcio e processa'!W151&lt;='Tabela IRT'!$B$19,'Tabela IRT'!$E$19,IF('Ficha de funcio e processa'!W151&lt;='Tabela IRT'!$B$20,'Tabela IRT'!$E$20,IF('Ficha de funcio e processa'!W151&lt;='Tabela IRT'!$B$21,'Tabela IRT'!$E$21,IF('Ficha de funcio e processa'!W151&lt;='Tabela IRT'!$B$22,'Tabela IRT'!$E$22,IF('Ficha de funcio e processa'!W151&lt;='Tabela IRT'!$B$23,'Tabela IRT'!$E$23,IF('Ficha de funcio e processa'!W151&lt;='Tabela IRT'!$B$24,'Tabela IRT'!$E$24))))))))))))))</f>
        <v>0</v>
      </c>
      <c r="L146" s="148">
        <f>IF('Ficha de funcio e processa'!W151&lt;='Tabela IRT'!$B$11,'Tabela IRT'!$C$11,IF('Ficha de funcio e processa'!W151&lt;='Tabela IRT'!$B$12,'Tabela IRT'!$C$12,IF('Ficha de funcio e processa'!W151&lt;='Tabela IRT'!$B$13,'Tabela IRT'!$C$13,IF('Ficha de funcio e processa'!W151&lt;='Tabela IRT'!$B$14,'Tabela IRT'!$C$14,IF('Ficha de funcio e processa'!W151&lt;='Tabela IRT'!$B$15,'Tabela IRT'!$C$15,IF('Ficha de funcio e processa'!W151&lt;='Tabela IRT'!$B$16,'Tabela IRT'!$C$16,IF('Ficha de funcio e processa'!W151&lt;='Tabela IRT'!$B$17,'Tabela IRT'!$C$17,IF('Ficha de funcio e processa'!W151&lt;='Tabela IRT'!$B$18,'Tabela IRT'!$C$18,IF('Ficha de funcio e processa'!W151&lt;='Tabela IRT'!$B$19,'Tabela IRT'!$C$19,IF('Ficha de funcio e processa'!W151&lt;='Tabela IRT'!$B$20,'Tabela IRT'!$C$20,IF('Ficha de funcio e processa'!W151&lt;='Tabela IRT'!$B$21,'Tabela IRT'!$C$21,IF('Ficha de funcio e processa'!W151&lt;='Tabela IRT'!$B$22,'Tabela IRT'!$C$22,IF('Ficha de funcio e processa'!W151&lt;='Tabela IRT'!$B$23,'Tabela IRT'!$C$23,IF('Ficha de funcio e processa'!W151&lt;='Tabela IRT'!$B$24,'Tabela IRT'!$C$24))))))))))))))</f>
        <v>0</v>
      </c>
      <c r="M146" s="233">
        <f>('Ficha de funcio e processa'!W151-30%)-L146</f>
        <v>-0.3</v>
      </c>
      <c r="N146" s="184">
        <v>44</v>
      </c>
      <c r="O146" s="184">
        <v>9</v>
      </c>
      <c r="P146" s="185"/>
      <c r="Q146" s="185"/>
      <c r="R146" s="186"/>
      <c r="S146" s="186"/>
      <c r="T146" s="186"/>
      <c r="U146" s="186"/>
      <c r="V146" s="186"/>
      <c r="W146" s="186"/>
      <c r="X146" s="186"/>
      <c r="Y146" s="186"/>
      <c r="Z146" s="153"/>
      <c r="AA146" s="153">
        <f t="shared" ca="1" si="12"/>
        <v>41740</v>
      </c>
      <c r="AB146" s="154">
        <f t="shared" ca="1" si="13"/>
        <v>114.35616438356165</v>
      </c>
      <c r="AC146" s="187"/>
    </row>
    <row r="147" spans="1:29">
      <c r="A147" s="137" t="b">
        <f t="shared" si="14"/>
        <v>0</v>
      </c>
      <c r="B147" s="138"/>
      <c r="C147" s="143"/>
      <c r="D147" s="138"/>
      <c r="E147" s="139"/>
      <c r="F147" s="139"/>
      <c r="G147" s="140">
        <f t="shared" ca="1" si="10"/>
        <v>41740</v>
      </c>
      <c r="H147" s="141">
        <f t="shared" ca="1" si="11"/>
        <v>-41740</v>
      </c>
      <c r="I147" s="180"/>
      <c r="J147" s="135">
        <f>IF('Ficha de funcio e processa'!W152&lt;='Tabela IRT'!$B$11,'Tabela IRT'!$D$11,IF('Ficha de funcio e processa'!W152&lt;='Tabela IRT'!$B$12,'Tabela IRT'!$D$12,IF('Ficha de funcio e processa'!W152&lt;='Tabela IRT'!$B$13,'Tabela IRT'!$D$13,IF('Ficha de funcio e processa'!W152&lt;='Tabela IRT'!$B$14,'Tabela IRT'!$D$14,IF('Ficha de funcio e processa'!W152&lt;='Tabela IRT'!$B$15,'Tabela IRT'!$D$15,IF('Ficha de funcio e processa'!W152&lt;='Tabela IRT'!$B$16,'Tabela IRT'!$D$16,IF('Ficha de funcio e processa'!W152&lt;='Tabela IRT'!$B$17,'Tabela IRT'!$D$17,IF('Ficha de funcio e processa'!W152&lt;='Tabela IRT'!$B$18,'Tabela IRT'!$D$18,IF('Ficha de funcio e processa'!W152&lt;='Tabela IRT'!$B$19,'Tabela IRT'!$D$19,IF('Ficha de funcio e processa'!W152&lt;='Tabela IRT'!$B$20,'Tabela IRT'!$D$20,IF('Ficha de funcio e processa'!W152&lt;='Tabela IRT'!$B$21,'Tabela IRT'!$D$21,IF('Ficha de funcio e processa'!W152&lt;='Tabela IRT'!$B$22,'Tabela IRT'!$D$22,IF('Ficha de funcio e processa'!W152&lt;='Tabela IRT'!$B$23,'Tabela IRT'!$D$23,IF('Ficha de funcio e processa'!W152&lt;='Tabela IRT'!$B$24,'Tabela IRT'!$D$24))))))))))))))</f>
        <v>0</v>
      </c>
      <c r="K147" s="148">
        <f>IF('Ficha de funcio e processa'!W152&lt;='Tabela IRT'!$B$11,'Tabela IRT'!$E$11,IF('Ficha de funcio e processa'!W152&lt;='Tabela IRT'!$B$12,'Tabela IRT'!$E$12,IF('Ficha de funcio e processa'!W152&lt;='Tabela IRT'!$B$13,'Tabela IRT'!$E$13,IF('Ficha de funcio e processa'!W152&lt;='Tabela IRT'!$B$14,'Tabela IRT'!$E$14,IF('Ficha de funcio e processa'!W152&lt;='Tabela IRT'!$B$15,'Tabela IRT'!$E$15,IF('Ficha de funcio e processa'!W152&lt;='Tabela IRT'!$B$16,'Tabela IRT'!$E$16,IF('Ficha de funcio e processa'!W152&lt;='Tabela IRT'!$B$17,'Tabela IRT'!$E$17,IF('Ficha de funcio e processa'!W152&lt;='Tabela IRT'!$B$18,'Tabela IRT'!$E$18,IF('Ficha de funcio e processa'!W152&lt;='Tabela IRT'!$B$19,'Tabela IRT'!$E$19,IF('Ficha de funcio e processa'!W152&lt;='Tabela IRT'!$B$20,'Tabela IRT'!$E$20,IF('Ficha de funcio e processa'!W152&lt;='Tabela IRT'!$B$21,'Tabela IRT'!$E$21,IF('Ficha de funcio e processa'!W152&lt;='Tabela IRT'!$B$22,'Tabela IRT'!$E$22,IF('Ficha de funcio e processa'!W152&lt;='Tabela IRT'!$B$23,'Tabela IRT'!$E$23,IF('Ficha de funcio e processa'!W152&lt;='Tabela IRT'!$B$24,'Tabela IRT'!$E$24))))))))))))))</f>
        <v>0</v>
      </c>
      <c r="L147" s="148">
        <f>IF('Ficha de funcio e processa'!W152&lt;='Tabela IRT'!$B$11,'Tabela IRT'!$C$11,IF('Ficha de funcio e processa'!W152&lt;='Tabela IRT'!$B$12,'Tabela IRT'!$C$12,IF('Ficha de funcio e processa'!W152&lt;='Tabela IRT'!$B$13,'Tabela IRT'!$C$13,IF('Ficha de funcio e processa'!W152&lt;='Tabela IRT'!$B$14,'Tabela IRT'!$C$14,IF('Ficha de funcio e processa'!W152&lt;='Tabela IRT'!$B$15,'Tabela IRT'!$C$15,IF('Ficha de funcio e processa'!W152&lt;='Tabela IRT'!$B$16,'Tabela IRT'!$C$16,IF('Ficha de funcio e processa'!W152&lt;='Tabela IRT'!$B$17,'Tabela IRT'!$C$17,IF('Ficha de funcio e processa'!W152&lt;='Tabela IRT'!$B$18,'Tabela IRT'!$C$18,IF('Ficha de funcio e processa'!W152&lt;='Tabela IRT'!$B$19,'Tabela IRT'!$C$19,IF('Ficha de funcio e processa'!W152&lt;='Tabela IRT'!$B$20,'Tabela IRT'!$C$20,IF('Ficha de funcio e processa'!W152&lt;='Tabela IRT'!$B$21,'Tabela IRT'!$C$21,IF('Ficha de funcio e processa'!W152&lt;='Tabela IRT'!$B$22,'Tabela IRT'!$C$22,IF('Ficha de funcio e processa'!W152&lt;='Tabela IRT'!$B$23,'Tabela IRT'!$C$23,IF('Ficha de funcio e processa'!W152&lt;='Tabela IRT'!$B$24,'Tabela IRT'!$C$24))))))))))))))</f>
        <v>0</v>
      </c>
      <c r="M147" s="233">
        <f>('Ficha de funcio e processa'!W152-30%)-L147</f>
        <v>-0.3</v>
      </c>
      <c r="N147" s="184">
        <v>44</v>
      </c>
      <c r="O147" s="184">
        <v>9</v>
      </c>
      <c r="P147" s="185"/>
      <c r="Q147" s="185"/>
      <c r="R147" s="186"/>
      <c r="S147" s="186"/>
      <c r="T147" s="186"/>
      <c r="U147" s="186"/>
      <c r="V147" s="186"/>
      <c r="W147" s="186"/>
      <c r="X147" s="186"/>
      <c r="Y147" s="186"/>
      <c r="Z147" s="153"/>
      <c r="AA147" s="153">
        <f t="shared" ca="1" si="12"/>
        <v>41740</v>
      </c>
      <c r="AB147" s="154">
        <f t="shared" ca="1" si="13"/>
        <v>114.35616438356165</v>
      </c>
      <c r="AC147" s="187"/>
    </row>
    <row r="148" spans="1:29">
      <c r="A148" s="137" t="b">
        <f t="shared" si="14"/>
        <v>0</v>
      </c>
      <c r="B148" s="138"/>
      <c r="C148" s="143"/>
      <c r="D148" s="138"/>
      <c r="E148" s="139"/>
      <c r="F148" s="139"/>
      <c r="G148" s="140">
        <f t="shared" ca="1" si="10"/>
        <v>41740</v>
      </c>
      <c r="H148" s="141">
        <f t="shared" ca="1" si="11"/>
        <v>-41740</v>
      </c>
      <c r="I148" s="180"/>
      <c r="J148" s="135">
        <f>IF('Ficha de funcio e processa'!W153&lt;='Tabela IRT'!$B$11,'Tabela IRT'!$D$11,IF('Ficha de funcio e processa'!W153&lt;='Tabela IRT'!$B$12,'Tabela IRT'!$D$12,IF('Ficha de funcio e processa'!W153&lt;='Tabela IRT'!$B$13,'Tabela IRT'!$D$13,IF('Ficha de funcio e processa'!W153&lt;='Tabela IRT'!$B$14,'Tabela IRT'!$D$14,IF('Ficha de funcio e processa'!W153&lt;='Tabela IRT'!$B$15,'Tabela IRT'!$D$15,IF('Ficha de funcio e processa'!W153&lt;='Tabela IRT'!$B$16,'Tabela IRT'!$D$16,IF('Ficha de funcio e processa'!W153&lt;='Tabela IRT'!$B$17,'Tabela IRT'!$D$17,IF('Ficha de funcio e processa'!W153&lt;='Tabela IRT'!$B$18,'Tabela IRT'!$D$18,IF('Ficha de funcio e processa'!W153&lt;='Tabela IRT'!$B$19,'Tabela IRT'!$D$19,IF('Ficha de funcio e processa'!W153&lt;='Tabela IRT'!$B$20,'Tabela IRT'!$D$20,IF('Ficha de funcio e processa'!W153&lt;='Tabela IRT'!$B$21,'Tabela IRT'!$D$21,IF('Ficha de funcio e processa'!W153&lt;='Tabela IRT'!$B$22,'Tabela IRT'!$D$22,IF('Ficha de funcio e processa'!W153&lt;='Tabela IRT'!$B$23,'Tabela IRT'!$D$23,IF('Ficha de funcio e processa'!W153&lt;='Tabela IRT'!$B$24,'Tabela IRT'!$D$24))))))))))))))</f>
        <v>0</v>
      </c>
      <c r="K148" s="148">
        <f>IF('Ficha de funcio e processa'!W153&lt;='Tabela IRT'!$B$11,'Tabela IRT'!$E$11,IF('Ficha de funcio e processa'!W153&lt;='Tabela IRT'!$B$12,'Tabela IRT'!$E$12,IF('Ficha de funcio e processa'!W153&lt;='Tabela IRT'!$B$13,'Tabela IRT'!$E$13,IF('Ficha de funcio e processa'!W153&lt;='Tabela IRT'!$B$14,'Tabela IRT'!$E$14,IF('Ficha de funcio e processa'!W153&lt;='Tabela IRT'!$B$15,'Tabela IRT'!$E$15,IF('Ficha de funcio e processa'!W153&lt;='Tabela IRT'!$B$16,'Tabela IRT'!$E$16,IF('Ficha de funcio e processa'!W153&lt;='Tabela IRT'!$B$17,'Tabela IRT'!$E$17,IF('Ficha de funcio e processa'!W153&lt;='Tabela IRT'!$B$18,'Tabela IRT'!$E$18,IF('Ficha de funcio e processa'!W153&lt;='Tabela IRT'!$B$19,'Tabela IRT'!$E$19,IF('Ficha de funcio e processa'!W153&lt;='Tabela IRT'!$B$20,'Tabela IRT'!$E$20,IF('Ficha de funcio e processa'!W153&lt;='Tabela IRT'!$B$21,'Tabela IRT'!$E$21,IF('Ficha de funcio e processa'!W153&lt;='Tabela IRT'!$B$22,'Tabela IRT'!$E$22,IF('Ficha de funcio e processa'!W153&lt;='Tabela IRT'!$B$23,'Tabela IRT'!$E$23,IF('Ficha de funcio e processa'!W153&lt;='Tabela IRT'!$B$24,'Tabela IRT'!$E$24))))))))))))))</f>
        <v>0</v>
      </c>
      <c r="L148" s="148">
        <f>IF('Ficha de funcio e processa'!W153&lt;='Tabela IRT'!$B$11,'Tabela IRT'!$C$11,IF('Ficha de funcio e processa'!W153&lt;='Tabela IRT'!$B$12,'Tabela IRT'!$C$12,IF('Ficha de funcio e processa'!W153&lt;='Tabela IRT'!$B$13,'Tabela IRT'!$C$13,IF('Ficha de funcio e processa'!W153&lt;='Tabela IRT'!$B$14,'Tabela IRT'!$C$14,IF('Ficha de funcio e processa'!W153&lt;='Tabela IRT'!$B$15,'Tabela IRT'!$C$15,IF('Ficha de funcio e processa'!W153&lt;='Tabela IRT'!$B$16,'Tabela IRT'!$C$16,IF('Ficha de funcio e processa'!W153&lt;='Tabela IRT'!$B$17,'Tabela IRT'!$C$17,IF('Ficha de funcio e processa'!W153&lt;='Tabela IRT'!$B$18,'Tabela IRT'!$C$18,IF('Ficha de funcio e processa'!W153&lt;='Tabela IRT'!$B$19,'Tabela IRT'!$C$19,IF('Ficha de funcio e processa'!W153&lt;='Tabela IRT'!$B$20,'Tabela IRT'!$C$20,IF('Ficha de funcio e processa'!W153&lt;='Tabela IRT'!$B$21,'Tabela IRT'!$C$21,IF('Ficha de funcio e processa'!W153&lt;='Tabela IRT'!$B$22,'Tabela IRT'!$C$22,IF('Ficha de funcio e processa'!W153&lt;='Tabela IRT'!$B$23,'Tabela IRT'!$C$23,IF('Ficha de funcio e processa'!W153&lt;='Tabela IRT'!$B$24,'Tabela IRT'!$C$24))))))))))))))</f>
        <v>0</v>
      </c>
      <c r="M148" s="233">
        <f>('Ficha de funcio e processa'!W153-30%)-L148</f>
        <v>-0.3</v>
      </c>
      <c r="N148" s="184">
        <v>44</v>
      </c>
      <c r="O148" s="184">
        <v>9</v>
      </c>
      <c r="P148" s="185"/>
      <c r="Q148" s="185"/>
      <c r="R148" s="186"/>
      <c r="S148" s="186"/>
      <c r="T148" s="186"/>
      <c r="U148" s="186"/>
      <c r="V148" s="186"/>
      <c r="W148" s="186"/>
      <c r="X148" s="186"/>
      <c r="Y148" s="186"/>
      <c r="Z148" s="153"/>
      <c r="AA148" s="153">
        <f t="shared" ca="1" si="12"/>
        <v>41740</v>
      </c>
      <c r="AB148" s="154">
        <f t="shared" ca="1" si="13"/>
        <v>114.35616438356165</v>
      </c>
      <c r="AC148" s="187"/>
    </row>
    <row r="149" spans="1:29">
      <c r="A149" s="137" t="b">
        <f t="shared" si="14"/>
        <v>0</v>
      </c>
      <c r="B149" s="138"/>
      <c r="C149" s="143"/>
      <c r="D149" s="138"/>
      <c r="E149" s="139"/>
      <c r="F149" s="139"/>
      <c r="G149" s="140">
        <f t="shared" ca="1" si="10"/>
        <v>41740</v>
      </c>
      <c r="H149" s="141">
        <f t="shared" ca="1" si="11"/>
        <v>-41740</v>
      </c>
      <c r="I149" s="180"/>
      <c r="J149" s="135">
        <f>IF('Ficha de funcio e processa'!W154&lt;='Tabela IRT'!$B$11,'Tabela IRT'!$D$11,IF('Ficha de funcio e processa'!W154&lt;='Tabela IRT'!$B$12,'Tabela IRT'!$D$12,IF('Ficha de funcio e processa'!W154&lt;='Tabela IRT'!$B$13,'Tabela IRT'!$D$13,IF('Ficha de funcio e processa'!W154&lt;='Tabela IRT'!$B$14,'Tabela IRT'!$D$14,IF('Ficha de funcio e processa'!W154&lt;='Tabela IRT'!$B$15,'Tabela IRT'!$D$15,IF('Ficha de funcio e processa'!W154&lt;='Tabela IRT'!$B$16,'Tabela IRT'!$D$16,IF('Ficha de funcio e processa'!W154&lt;='Tabela IRT'!$B$17,'Tabela IRT'!$D$17,IF('Ficha de funcio e processa'!W154&lt;='Tabela IRT'!$B$18,'Tabela IRT'!$D$18,IF('Ficha de funcio e processa'!W154&lt;='Tabela IRT'!$B$19,'Tabela IRT'!$D$19,IF('Ficha de funcio e processa'!W154&lt;='Tabela IRT'!$B$20,'Tabela IRT'!$D$20,IF('Ficha de funcio e processa'!W154&lt;='Tabela IRT'!$B$21,'Tabela IRT'!$D$21,IF('Ficha de funcio e processa'!W154&lt;='Tabela IRT'!$B$22,'Tabela IRT'!$D$22,IF('Ficha de funcio e processa'!W154&lt;='Tabela IRT'!$B$23,'Tabela IRT'!$D$23,IF('Ficha de funcio e processa'!W154&lt;='Tabela IRT'!$B$24,'Tabela IRT'!$D$24))))))))))))))</f>
        <v>0</v>
      </c>
      <c r="K149" s="148">
        <f>IF('Ficha de funcio e processa'!W154&lt;='Tabela IRT'!$B$11,'Tabela IRT'!$E$11,IF('Ficha de funcio e processa'!W154&lt;='Tabela IRT'!$B$12,'Tabela IRT'!$E$12,IF('Ficha de funcio e processa'!W154&lt;='Tabela IRT'!$B$13,'Tabela IRT'!$E$13,IF('Ficha de funcio e processa'!W154&lt;='Tabela IRT'!$B$14,'Tabela IRT'!$E$14,IF('Ficha de funcio e processa'!W154&lt;='Tabela IRT'!$B$15,'Tabela IRT'!$E$15,IF('Ficha de funcio e processa'!W154&lt;='Tabela IRT'!$B$16,'Tabela IRT'!$E$16,IF('Ficha de funcio e processa'!W154&lt;='Tabela IRT'!$B$17,'Tabela IRT'!$E$17,IF('Ficha de funcio e processa'!W154&lt;='Tabela IRT'!$B$18,'Tabela IRT'!$E$18,IF('Ficha de funcio e processa'!W154&lt;='Tabela IRT'!$B$19,'Tabela IRT'!$E$19,IF('Ficha de funcio e processa'!W154&lt;='Tabela IRT'!$B$20,'Tabela IRT'!$E$20,IF('Ficha de funcio e processa'!W154&lt;='Tabela IRT'!$B$21,'Tabela IRT'!$E$21,IF('Ficha de funcio e processa'!W154&lt;='Tabela IRT'!$B$22,'Tabela IRT'!$E$22,IF('Ficha de funcio e processa'!W154&lt;='Tabela IRT'!$B$23,'Tabela IRT'!$E$23,IF('Ficha de funcio e processa'!W154&lt;='Tabela IRT'!$B$24,'Tabela IRT'!$E$24))))))))))))))</f>
        <v>0</v>
      </c>
      <c r="L149" s="148">
        <f>IF('Ficha de funcio e processa'!W154&lt;='Tabela IRT'!$B$11,'Tabela IRT'!$C$11,IF('Ficha de funcio e processa'!W154&lt;='Tabela IRT'!$B$12,'Tabela IRT'!$C$12,IF('Ficha de funcio e processa'!W154&lt;='Tabela IRT'!$B$13,'Tabela IRT'!$C$13,IF('Ficha de funcio e processa'!W154&lt;='Tabela IRT'!$B$14,'Tabela IRT'!$C$14,IF('Ficha de funcio e processa'!W154&lt;='Tabela IRT'!$B$15,'Tabela IRT'!$C$15,IF('Ficha de funcio e processa'!W154&lt;='Tabela IRT'!$B$16,'Tabela IRT'!$C$16,IF('Ficha de funcio e processa'!W154&lt;='Tabela IRT'!$B$17,'Tabela IRT'!$C$17,IF('Ficha de funcio e processa'!W154&lt;='Tabela IRT'!$B$18,'Tabela IRT'!$C$18,IF('Ficha de funcio e processa'!W154&lt;='Tabela IRT'!$B$19,'Tabela IRT'!$C$19,IF('Ficha de funcio e processa'!W154&lt;='Tabela IRT'!$B$20,'Tabela IRT'!$C$20,IF('Ficha de funcio e processa'!W154&lt;='Tabela IRT'!$B$21,'Tabela IRT'!$C$21,IF('Ficha de funcio e processa'!W154&lt;='Tabela IRT'!$B$22,'Tabela IRT'!$C$22,IF('Ficha de funcio e processa'!W154&lt;='Tabela IRT'!$B$23,'Tabela IRT'!$C$23,IF('Ficha de funcio e processa'!W154&lt;='Tabela IRT'!$B$24,'Tabela IRT'!$C$24))))))))))))))</f>
        <v>0</v>
      </c>
      <c r="M149" s="233">
        <f>('Ficha de funcio e processa'!W154-30%)-L149</f>
        <v>-0.3</v>
      </c>
      <c r="N149" s="184">
        <v>44</v>
      </c>
      <c r="O149" s="184">
        <v>9</v>
      </c>
      <c r="P149" s="185"/>
      <c r="Q149" s="185"/>
      <c r="R149" s="186"/>
      <c r="S149" s="186"/>
      <c r="T149" s="186"/>
      <c r="U149" s="186"/>
      <c r="V149" s="186"/>
      <c r="W149" s="186"/>
      <c r="X149" s="186"/>
      <c r="Y149" s="186"/>
      <c r="Z149" s="153"/>
      <c r="AA149" s="153">
        <f t="shared" ca="1" si="12"/>
        <v>41740</v>
      </c>
      <c r="AB149" s="154">
        <f t="shared" ca="1" si="13"/>
        <v>114.35616438356165</v>
      </c>
      <c r="AC149" s="187"/>
    </row>
    <row r="150" spans="1:29">
      <c r="A150" s="137" t="b">
        <f t="shared" si="14"/>
        <v>0</v>
      </c>
      <c r="B150" s="138"/>
      <c r="C150" s="143"/>
      <c r="D150" s="138"/>
      <c r="E150" s="139"/>
      <c r="F150" s="139"/>
      <c r="G150" s="140">
        <f t="shared" ca="1" si="10"/>
        <v>41740</v>
      </c>
      <c r="H150" s="141">
        <f t="shared" ca="1" si="11"/>
        <v>-41740</v>
      </c>
      <c r="I150" s="180"/>
      <c r="J150" s="135">
        <f>IF('Ficha de funcio e processa'!W155&lt;='Tabela IRT'!$B$11,'Tabela IRT'!$D$11,IF('Ficha de funcio e processa'!W155&lt;='Tabela IRT'!$B$12,'Tabela IRT'!$D$12,IF('Ficha de funcio e processa'!W155&lt;='Tabela IRT'!$B$13,'Tabela IRT'!$D$13,IF('Ficha de funcio e processa'!W155&lt;='Tabela IRT'!$B$14,'Tabela IRT'!$D$14,IF('Ficha de funcio e processa'!W155&lt;='Tabela IRT'!$B$15,'Tabela IRT'!$D$15,IF('Ficha de funcio e processa'!W155&lt;='Tabela IRT'!$B$16,'Tabela IRT'!$D$16,IF('Ficha de funcio e processa'!W155&lt;='Tabela IRT'!$B$17,'Tabela IRT'!$D$17,IF('Ficha de funcio e processa'!W155&lt;='Tabela IRT'!$B$18,'Tabela IRT'!$D$18,IF('Ficha de funcio e processa'!W155&lt;='Tabela IRT'!$B$19,'Tabela IRT'!$D$19,IF('Ficha de funcio e processa'!W155&lt;='Tabela IRT'!$B$20,'Tabela IRT'!$D$20,IF('Ficha de funcio e processa'!W155&lt;='Tabela IRT'!$B$21,'Tabela IRT'!$D$21,IF('Ficha de funcio e processa'!W155&lt;='Tabela IRT'!$B$22,'Tabela IRT'!$D$22,IF('Ficha de funcio e processa'!W155&lt;='Tabela IRT'!$B$23,'Tabela IRT'!$D$23,IF('Ficha de funcio e processa'!W155&lt;='Tabela IRT'!$B$24,'Tabela IRT'!$D$24))))))))))))))</f>
        <v>0</v>
      </c>
      <c r="K150" s="148">
        <f>IF('Ficha de funcio e processa'!W155&lt;='Tabela IRT'!$B$11,'Tabela IRT'!$E$11,IF('Ficha de funcio e processa'!W155&lt;='Tabela IRT'!$B$12,'Tabela IRT'!$E$12,IF('Ficha de funcio e processa'!W155&lt;='Tabela IRT'!$B$13,'Tabela IRT'!$E$13,IF('Ficha de funcio e processa'!W155&lt;='Tabela IRT'!$B$14,'Tabela IRT'!$E$14,IF('Ficha de funcio e processa'!W155&lt;='Tabela IRT'!$B$15,'Tabela IRT'!$E$15,IF('Ficha de funcio e processa'!W155&lt;='Tabela IRT'!$B$16,'Tabela IRT'!$E$16,IF('Ficha de funcio e processa'!W155&lt;='Tabela IRT'!$B$17,'Tabela IRT'!$E$17,IF('Ficha de funcio e processa'!W155&lt;='Tabela IRT'!$B$18,'Tabela IRT'!$E$18,IF('Ficha de funcio e processa'!W155&lt;='Tabela IRT'!$B$19,'Tabela IRT'!$E$19,IF('Ficha de funcio e processa'!W155&lt;='Tabela IRT'!$B$20,'Tabela IRT'!$E$20,IF('Ficha de funcio e processa'!W155&lt;='Tabela IRT'!$B$21,'Tabela IRT'!$E$21,IF('Ficha de funcio e processa'!W155&lt;='Tabela IRT'!$B$22,'Tabela IRT'!$E$22,IF('Ficha de funcio e processa'!W155&lt;='Tabela IRT'!$B$23,'Tabela IRT'!$E$23,IF('Ficha de funcio e processa'!W155&lt;='Tabela IRT'!$B$24,'Tabela IRT'!$E$24))))))))))))))</f>
        <v>0</v>
      </c>
      <c r="L150" s="148">
        <f>IF('Ficha de funcio e processa'!W155&lt;='Tabela IRT'!$B$11,'Tabela IRT'!$C$11,IF('Ficha de funcio e processa'!W155&lt;='Tabela IRT'!$B$12,'Tabela IRT'!$C$12,IF('Ficha de funcio e processa'!W155&lt;='Tabela IRT'!$B$13,'Tabela IRT'!$C$13,IF('Ficha de funcio e processa'!W155&lt;='Tabela IRT'!$B$14,'Tabela IRT'!$C$14,IF('Ficha de funcio e processa'!W155&lt;='Tabela IRT'!$B$15,'Tabela IRT'!$C$15,IF('Ficha de funcio e processa'!W155&lt;='Tabela IRT'!$B$16,'Tabela IRT'!$C$16,IF('Ficha de funcio e processa'!W155&lt;='Tabela IRT'!$B$17,'Tabela IRT'!$C$17,IF('Ficha de funcio e processa'!W155&lt;='Tabela IRT'!$B$18,'Tabela IRT'!$C$18,IF('Ficha de funcio e processa'!W155&lt;='Tabela IRT'!$B$19,'Tabela IRT'!$C$19,IF('Ficha de funcio e processa'!W155&lt;='Tabela IRT'!$B$20,'Tabela IRT'!$C$20,IF('Ficha de funcio e processa'!W155&lt;='Tabela IRT'!$B$21,'Tabela IRT'!$C$21,IF('Ficha de funcio e processa'!W155&lt;='Tabela IRT'!$B$22,'Tabela IRT'!$C$22,IF('Ficha de funcio e processa'!W155&lt;='Tabela IRT'!$B$23,'Tabela IRT'!$C$23,IF('Ficha de funcio e processa'!W155&lt;='Tabela IRT'!$B$24,'Tabela IRT'!$C$24))))))))))))))</f>
        <v>0</v>
      </c>
      <c r="M150" s="233">
        <f>('Ficha de funcio e processa'!W155-30%)-L150</f>
        <v>-0.3</v>
      </c>
      <c r="N150" s="184">
        <v>44</v>
      </c>
      <c r="O150" s="184">
        <v>9</v>
      </c>
      <c r="P150" s="185"/>
      <c r="Q150" s="185"/>
      <c r="R150" s="186"/>
      <c r="S150" s="186"/>
      <c r="T150" s="186"/>
      <c r="U150" s="186"/>
      <c r="V150" s="186"/>
      <c r="W150" s="186"/>
      <c r="X150" s="186"/>
      <c r="Y150" s="186"/>
      <c r="Z150" s="153"/>
      <c r="AA150" s="153">
        <f t="shared" ca="1" si="12"/>
        <v>41740</v>
      </c>
      <c r="AB150" s="154">
        <f t="shared" ca="1" si="13"/>
        <v>114.35616438356165</v>
      </c>
      <c r="AC150" s="187"/>
    </row>
    <row r="151" spans="1:29">
      <c r="A151" s="137" t="b">
        <f t="shared" si="14"/>
        <v>0</v>
      </c>
      <c r="B151" s="138"/>
      <c r="C151" s="144"/>
      <c r="D151" s="138"/>
      <c r="E151" s="139"/>
      <c r="F151" s="139"/>
      <c r="G151" s="140">
        <f t="shared" ca="1" si="10"/>
        <v>41740</v>
      </c>
      <c r="H151" s="141">
        <f t="shared" ca="1" si="11"/>
        <v>-41740</v>
      </c>
      <c r="I151" s="180"/>
      <c r="J151" s="135">
        <f>IF('Ficha de funcio e processa'!W156&lt;='Tabela IRT'!$B$11,'Tabela IRT'!$D$11,IF('Ficha de funcio e processa'!W156&lt;='Tabela IRT'!$B$12,'Tabela IRT'!$D$12,IF('Ficha de funcio e processa'!W156&lt;='Tabela IRT'!$B$13,'Tabela IRT'!$D$13,IF('Ficha de funcio e processa'!W156&lt;='Tabela IRT'!$B$14,'Tabela IRT'!$D$14,IF('Ficha de funcio e processa'!W156&lt;='Tabela IRT'!$B$15,'Tabela IRT'!$D$15,IF('Ficha de funcio e processa'!W156&lt;='Tabela IRT'!$B$16,'Tabela IRT'!$D$16,IF('Ficha de funcio e processa'!W156&lt;='Tabela IRT'!$B$17,'Tabela IRT'!$D$17,IF('Ficha de funcio e processa'!W156&lt;='Tabela IRT'!$B$18,'Tabela IRT'!$D$18,IF('Ficha de funcio e processa'!W156&lt;='Tabela IRT'!$B$19,'Tabela IRT'!$D$19,IF('Ficha de funcio e processa'!W156&lt;='Tabela IRT'!$B$20,'Tabela IRT'!$D$20,IF('Ficha de funcio e processa'!W156&lt;='Tabela IRT'!$B$21,'Tabela IRT'!$D$21,IF('Ficha de funcio e processa'!W156&lt;='Tabela IRT'!$B$22,'Tabela IRT'!$D$22,IF('Ficha de funcio e processa'!W156&lt;='Tabela IRT'!$B$23,'Tabela IRT'!$D$23,IF('Ficha de funcio e processa'!W156&lt;='Tabela IRT'!$B$24,'Tabela IRT'!$D$24))))))))))))))</f>
        <v>0</v>
      </c>
      <c r="K151" s="148">
        <f>IF('Ficha de funcio e processa'!W156&lt;='Tabela IRT'!$B$11,'Tabela IRT'!$E$11,IF('Ficha de funcio e processa'!W156&lt;='Tabela IRT'!$B$12,'Tabela IRT'!$E$12,IF('Ficha de funcio e processa'!W156&lt;='Tabela IRT'!$B$13,'Tabela IRT'!$E$13,IF('Ficha de funcio e processa'!W156&lt;='Tabela IRT'!$B$14,'Tabela IRT'!$E$14,IF('Ficha de funcio e processa'!W156&lt;='Tabela IRT'!$B$15,'Tabela IRT'!$E$15,IF('Ficha de funcio e processa'!W156&lt;='Tabela IRT'!$B$16,'Tabela IRT'!$E$16,IF('Ficha de funcio e processa'!W156&lt;='Tabela IRT'!$B$17,'Tabela IRT'!$E$17,IF('Ficha de funcio e processa'!W156&lt;='Tabela IRT'!$B$18,'Tabela IRT'!$E$18,IF('Ficha de funcio e processa'!W156&lt;='Tabela IRT'!$B$19,'Tabela IRT'!$E$19,IF('Ficha de funcio e processa'!W156&lt;='Tabela IRT'!$B$20,'Tabela IRT'!$E$20,IF('Ficha de funcio e processa'!W156&lt;='Tabela IRT'!$B$21,'Tabela IRT'!$E$21,IF('Ficha de funcio e processa'!W156&lt;='Tabela IRT'!$B$22,'Tabela IRT'!$E$22,IF('Ficha de funcio e processa'!W156&lt;='Tabela IRT'!$B$23,'Tabela IRT'!$E$23,IF('Ficha de funcio e processa'!W156&lt;='Tabela IRT'!$B$24,'Tabela IRT'!$E$24))))))))))))))</f>
        <v>0</v>
      </c>
      <c r="L151" s="148">
        <f>IF('Ficha de funcio e processa'!W156&lt;='Tabela IRT'!$B$11,'Tabela IRT'!$C$11,IF('Ficha de funcio e processa'!W156&lt;='Tabela IRT'!$B$12,'Tabela IRT'!$C$12,IF('Ficha de funcio e processa'!W156&lt;='Tabela IRT'!$B$13,'Tabela IRT'!$C$13,IF('Ficha de funcio e processa'!W156&lt;='Tabela IRT'!$B$14,'Tabela IRT'!$C$14,IF('Ficha de funcio e processa'!W156&lt;='Tabela IRT'!$B$15,'Tabela IRT'!$C$15,IF('Ficha de funcio e processa'!W156&lt;='Tabela IRT'!$B$16,'Tabela IRT'!$C$16,IF('Ficha de funcio e processa'!W156&lt;='Tabela IRT'!$B$17,'Tabela IRT'!$C$17,IF('Ficha de funcio e processa'!W156&lt;='Tabela IRT'!$B$18,'Tabela IRT'!$C$18,IF('Ficha de funcio e processa'!W156&lt;='Tabela IRT'!$B$19,'Tabela IRT'!$C$19,IF('Ficha de funcio e processa'!W156&lt;='Tabela IRT'!$B$20,'Tabela IRT'!$C$20,IF('Ficha de funcio e processa'!W156&lt;='Tabela IRT'!$B$21,'Tabela IRT'!$C$21,IF('Ficha de funcio e processa'!W156&lt;='Tabela IRT'!$B$22,'Tabela IRT'!$C$22,IF('Ficha de funcio e processa'!W156&lt;='Tabela IRT'!$B$23,'Tabela IRT'!$C$23,IF('Ficha de funcio e processa'!W156&lt;='Tabela IRT'!$B$24,'Tabela IRT'!$C$24))))))))))))))</f>
        <v>0</v>
      </c>
      <c r="M151" s="233">
        <f>('Ficha de funcio e processa'!W156-30%)-L151</f>
        <v>-0.3</v>
      </c>
      <c r="N151" s="184">
        <v>44</v>
      </c>
      <c r="O151" s="184">
        <v>9</v>
      </c>
      <c r="P151" s="185"/>
      <c r="Q151" s="185"/>
      <c r="R151" s="186"/>
      <c r="S151" s="186"/>
      <c r="T151" s="186"/>
      <c r="U151" s="186"/>
      <c r="V151" s="186"/>
      <c r="W151" s="186"/>
      <c r="X151" s="186"/>
      <c r="Y151" s="186"/>
      <c r="Z151" s="153"/>
      <c r="AA151" s="153">
        <f t="shared" ca="1" si="12"/>
        <v>41740</v>
      </c>
      <c r="AB151" s="154">
        <f t="shared" ca="1" si="13"/>
        <v>114.35616438356165</v>
      </c>
      <c r="AC151" s="187"/>
    </row>
    <row r="152" spans="1:29">
      <c r="A152" s="137" t="b">
        <f t="shared" si="14"/>
        <v>0</v>
      </c>
      <c r="B152" s="138"/>
      <c r="C152" s="143"/>
      <c r="D152" s="138"/>
      <c r="E152" s="139"/>
      <c r="F152" s="139"/>
      <c r="G152" s="140">
        <f t="shared" ca="1" si="10"/>
        <v>41740</v>
      </c>
      <c r="H152" s="141">
        <f t="shared" ca="1" si="11"/>
        <v>-41740</v>
      </c>
      <c r="I152" s="180"/>
      <c r="J152" s="135">
        <f>IF('Ficha de funcio e processa'!W157&lt;='Tabela IRT'!$B$11,'Tabela IRT'!$D$11,IF('Ficha de funcio e processa'!W157&lt;='Tabela IRT'!$B$12,'Tabela IRT'!$D$12,IF('Ficha de funcio e processa'!W157&lt;='Tabela IRT'!$B$13,'Tabela IRT'!$D$13,IF('Ficha de funcio e processa'!W157&lt;='Tabela IRT'!$B$14,'Tabela IRT'!$D$14,IF('Ficha de funcio e processa'!W157&lt;='Tabela IRT'!$B$15,'Tabela IRT'!$D$15,IF('Ficha de funcio e processa'!W157&lt;='Tabela IRT'!$B$16,'Tabela IRT'!$D$16,IF('Ficha de funcio e processa'!W157&lt;='Tabela IRT'!$B$17,'Tabela IRT'!$D$17,IF('Ficha de funcio e processa'!W157&lt;='Tabela IRT'!$B$18,'Tabela IRT'!$D$18,IF('Ficha de funcio e processa'!W157&lt;='Tabela IRT'!$B$19,'Tabela IRT'!$D$19,IF('Ficha de funcio e processa'!W157&lt;='Tabela IRT'!$B$20,'Tabela IRT'!$D$20,IF('Ficha de funcio e processa'!W157&lt;='Tabela IRT'!$B$21,'Tabela IRT'!$D$21,IF('Ficha de funcio e processa'!W157&lt;='Tabela IRT'!$B$22,'Tabela IRT'!$D$22,IF('Ficha de funcio e processa'!W157&lt;='Tabela IRT'!$B$23,'Tabela IRT'!$D$23,IF('Ficha de funcio e processa'!W157&lt;='Tabela IRT'!$B$24,'Tabela IRT'!$D$24))))))))))))))</f>
        <v>0</v>
      </c>
      <c r="K152" s="148">
        <f>IF('Ficha de funcio e processa'!W157&lt;='Tabela IRT'!$B$11,'Tabela IRT'!$E$11,IF('Ficha de funcio e processa'!W157&lt;='Tabela IRT'!$B$12,'Tabela IRT'!$E$12,IF('Ficha de funcio e processa'!W157&lt;='Tabela IRT'!$B$13,'Tabela IRT'!$E$13,IF('Ficha de funcio e processa'!W157&lt;='Tabela IRT'!$B$14,'Tabela IRT'!$E$14,IF('Ficha de funcio e processa'!W157&lt;='Tabela IRT'!$B$15,'Tabela IRT'!$E$15,IF('Ficha de funcio e processa'!W157&lt;='Tabela IRT'!$B$16,'Tabela IRT'!$E$16,IF('Ficha de funcio e processa'!W157&lt;='Tabela IRT'!$B$17,'Tabela IRT'!$E$17,IF('Ficha de funcio e processa'!W157&lt;='Tabela IRT'!$B$18,'Tabela IRT'!$E$18,IF('Ficha de funcio e processa'!W157&lt;='Tabela IRT'!$B$19,'Tabela IRT'!$E$19,IF('Ficha de funcio e processa'!W157&lt;='Tabela IRT'!$B$20,'Tabela IRT'!$E$20,IF('Ficha de funcio e processa'!W157&lt;='Tabela IRT'!$B$21,'Tabela IRT'!$E$21,IF('Ficha de funcio e processa'!W157&lt;='Tabela IRT'!$B$22,'Tabela IRT'!$E$22,IF('Ficha de funcio e processa'!W157&lt;='Tabela IRT'!$B$23,'Tabela IRT'!$E$23,IF('Ficha de funcio e processa'!W157&lt;='Tabela IRT'!$B$24,'Tabela IRT'!$E$24))))))))))))))</f>
        <v>0</v>
      </c>
      <c r="L152" s="148">
        <f>IF('Ficha de funcio e processa'!W157&lt;='Tabela IRT'!$B$11,'Tabela IRT'!$C$11,IF('Ficha de funcio e processa'!W157&lt;='Tabela IRT'!$B$12,'Tabela IRT'!$C$12,IF('Ficha de funcio e processa'!W157&lt;='Tabela IRT'!$B$13,'Tabela IRT'!$C$13,IF('Ficha de funcio e processa'!W157&lt;='Tabela IRT'!$B$14,'Tabela IRT'!$C$14,IF('Ficha de funcio e processa'!W157&lt;='Tabela IRT'!$B$15,'Tabela IRT'!$C$15,IF('Ficha de funcio e processa'!W157&lt;='Tabela IRT'!$B$16,'Tabela IRT'!$C$16,IF('Ficha de funcio e processa'!W157&lt;='Tabela IRT'!$B$17,'Tabela IRT'!$C$17,IF('Ficha de funcio e processa'!W157&lt;='Tabela IRT'!$B$18,'Tabela IRT'!$C$18,IF('Ficha de funcio e processa'!W157&lt;='Tabela IRT'!$B$19,'Tabela IRT'!$C$19,IF('Ficha de funcio e processa'!W157&lt;='Tabela IRT'!$B$20,'Tabela IRT'!$C$20,IF('Ficha de funcio e processa'!W157&lt;='Tabela IRT'!$B$21,'Tabela IRT'!$C$21,IF('Ficha de funcio e processa'!W157&lt;='Tabela IRT'!$B$22,'Tabela IRT'!$C$22,IF('Ficha de funcio e processa'!W157&lt;='Tabela IRT'!$B$23,'Tabela IRT'!$C$23,IF('Ficha de funcio e processa'!W157&lt;='Tabela IRT'!$B$24,'Tabela IRT'!$C$24))))))))))))))</f>
        <v>0</v>
      </c>
      <c r="M152" s="233">
        <f>('Ficha de funcio e processa'!W157-30%)-L152</f>
        <v>-0.3</v>
      </c>
      <c r="N152" s="184">
        <v>44</v>
      </c>
      <c r="O152" s="184">
        <v>9</v>
      </c>
      <c r="P152" s="185"/>
      <c r="Q152" s="185"/>
      <c r="R152" s="186"/>
      <c r="S152" s="186"/>
      <c r="T152" s="186"/>
      <c r="U152" s="186"/>
      <c r="V152" s="186"/>
      <c r="W152" s="186"/>
      <c r="X152" s="186"/>
      <c r="Y152" s="186"/>
      <c r="Z152" s="153"/>
      <c r="AA152" s="153">
        <f t="shared" ca="1" si="12"/>
        <v>41740</v>
      </c>
      <c r="AB152" s="154">
        <f t="shared" ca="1" si="13"/>
        <v>114.35616438356165</v>
      </c>
      <c r="AC152" s="187"/>
    </row>
    <row r="153" spans="1:29">
      <c r="A153" s="137" t="b">
        <f t="shared" si="14"/>
        <v>0</v>
      </c>
      <c r="B153" s="138"/>
      <c r="C153" s="143"/>
      <c r="D153" s="138"/>
      <c r="E153" s="139"/>
      <c r="F153" s="139"/>
      <c r="G153" s="140">
        <f t="shared" ca="1" si="10"/>
        <v>41740</v>
      </c>
      <c r="H153" s="141">
        <f t="shared" ca="1" si="11"/>
        <v>-41740</v>
      </c>
      <c r="I153" s="180"/>
      <c r="J153" s="135">
        <f>IF('Ficha de funcio e processa'!W158&lt;='Tabela IRT'!$B$11,'Tabela IRT'!$D$11,IF('Ficha de funcio e processa'!W158&lt;='Tabela IRT'!$B$12,'Tabela IRT'!$D$12,IF('Ficha de funcio e processa'!W158&lt;='Tabela IRT'!$B$13,'Tabela IRT'!$D$13,IF('Ficha de funcio e processa'!W158&lt;='Tabela IRT'!$B$14,'Tabela IRT'!$D$14,IF('Ficha de funcio e processa'!W158&lt;='Tabela IRT'!$B$15,'Tabela IRT'!$D$15,IF('Ficha de funcio e processa'!W158&lt;='Tabela IRT'!$B$16,'Tabela IRT'!$D$16,IF('Ficha de funcio e processa'!W158&lt;='Tabela IRT'!$B$17,'Tabela IRT'!$D$17,IF('Ficha de funcio e processa'!W158&lt;='Tabela IRT'!$B$18,'Tabela IRT'!$D$18,IF('Ficha de funcio e processa'!W158&lt;='Tabela IRT'!$B$19,'Tabela IRT'!$D$19,IF('Ficha de funcio e processa'!W158&lt;='Tabela IRT'!$B$20,'Tabela IRT'!$D$20,IF('Ficha de funcio e processa'!W158&lt;='Tabela IRT'!$B$21,'Tabela IRT'!$D$21,IF('Ficha de funcio e processa'!W158&lt;='Tabela IRT'!$B$22,'Tabela IRT'!$D$22,IF('Ficha de funcio e processa'!W158&lt;='Tabela IRT'!$B$23,'Tabela IRT'!$D$23,IF('Ficha de funcio e processa'!W158&lt;='Tabela IRT'!$B$24,'Tabela IRT'!$D$24))))))))))))))</f>
        <v>0</v>
      </c>
      <c r="K153" s="148">
        <f>IF('Ficha de funcio e processa'!W158&lt;='Tabela IRT'!$B$11,'Tabela IRT'!$E$11,IF('Ficha de funcio e processa'!W158&lt;='Tabela IRT'!$B$12,'Tabela IRT'!$E$12,IF('Ficha de funcio e processa'!W158&lt;='Tabela IRT'!$B$13,'Tabela IRT'!$E$13,IF('Ficha de funcio e processa'!W158&lt;='Tabela IRT'!$B$14,'Tabela IRT'!$E$14,IF('Ficha de funcio e processa'!W158&lt;='Tabela IRT'!$B$15,'Tabela IRT'!$E$15,IF('Ficha de funcio e processa'!W158&lt;='Tabela IRT'!$B$16,'Tabela IRT'!$E$16,IF('Ficha de funcio e processa'!W158&lt;='Tabela IRT'!$B$17,'Tabela IRT'!$E$17,IF('Ficha de funcio e processa'!W158&lt;='Tabela IRT'!$B$18,'Tabela IRT'!$E$18,IF('Ficha de funcio e processa'!W158&lt;='Tabela IRT'!$B$19,'Tabela IRT'!$E$19,IF('Ficha de funcio e processa'!W158&lt;='Tabela IRT'!$B$20,'Tabela IRT'!$E$20,IF('Ficha de funcio e processa'!W158&lt;='Tabela IRT'!$B$21,'Tabela IRT'!$E$21,IF('Ficha de funcio e processa'!W158&lt;='Tabela IRT'!$B$22,'Tabela IRT'!$E$22,IF('Ficha de funcio e processa'!W158&lt;='Tabela IRT'!$B$23,'Tabela IRT'!$E$23,IF('Ficha de funcio e processa'!W158&lt;='Tabela IRT'!$B$24,'Tabela IRT'!$E$24))))))))))))))</f>
        <v>0</v>
      </c>
      <c r="L153" s="148">
        <f>IF('Ficha de funcio e processa'!W158&lt;='Tabela IRT'!$B$11,'Tabela IRT'!$C$11,IF('Ficha de funcio e processa'!W158&lt;='Tabela IRT'!$B$12,'Tabela IRT'!$C$12,IF('Ficha de funcio e processa'!W158&lt;='Tabela IRT'!$B$13,'Tabela IRT'!$C$13,IF('Ficha de funcio e processa'!W158&lt;='Tabela IRT'!$B$14,'Tabela IRT'!$C$14,IF('Ficha de funcio e processa'!W158&lt;='Tabela IRT'!$B$15,'Tabela IRT'!$C$15,IF('Ficha de funcio e processa'!W158&lt;='Tabela IRT'!$B$16,'Tabela IRT'!$C$16,IF('Ficha de funcio e processa'!W158&lt;='Tabela IRT'!$B$17,'Tabela IRT'!$C$17,IF('Ficha de funcio e processa'!W158&lt;='Tabela IRT'!$B$18,'Tabela IRT'!$C$18,IF('Ficha de funcio e processa'!W158&lt;='Tabela IRT'!$B$19,'Tabela IRT'!$C$19,IF('Ficha de funcio e processa'!W158&lt;='Tabela IRT'!$B$20,'Tabela IRT'!$C$20,IF('Ficha de funcio e processa'!W158&lt;='Tabela IRT'!$B$21,'Tabela IRT'!$C$21,IF('Ficha de funcio e processa'!W158&lt;='Tabela IRT'!$B$22,'Tabela IRT'!$C$22,IF('Ficha de funcio e processa'!W158&lt;='Tabela IRT'!$B$23,'Tabela IRT'!$C$23,IF('Ficha de funcio e processa'!W158&lt;='Tabela IRT'!$B$24,'Tabela IRT'!$C$24))))))))))))))</f>
        <v>0</v>
      </c>
      <c r="M153" s="233">
        <f>('Ficha de funcio e processa'!W158-30%)-L153</f>
        <v>-0.3</v>
      </c>
      <c r="N153" s="184">
        <v>44</v>
      </c>
      <c r="O153" s="184">
        <v>9</v>
      </c>
      <c r="P153" s="185"/>
      <c r="Q153" s="185"/>
      <c r="R153" s="186"/>
      <c r="S153" s="186"/>
      <c r="T153" s="186"/>
      <c r="U153" s="186"/>
      <c r="V153" s="186"/>
      <c r="W153" s="186"/>
      <c r="X153" s="186"/>
      <c r="Y153" s="186"/>
      <c r="Z153" s="153"/>
      <c r="AA153" s="153">
        <f t="shared" ca="1" si="12"/>
        <v>41740</v>
      </c>
      <c r="AB153" s="154">
        <f t="shared" ca="1" si="13"/>
        <v>114.35616438356165</v>
      </c>
      <c r="AC153" s="187"/>
    </row>
    <row r="154" spans="1:29">
      <c r="A154" s="137" t="b">
        <f t="shared" si="14"/>
        <v>0</v>
      </c>
      <c r="B154" s="138"/>
      <c r="C154" s="143"/>
      <c r="D154" s="138"/>
      <c r="E154" s="139"/>
      <c r="F154" s="139"/>
      <c r="G154" s="140">
        <f t="shared" ca="1" si="10"/>
        <v>41740</v>
      </c>
      <c r="H154" s="141">
        <f t="shared" ca="1" si="11"/>
        <v>-41740</v>
      </c>
      <c r="I154" s="180"/>
      <c r="J154" s="135">
        <f>IF('Ficha de funcio e processa'!W159&lt;='Tabela IRT'!$B$11,'Tabela IRT'!$D$11,IF('Ficha de funcio e processa'!W159&lt;='Tabela IRT'!$B$12,'Tabela IRT'!$D$12,IF('Ficha de funcio e processa'!W159&lt;='Tabela IRT'!$B$13,'Tabela IRT'!$D$13,IF('Ficha de funcio e processa'!W159&lt;='Tabela IRT'!$B$14,'Tabela IRT'!$D$14,IF('Ficha de funcio e processa'!W159&lt;='Tabela IRT'!$B$15,'Tabela IRT'!$D$15,IF('Ficha de funcio e processa'!W159&lt;='Tabela IRT'!$B$16,'Tabela IRT'!$D$16,IF('Ficha de funcio e processa'!W159&lt;='Tabela IRT'!$B$17,'Tabela IRT'!$D$17,IF('Ficha de funcio e processa'!W159&lt;='Tabela IRT'!$B$18,'Tabela IRT'!$D$18,IF('Ficha de funcio e processa'!W159&lt;='Tabela IRT'!$B$19,'Tabela IRT'!$D$19,IF('Ficha de funcio e processa'!W159&lt;='Tabela IRT'!$B$20,'Tabela IRT'!$D$20,IF('Ficha de funcio e processa'!W159&lt;='Tabela IRT'!$B$21,'Tabela IRT'!$D$21,IF('Ficha de funcio e processa'!W159&lt;='Tabela IRT'!$B$22,'Tabela IRT'!$D$22,IF('Ficha de funcio e processa'!W159&lt;='Tabela IRT'!$B$23,'Tabela IRT'!$D$23,IF('Ficha de funcio e processa'!W159&lt;='Tabela IRT'!$B$24,'Tabela IRT'!$D$24))))))))))))))</f>
        <v>0</v>
      </c>
      <c r="K154" s="148">
        <f>IF('Ficha de funcio e processa'!W159&lt;='Tabela IRT'!$B$11,'Tabela IRT'!$E$11,IF('Ficha de funcio e processa'!W159&lt;='Tabela IRT'!$B$12,'Tabela IRT'!$E$12,IF('Ficha de funcio e processa'!W159&lt;='Tabela IRT'!$B$13,'Tabela IRT'!$E$13,IF('Ficha de funcio e processa'!W159&lt;='Tabela IRT'!$B$14,'Tabela IRT'!$E$14,IF('Ficha de funcio e processa'!W159&lt;='Tabela IRT'!$B$15,'Tabela IRT'!$E$15,IF('Ficha de funcio e processa'!W159&lt;='Tabela IRT'!$B$16,'Tabela IRT'!$E$16,IF('Ficha de funcio e processa'!W159&lt;='Tabela IRT'!$B$17,'Tabela IRT'!$E$17,IF('Ficha de funcio e processa'!W159&lt;='Tabela IRT'!$B$18,'Tabela IRT'!$E$18,IF('Ficha de funcio e processa'!W159&lt;='Tabela IRT'!$B$19,'Tabela IRT'!$E$19,IF('Ficha de funcio e processa'!W159&lt;='Tabela IRT'!$B$20,'Tabela IRT'!$E$20,IF('Ficha de funcio e processa'!W159&lt;='Tabela IRT'!$B$21,'Tabela IRT'!$E$21,IF('Ficha de funcio e processa'!W159&lt;='Tabela IRT'!$B$22,'Tabela IRT'!$E$22,IF('Ficha de funcio e processa'!W159&lt;='Tabela IRT'!$B$23,'Tabela IRT'!$E$23,IF('Ficha de funcio e processa'!W159&lt;='Tabela IRT'!$B$24,'Tabela IRT'!$E$24))))))))))))))</f>
        <v>0</v>
      </c>
      <c r="L154" s="148">
        <f>IF('Ficha de funcio e processa'!W159&lt;='Tabela IRT'!$B$11,'Tabela IRT'!$C$11,IF('Ficha de funcio e processa'!W159&lt;='Tabela IRT'!$B$12,'Tabela IRT'!$C$12,IF('Ficha de funcio e processa'!W159&lt;='Tabela IRT'!$B$13,'Tabela IRT'!$C$13,IF('Ficha de funcio e processa'!W159&lt;='Tabela IRT'!$B$14,'Tabela IRT'!$C$14,IF('Ficha de funcio e processa'!W159&lt;='Tabela IRT'!$B$15,'Tabela IRT'!$C$15,IF('Ficha de funcio e processa'!W159&lt;='Tabela IRT'!$B$16,'Tabela IRT'!$C$16,IF('Ficha de funcio e processa'!W159&lt;='Tabela IRT'!$B$17,'Tabela IRT'!$C$17,IF('Ficha de funcio e processa'!W159&lt;='Tabela IRT'!$B$18,'Tabela IRT'!$C$18,IF('Ficha de funcio e processa'!W159&lt;='Tabela IRT'!$B$19,'Tabela IRT'!$C$19,IF('Ficha de funcio e processa'!W159&lt;='Tabela IRT'!$B$20,'Tabela IRT'!$C$20,IF('Ficha de funcio e processa'!W159&lt;='Tabela IRT'!$B$21,'Tabela IRT'!$C$21,IF('Ficha de funcio e processa'!W159&lt;='Tabela IRT'!$B$22,'Tabela IRT'!$C$22,IF('Ficha de funcio e processa'!W159&lt;='Tabela IRT'!$B$23,'Tabela IRT'!$C$23,IF('Ficha de funcio e processa'!W159&lt;='Tabela IRT'!$B$24,'Tabela IRT'!$C$24))))))))))))))</f>
        <v>0</v>
      </c>
      <c r="M154" s="233">
        <f>('Ficha de funcio e processa'!W159-30%)-L154</f>
        <v>-0.3</v>
      </c>
      <c r="N154" s="184">
        <v>44</v>
      </c>
      <c r="O154" s="184">
        <v>9</v>
      </c>
      <c r="P154" s="185"/>
      <c r="Q154" s="185"/>
      <c r="R154" s="186"/>
      <c r="S154" s="186"/>
      <c r="T154" s="186"/>
      <c r="U154" s="186"/>
      <c r="V154" s="186"/>
      <c r="W154" s="186"/>
      <c r="X154" s="186"/>
      <c r="Y154" s="186"/>
      <c r="Z154" s="153"/>
      <c r="AA154" s="153">
        <f t="shared" ca="1" si="12"/>
        <v>41740</v>
      </c>
      <c r="AB154" s="154">
        <f t="shared" ca="1" si="13"/>
        <v>114.35616438356165</v>
      </c>
      <c r="AC154" s="187"/>
    </row>
    <row r="155" spans="1:29">
      <c r="A155" s="137" t="b">
        <f t="shared" si="14"/>
        <v>0</v>
      </c>
      <c r="B155" s="138"/>
      <c r="C155" s="146"/>
      <c r="D155" s="138"/>
      <c r="E155" s="139"/>
      <c r="F155" s="139"/>
      <c r="G155" s="140">
        <f t="shared" ca="1" si="10"/>
        <v>41740</v>
      </c>
      <c r="H155" s="141">
        <f t="shared" ca="1" si="11"/>
        <v>-41740</v>
      </c>
      <c r="I155" s="180"/>
      <c r="J155" s="135">
        <f>IF('Ficha de funcio e processa'!W160&lt;='Tabela IRT'!$B$11,'Tabela IRT'!$D$11,IF('Ficha de funcio e processa'!W160&lt;='Tabela IRT'!$B$12,'Tabela IRT'!$D$12,IF('Ficha de funcio e processa'!W160&lt;='Tabela IRT'!$B$13,'Tabela IRT'!$D$13,IF('Ficha de funcio e processa'!W160&lt;='Tabela IRT'!$B$14,'Tabela IRT'!$D$14,IF('Ficha de funcio e processa'!W160&lt;='Tabela IRT'!$B$15,'Tabela IRT'!$D$15,IF('Ficha de funcio e processa'!W160&lt;='Tabela IRT'!$B$16,'Tabela IRT'!$D$16,IF('Ficha de funcio e processa'!W160&lt;='Tabela IRT'!$B$17,'Tabela IRT'!$D$17,IF('Ficha de funcio e processa'!W160&lt;='Tabela IRT'!$B$18,'Tabela IRT'!$D$18,IF('Ficha de funcio e processa'!W160&lt;='Tabela IRT'!$B$19,'Tabela IRT'!$D$19,IF('Ficha de funcio e processa'!W160&lt;='Tabela IRT'!$B$20,'Tabela IRT'!$D$20,IF('Ficha de funcio e processa'!W160&lt;='Tabela IRT'!$B$21,'Tabela IRT'!$D$21,IF('Ficha de funcio e processa'!W160&lt;='Tabela IRT'!$B$22,'Tabela IRT'!$D$22,IF('Ficha de funcio e processa'!W160&lt;='Tabela IRT'!$B$23,'Tabela IRT'!$D$23,IF('Ficha de funcio e processa'!W160&lt;='Tabela IRT'!$B$24,'Tabela IRT'!$D$24))))))))))))))</f>
        <v>0</v>
      </c>
      <c r="K155" s="148">
        <f>IF('Ficha de funcio e processa'!W160&lt;='Tabela IRT'!$B$11,'Tabela IRT'!$E$11,IF('Ficha de funcio e processa'!W160&lt;='Tabela IRT'!$B$12,'Tabela IRT'!$E$12,IF('Ficha de funcio e processa'!W160&lt;='Tabela IRT'!$B$13,'Tabela IRT'!$E$13,IF('Ficha de funcio e processa'!W160&lt;='Tabela IRT'!$B$14,'Tabela IRT'!$E$14,IF('Ficha de funcio e processa'!W160&lt;='Tabela IRT'!$B$15,'Tabela IRT'!$E$15,IF('Ficha de funcio e processa'!W160&lt;='Tabela IRT'!$B$16,'Tabela IRT'!$E$16,IF('Ficha de funcio e processa'!W160&lt;='Tabela IRT'!$B$17,'Tabela IRT'!$E$17,IF('Ficha de funcio e processa'!W160&lt;='Tabela IRT'!$B$18,'Tabela IRT'!$E$18,IF('Ficha de funcio e processa'!W160&lt;='Tabela IRT'!$B$19,'Tabela IRT'!$E$19,IF('Ficha de funcio e processa'!W160&lt;='Tabela IRT'!$B$20,'Tabela IRT'!$E$20,IF('Ficha de funcio e processa'!W160&lt;='Tabela IRT'!$B$21,'Tabela IRT'!$E$21,IF('Ficha de funcio e processa'!W160&lt;='Tabela IRT'!$B$22,'Tabela IRT'!$E$22,IF('Ficha de funcio e processa'!W160&lt;='Tabela IRT'!$B$23,'Tabela IRT'!$E$23,IF('Ficha de funcio e processa'!W160&lt;='Tabela IRT'!$B$24,'Tabela IRT'!$E$24))))))))))))))</f>
        <v>0</v>
      </c>
      <c r="L155" s="148">
        <f>IF('Ficha de funcio e processa'!W160&lt;='Tabela IRT'!$B$11,'Tabela IRT'!$C$11,IF('Ficha de funcio e processa'!W160&lt;='Tabela IRT'!$B$12,'Tabela IRT'!$C$12,IF('Ficha de funcio e processa'!W160&lt;='Tabela IRT'!$B$13,'Tabela IRT'!$C$13,IF('Ficha de funcio e processa'!W160&lt;='Tabela IRT'!$B$14,'Tabela IRT'!$C$14,IF('Ficha de funcio e processa'!W160&lt;='Tabela IRT'!$B$15,'Tabela IRT'!$C$15,IF('Ficha de funcio e processa'!W160&lt;='Tabela IRT'!$B$16,'Tabela IRT'!$C$16,IF('Ficha de funcio e processa'!W160&lt;='Tabela IRT'!$B$17,'Tabela IRT'!$C$17,IF('Ficha de funcio e processa'!W160&lt;='Tabela IRT'!$B$18,'Tabela IRT'!$C$18,IF('Ficha de funcio e processa'!W160&lt;='Tabela IRT'!$B$19,'Tabela IRT'!$C$19,IF('Ficha de funcio e processa'!W160&lt;='Tabela IRT'!$B$20,'Tabela IRT'!$C$20,IF('Ficha de funcio e processa'!W160&lt;='Tabela IRT'!$B$21,'Tabela IRT'!$C$21,IF('Ficha de funcio e processa'!W160&lt;='Tabela IRT'!$B$22,'Tabela IRT'!$C$22,IF('Ficha de funcio e processa'!W160&lt;='Tabela IRT'!$B$23,'Tabela IRT'!$C$23,IF('Ficha de funcio e processa'!W160&lt;='Tabela IRT'!$B$24,'Tabela IRT'!$C$24))))))))))))))</f>
        <v>0</v>
      </c>
      <c r="M155" s="233">
        <f>('Ficha de funcio e processa'!W160-30%)-L155</f>
        <v>-0.3</v>
      </c>
      <c r="N155" s="184">
        <v>44</v>
      </c>
      <c r="O155" s="184">
        <v>9</v>
      </c>
      <c r="P155" s="185"/>
      <c r="Q155" s="185"/>
      <c r="R155" s="186"/>
      <c r="S155" s="186"/>
      <c r="T155" s="186"/>
      <c r="U155" s="186"/>
      <c r="V155" s="186"/>
      <c r="W155" s="186"/>
      <c r="X155" s="186"/>
      <c r="Y155" s="186"/>
      <c r="Z155" s="158"/>
      <c r="AA155" s="153">
        <f t="shared" ca="1" si="12"/>
        <v>41740</v>
      </c>
      <c r="AB155" s="154">
        <f t="shared" ca="1" si="13"/>
        <v>114.35616438356165</v>
      </c>
      <c r="AC155" s="187"/>
    </row>
    <row r="156" spans="1:29">
      <c r="A156" s="137" t="b">
        <f t="shared" si="14"/>
        <v>0</v>
      </c>
      <c r="B156" s="138"/>
      <c r="C156" s="143"/>
      <c r="D156" s="138"/>
      <c r="E156" s="139"/>
      <c r="F156" s="139"/>
      <c r="G156" s="140">
        <f t="shared" ca="1" si="10"/>
        <v>41740</v>
      </c>
      <c r="H156" s="141">
        <f t="shared" ca="1" si="11"/>
        <v>-41740</v>
      </c>
      <c r="I156" s="180"/>
      <c r="J156" s="135">
        <f>IF('Ficha de funcio e processa'!W161&lt;='Tabela IRT'!$B$11,'Tabela IRT'!$D$11,IF('Ficha de funcio e processa'!W161&lt;='Tabela IRT'!$B$12,'Tabela IRT'!$D$12,IF('Ficha de funcio e processa'!W161&lt;='Tabela IRT'!$B$13,'Tabela IRT'!$D$13,IF('Ficha de funcio e processa'!W161&lt;='Tabela IRT'!$B$14,'Tabela IRT'!$D$14,IF('Ficha de funcio e processa'!W161&lt;='Tabela IRT'!$B$15,'Tabela IRT'!$D$15,IF('Ficha de funcio e processa'!W161&lt;='Tabela IRT'!$B$16,'Tabela IRT'!$D$16,IF('Ficha de funcio e processa'!W161&lt;='Tabela IRT'!$B$17,'Tabela IRT'!$D$17,IF('Ficha de funcio e processa'!W161&lt;='Tabela IRT'!$B$18,'Tabela IRT'!$D$18,IF('Ficha de funcio e processa'!W161&lt;='Tabela IRT'!$B$19,'Tabela IRT'!$D$19,IF('Ficha de funcio e processa'!W161&lt;='Tabela IRT'!$B$20,'Tabela IRT'!$D$20,IF('Ficha de funcio e processa'!W161&lt;='Tabela IRT'!$B$21,'Tabela IRT'!$D$21,IF('Ficha de funcio e processa'!W161&lt;='Tabela IRT'!$B$22,'Tabela IRT'!$D$22,IF('Ficha de funcio e processa'!W161&lt;='Tabela IRT'!$B$23,'Tabela IRT'!$D$23,IF('Ficha de funcio e processa'!W161&lt;='Tabela IRT'!$B$24,'Tabela IRT'!$D$24))))))))))))))</f>
        <v>0</v>
      </c>
      <c r="K156" s="148">
        <f>IF('Ficha de funcio e processa'!W161&lt;='Tabela IRT'!$B$11,'Tabela IRT'!$E$11,IF('Ficha de funcio e processa'!W161&lt;='Tabela IRT'!$B$12,'Tabela IRT'!$E$12,IF('Ficha de funcio e processa'!W161&lt;='Tabela IRT'!$B$13,'Tabela IRT'!$E$13,IF('Ficha de funcio e processa'!W161&lt;='Tabela IRT'!$B$14,'Tabela IRT'!$E$14,IF('Ficha de funcio e processa'!W161&lt;='Tabela IRT'!$B$15,'Tabela IRT'!$E$15,IF('Ficha de funcio e processa'!W161&lt;='Tabela IRT'!$B$16,'Tabela IRT'!$E$16,IF('Ficha de funcio e processa'!W161&lt;='Tabela IRT'!$B$17,'Tabela IRT'!$E$17,IF('Ficha de funcio e processa'!W161&lt;='Tabela IRT'!$B$18,'Tabela IRT'!$E$18,IF('Ficha de funcio e processa'!W161&lt;='Tabela IRT'!$B$19,'Tabela IRT'!$E$19,IF('Ficha de funcio e processa'!W161&lt;='Tabela IRT'!$B$20,'Tabela IRT'!$E$20,IF('Ficha de funcio e processa'!W161&lt;='Tabela IRT'!$B$21,'Tabela IRT'!$E$21,IF('Ficha de funcio e processa'!W161&lt;='Tabela IRT'!$B$22,'Tabela IRT'!$E$22,IF('Ficha de funcio e processa'!W161&lt;='Tabela IRT'!$B$23,'Tabela IRT'!$E$23,IF('Ficha de funcio e processa'!W161&lt;='Tabela IRT'!$B$24,'Tabela IRT'!$E$24))))))))))))))</f>
        <v>0</v>
      </c>
      <c r="L156" s="148">
        <f>IF('Ficha de funcio e processa'!W161&lt;='Tabela IRT'!$B$11,'Tabela IRT'!$C$11,IF('Ficha de funcio e processa'!W161&lt;='Tabela IRT'!$B$12,'Tabela IRT'!$C$12,IF('Ficha de funcio e processa'!W161&lt;='Tabela IRT'!$B$13,'Tabela IRT'!$C$13,IF('Ficha de funcio e processa'!W161&lt;='Tabela IRT'!$B$14,'Tabela IRT'!$C$14,IF('Ficha de funcio e processa'!W161&lt;='Tabela IRT'!$B$15,'Tabela IRT'!$C$15,IF('Ficha de funcio e processa'!W161&lt;='Tabela IRT'!$B$16,'Tabela IRT'!$C$16,IF('Ficha de funcio e processa'!W161&lt;='Tabela IRT'!$B$17,'Tabela IRT'!$C$17,IF('Ficha de funcio e processa'!W161&lt;='Tabela IRT'!$B$18,'Tabela IRT'!$C$18,IF('Ficha de funcio e processa'!W161&lt;='Tabela IRT'!$B$19,'Tabela IRT'!$C$19,IF('Ficha de funcio e processa'!W161&lt;='Tabela IRT'!$B$20,'Tabela IRT'!$C$20,IF('Ficha de funcio e processa'!W161&lt;='Tabela IRT'!$B$21,'Tabela IRT'!$C$21,IF('Ficha de funcio e processa'!W161&lt;='Tabela IRT'!$B$22,'Tabela IRT'!$C$22,IF('Ficha de funcio e processa'!W161&lt;='Tabela IRT'!$B$23,'Tabela IRT'!$C$23,IF('Ficha de funcio e processa'!W161&lt;='Tabela IRT'!$B$24,'Tabela IRT'!$C$24))))))))))))))</f>
        <v>0</v>
      </c>
      <c r="M156" s="233">
        <f>('Ficha de funcio e processa'!W161-30%)-L156</f>
        <v>-0.3</v>
      </c>
      <c r="N156" s="184">
        <v>44</v>
      </c>
      <c r="O156" s="184">
        <v>9</v>
      </c>
      <c r="P156" s="185"/>
      <c r="Q156" s="185"/>
      <c r="R156" s="186"/>
      <c r="S156" s="186"/>
      <c r="T156" s="186"/>
      <c r="U156" s="186"/>
      <c r="V156" s="186"/>
      <c r="W156" s="186"/>
      <c r="X156" s="186"/>
      <c r="Y156" s="186"/>
      <c r="Z156" s="153"/>
      <c r="AA156" s="153">
        <f t="shared" ca="1" si="12"/>
        <v>41740</v>
      </c>
      <c r="AB156" s="154">
        <f t="shared" ca="1" si="13"/>
        <v>114.35616438356165</v>
      </c>
      <c r="AC156" s="187"/>
    </row>
    <row r="157" spans="1:29">
      <c r="A157" s="137" t="b">
        <f t="shared" si="14"/>
        <v>0</v>
      </c>
      <c r="B157" s="138"/>
      <c r="C157" s="143"/>
      <c r="D157" s="138"/>
      <c r="E157" s="139"/>
      <c r="F157" s="139"/>
      <c r="G157" s="140">
        <f t="shared" ca="1" si="10"/>
        <v>41740</v>
      </c>
      <c r="H157" s="141">
        <f t="shared" ca="1" si="11"/>
        <v>-41740</v>
      </c>
      <c r="I157" s="180"/>
      <c r="J157" s="135">
        <f>IF('Ficha de funcio e processa'!W162&lt;='Tabela IRT'!$B$11,'Tabela IRT'!$D$11,IF('Ficha de funcio e processa'!W162&lt;='Tabela IRT'!$B$12,'Tabela IRT'!$D$12,IF('Ficha de funcio e processa'!W162&lt;='Tabela IRT'!$B$13,'Tabela IRT'!$D$13,IF('Ficha de funcio e processa'!W162&lt;='Tabela IRT'!$B$14,'Tabela IRT'!$D$14,IF('Ficha de funcio e processa'!W162&lt;='Tabela IRT'!$B$15,'Tabela IRT'!$D$15,IF('Ficha de funcio e processa'!W162&lt;='Tabela IRT'!$B$16,'Tabela IRT'!$D$16,IF('Ficha de funcio e processa'!W162&lt;='Tabela IRT'!$B$17,'Tabela IRT'!$D$17,IF('Ficha de funcio e processa'!W162&lt;='Tabela IRT'!$B$18,'Tabela IRT'!$D$18,IF('Ficha de funcio e processa'!W162&lt;='Tabela IRT'!$B$19,'Tabela IRT'!$D$19,IF('Ficha de funcio e processa'!W162&lt;='Tabela IRT'!$B$20,'Tabela IRT'!$D$20,IF('Ficha de funcio e processa'!W162&lt;='Tabela IRT'!$B$21,'Tabela IRT'!$D$21,IF('Ficha de funcio e processa'!W162&lt;='Tabela IRT'!$B$22,'Tabela IRT'!$D$22,IF('Ficha de funcio e processa'!W162&lt;='Tabela IRT'!$B$23,'Tabela IRT'!$D$23,IF('Ficha de funcio e processa'!W162&lt;='Tabela IRT'!$B$24,'Tabela IRT'!$D$24))))))))))))))</f>
        <v>0</v>
      </c>
      <c r="K157" s="148">
        <f>IF('Ficha de funcio e processa'!W162&lt;='Tabela IRT'!$B$11,'Tabela IRT'!$E$11,IF('Ficha de funcio e processa'!W162&lt;='Tabela IRT'!$B$12,'Tabela IRT'!$E$12,IF('Ficha de funcio e processa'!W162&lt;='Tabela IRT'!$B$13,'Tabela IRT'!$E$13,IF('Ficha de funcio e processa'!W162&lt;='Tabela IRT'!$B$14,'Tabela IRT'!$E$14,IF('Ficha de funcio e processa'!W162&lt;='Tabela IRT'!$B$15,'Tabela IRT'!$E$15,IF('Ficha de funcio e processa'!W162&lt;='Tabela IRT'!$B$16,'Tabela IRT'!$E$16,IF('Ficha de funcio e processa'!W162&lt;='Tabela IRT'!$B$17,'Tabela IRT'!$E$17,IF('Ficha de funcio e processa'!W162&lt;='Tabela IRT'!$B$18,'Tabela IRT'!$E$18,IF('Ficha de funcio e processa'!W162&lt;='Tabela IRT'!$B$19,'Tabela IRT'!$E$19,IF('Ficha de funcio e processa'!W162&lt;='Tabela IRT'!$B$20,'Tabela IRT'!$E$20,IF('Ficha de funcio e processa'!W162&lt;='Tabela IRT'!$B$21,'Tabela IRT'!$E$21,IF('Ficha de funcio e processa'!W162&lt;='Tabela IRT'!$B$22,'Tabela IRT'!$E$22,IF('Ficha de funcio e processa'!W162&lt;='Tabela IRT'!$B$23,'Tabela IRT'!$E$23,IF('Ficha de funcio e processa'!W162&lt;='Tabela IRT'!$B$24,'Tabela IRT'!$E$24))))))))))))))</f>
        <v>0</v>
      </c>
      <c r="L157" s="148">
        <f>IF('Ficha de funcio e processa'!W162&lt;='Tabela IRT'!$B$11,'Tabela IRT'!$C$11,IF('Ficha de funcio e processa'!W162&lt;='Tabela IRT'!$B$12,'Tabela IRT'!$C$12,IF('Ficha de funcio e processa'!W162&lt;='Tabela IRT'!$B$13,'Tabela IRT'!$C$13,IF('Ficha de funcio e processa'!W162&lt;='Tabela IRT'!$B$14,'Tabela IRT'!$C$14,IF('Ficha de funcio e processa'!W162&lt;='Tabela IRT'!$B$15,'Tabela IRT'!$C$15,IF('Ficha de funcio e processa'!W162&lt;='Tabela IRT'!$B$16,'Tabela IRT'!$C$16,IF('Ficha de funcio e processa'!W162&lt;='Tabela IRT'!$B$17,'Tabela IRT'!$C$17,IF('Ficha de funcio e processa'!W162&lt;='Tabela IRT'!$B$18,'Tabela IRT'!$C$18,IF('Ficha de funcio e processa'!W162&lt;='Tabela IRT'!$B$19,'Tabela IRT'!$C$19,IF('Ficha de funcio e processa'!W162&lt;='Tabela IRT'!$B$20,'Tabela IRT'!$C$20,IF('Ficha de funcio e processa'!W162&lt;='Tabela IRT'!$B$21,'Tabela IRT'!$C$21,IF('Ficha de funcio e processa'!W162&lt;='Tabela IRT'!$B$22,'Tabela IRT'!$C$22,IF('Ficha de funcio e processa'!W162&lt;='Tabela IRT'!$B$23,'Tabela IRT'!$C$23,IF('Ficha de funcio e processa'!W162&lt;='Tabela IRT'!$B$24,'Tabela IRT'!$C$24))))))))))))))</f>
        <v>0</v>
      </c>
      <c r="M157" s="233">
        <f>('Ficha de funcio e processa'!W162-30%)-L157</f>
        <v>-0.3</v>
      </c>
      <c r="N157" s="184">
        <v>44</v>
      </c>
      <c r="O157" s="184">
        <v>9</v>
      </c>
      <c r="P157" s="185"/>
      <c r="Q157" s="185"/>
      <c r="R157" s="186"/>
      <c r="S157" s="186"/>
      <c r="T157" s="186"/>
      <c r="U157" s="186"/>
      <c r="V157" s="186"/>
      <c r="W157" s="186"/>
      <c r="X157" s="186"/>
      <c r="Y157" s="186"/>
      <c r="Z157" s="153"/>
      <c r="AA157" s="153">
        <f t="shared" ca="1" si="12"/>
        <v>41740</v>
      </c>
      <c r="AB157" s="154">
        <f t="shared" ca="1" si="13"/>
        <v>114.35616438356165</v>
      </c>
      <c r="AC157" s="187"/>
    </row>
    <row r="158" spans="1:29">
      <c r="A158" s="137" t="b">
        <f t="shared" si="14"/>
        <v>0</v>
      </c>
      <c r="B158" s="138"/>
      <c r="C158" s="145"/>
      <c r="D158" s="138"/>
      <c r="E158" s="139"/>
      <c r="F158" s="139"/>
      <c r="G158" s="140">
        <f t="shared" ca="1" si="10"/>
        <v>41740</v>
      </c>
      <c r="H158" s="141">
        <f t="shared" ca="1" si="11"/>
        <v>-41740</v>
      </c>
      <c r="I158" s="180"/>
      <c r="J158" s="135">
        <f>IF('Ficha de funcio e processa'!W163&lt;='Tabela IRT'!$B$11,'Tabela IRT'!$D$11,IF('Ficha de funcio e processa'!W163&lt;='Tabela IRT'!$B$12,'Tabela IRT'!$D$12,IF('Ficha de funcio e processa'!W163&lt;='Tabela IRT'!$B$13,'Tabela IRT'!$D$13,IF('Ficha de funcio e processa'!W163&lt;='Tabela IRT'!$B$14,'Tabela IRT'!$D$14,IF('Ficha de funcio e processa'!W163&lt;='Tabela IRT'!$B$15,'Tabela IRT'!$D$15,IF('Ficha de funcio e processa'!W163&lt;='Tabela IRT'!$B$16,'Tabela IRT'!$D$16,IF('Ficha de funcio e processa'!W163&lt;='Tabela IRT'!$B$17,'Tabela IRT'!$D$17,IF('Ficha de funcio e processa'!W163&lt;='Tabela IRT'!$B$18,'Tabela IRT'!$D$18,IF('Ficha de funcio e processa'!W163&lt;='Tabela IRT'!$B$19,'Tabela IRT'!$D$19,IF('Ficha de funcio e processa'!W163&lt;='Tabela IRT'!$B$20,'Tabela IRT'!$D$20,IF('Ficha de funcio e processa'!W163&lt;='Tabela IRT'!$B$21,'Tabela IRT'!$D$21,IF('Ficha de funcio e processa'!W163&lt;='Tabela IRT'!$B$22,'Tabela IRT'!$D$22,IF('Ficha de funcio e processa'!W163&lt;='Tabela IRT'!$B$23,'Tabela IRT'!$D$23,IF('Ficha de funcio e processa'!W163&lt;='Tabela IRT'!$B$24,'Tabela IRT'!$D$24))))))))))))))</f>
        <v>0</v>
      </c>
      <c r="K158" s="148">
        <f>IF('Ficha de funcio e processa'!W163&lt;='Tabela IRT'!$B$11,'Tabela IRT'!$E$11,IF('Ficha de funcio e processa'!W163&lt;='Tabela IRT'!$B$12,'Tabela IRT'!$E$12,IF('Ficha de funcio e processa'!W163&lt;='Tabela IRT'!$B$13,'Tabela IRT'!$E$13,IF('Ficha de funcio e processa'!W163&lt;='Tabela IRT'!$B$14,'Tabela IRT'!$E$14,IF('Ficha de funcio e processa'!W163&lt;='Tabela IRT'!$B$15,'Tabela IRT'!$E$15,IF('Ficha de funcio e processa'!W163&lt;='Tabela IRT'!$B$16,'Tabela IRT'!$E$16,IF('Ficha de funcio e processa'!W163&lt;='Tabela IRT'!$B$17,'Tabela IRT'!$E$17,IF('Ficha de funcio e processa'!W163&lt;='Tabela IRT'!$B$18,'Tabela IRT'!$E$18,IF('Ficha de funcio e processa'!W163&lt;='Tabela IRT'!$B$19,'Tabela IRT'!$E$19,IF('Ficha de funcio e processa'!W163&lt;='Tabela IRT'!$B$20,'Tabela IRT'!$E$20,IF('Ficha de funcio e processa'!W163&lt;='Tabela IRT'!$B$21,'Tabela IRT'!$E$21,IF('Ficha de funcio e processa'!W163&lt;='Tabela IRT'!$B$22,'Tabela IRT'!$E$22,IF('Ficha de funcio e processa'!W163&lt;='Tabela IRT'!$B$23,'Tabela IRT'!$E$23,IF('Ficha de funcio e processa'!W163&lt;='Tabela IRT'!$B$24,'Tabela IRT'!$E$24))))))))))))))</f>
        <v>0</v>
      </c>
      <c r="L158" s="148">
        <f>IF('Ficha de funcio e processa'!W163&lt;='Tabela IRT'!$B$11,'Tabela IRT'!$C$11,IF('Ficha de funcio e processa'!W163&lt;='Tabela IRT'!$B$12,'Tabela IRT'!$C$12,IF('Ficha de funcio e processa'!W163&lt;='Tabela IRT'!$B$13,'Tabela IRT'!$C$13,IF('Ficha de funcio e processa'!W163&lt;='Tabela IRT'!$B$14,'Tabela IRT'!$C$14,IF('Ficha de funcio e processa'!W163&lt;='Tabela IRT'!$B$15,'Tabela IRT'!$C$15,IF('Ficha de funcio e processa'!W163&lt;='Tabela IRT'!$B$16,'Tabela IRT'!$C$16,IF('Ficha de funcio e processa'!W163&lt;='Tabela IRT'!$B$17,'Tabela IRT'!$C$17,IF('Ficha de funcio e processa'!W163&lt;='Tabela IRT'!$B$18,'Tabela IRT'!$C$18,IF('Ficha de funcio e processa'!W163&lt;='Tabela IRT'!$B$19,'Tabela IRT'!$C$19,IF('Ficha de funcio e processa'!W163&lt;='Tabela IRT'!$B$20,'Tabela IRT'!$C$20,IF('Ficha de funcio e processa'!W163&lt;='Tabela IRT'!$B$21,'Tabela IRT'!$C$21,IF('Ficha de funcio e processa'!W163&lt;='Tabela IRT'!$B$22,'Tabela IRT'!$C$22,IF('Ficha de funcio e processa'!W163&lt;='Tabela IRT'!$B$23,'Tabela IRT'!$C$23,IF('Ficha de funcio e processa'!W163&lt;='Tabela IRT'!$B$24,'Tabela IRT'!$C$24))))))))))))))</f>
        <v>0</v>
      </c>
      <c r="M158" s="233">
        <f>('Ficha de funcio e processa'!W163-30%)-L158</f>
        <v>-0.3</v>
      </c>
      <c r="N158" s="184">
        <v>44</v>
      </c>
      <c r="O158" s="184">
        <v>9</v>
      </c>
      <c r="P158" s="185"/>
      <c r="Q158" s="185"/>
      <c r="R158" s="186"/>
      <c r="S158" s="186"/>
      <c r="T158" s="186"/>
      <c r="U158" s="186"/>
      <c r="V158" s="186"/>
      <c r="W158" s="186"/>
      <c r="X158" s="186"/>
      <c r="Y158" s="186"/>
      <c r="Z158" s="153"/>
      <c r="AA158" s="153">
        <f t="shared" ca="1" si="12"/>
        <v>41740</v>
      </c>
      <c r="AB158" s="154">
        <f t="shared" ca="1" si="13"/>
        <v>114.35616438356165</v>
      </c>
      <c r="AC158" s="187"/>
    </row>
    <row r="159" spans="1:29">
      <c r="A159" s="137" t="b">
        <f t="shared" si="14"/>
        <v>0</v>
      </c>
      <c r="B159" s="138"/>
      <c r="C159" s="143"/>
      <c r="D159" s="138"/>
      <c r="E159" s="139"/>
      <c r="F159" s="139"/>
      <c r="G159" s="140">
        <f t="shared" ca="1" si="10"/>
        <v>41740</v>
      </c>
      <c r="H159" s="141">
        <f t="shared" ca="1" si="11"/>
        <v>-41740</v>
      </c>
      <c r="I159" s="180"/>
      <c r="J159" s="135">
        <f>IF('Ficha de funcio e processa'!W164&lt;='Tabela IRT'!$B$11,'Tabela IRT'!$D$11,IF('Ficha de funcio e processa'!W164&lt;='Tabela IRT'!$B$12,'Tabela IRT'!$D$12,IF('Ficha de funcio e processa'!W164&lt;='Tabela IRT'!$B$13,'Tabela IRT'!$D$13,IF('Ficha de funcio e processa'!W164&lt;='Tabela IRT'!$B$14,'Tabela IRT'!$D$14,IF('Ficha de funcio e processa'!W164&lt;='Tabela IRT'!$B$15,'Tabela IRT'!$D$15,IF('Ficha de funcio e processa'!W164&lt;='Tabela IRT'!$B$16,'Tabela IRT'!$D$16,IF('Ficha de funcio e processa'!W164&lt;='Tabela IRT'!$B$17,'Tabela IRT'!$D$17,IF('Ficha de funcio e processa'!W164&lt;='Tabela IRT'!$B$18,'Tabela IRT'!$D$18,IF('Ficha de funcio e processa'!W164&lt;='Tabela IRT'!$B$19,'Tabela IRT'!$D$19,IF('Ficha de funcio e processa'!W164&lt;='Tabela IRT'!$B$20,'Tabela IRT'!$D$20,IF('Ficha de funcio e processa'!W164&lt;='Tabela IRT'!$B$21,'Tabela IRT'!$D$21,IF('Ficha de funcio e processa'!W164&lt;='Tabela IRT'!$B$22,'Tabela IRT'!$D$22,IF('Ficha de funcio e processa'!W164&lt;='Tabela IRT'!$B$23,'Tabela IRT'!$D$23,IF('Ficha de funcio e processa'!W164&lt;='Tabela IRT'!$B$24,'Tabela IRT'!$D$24))))))))))))))</f>
        <v>0</v>
      </c>
      <c r="K159" s="148">
        <f>IF('Ficha de funcio e processa'!W164&lt;='Tabela IRT'!$B$11,'Tabela IRT'!$E$11,IF('Ficha de funcio e processa'!W164&lt;='Tabela IRT'!$B$12,'Tabela IRT'!$E$12,IF('Ficha de funcio e processa'!W164&lt;='Tabela IRT'!$B$13,'Tabela IRT'!$E$13,IF('Ficha de funcio e processa'!W164&lt;='Tabela IRT'!$B$14,'Tabela IRT'!$E$14,IF('Ficha de funcio e processa'!W164&lt;='Tabela IRT'!$B$15,'Tabela IRT'!$E$15,IF('Ficha de funcio e processa'!W164&lt;='Tabela IRT'!$B$16,'Tabela IRT'!$E$16,IF('Ficha de funcio e processa'!W164&lt;='Tabela IRT'!$B$17,'Tabela IRT'!$E$17,IF('Ficha de funcio e processa'!W164&lt;='Tabela IRT'!$B$18,'Tabela IRT'!$E$18,IF('Ficha de funcio e processa'!W164&lt;='Tabela IRT'!$B$19,'Tabela IRT'!$E$19,IF('Ficha de funcio e processa'!W164&lt;='Tabela IRT'!$B$20,'Tabela IRT'!$E$20,IF('Ficha de funcio e processa'!W164&lt;='Tabela IRT'!$B$21,'Tabela IRT'!$E$21,IF('Ficha de funcio e processa'!W164&lt;='Tabela IRT'!$B$22,'Tabela IRT'!$E$22,IF('Ficha de funcio e processa'!W164&lt;='Tabela IRT'!$B$23,'Tabela IRT'!$E$23,IF('Ficha de funcio e processa'!W164&lt;='Tabela IRT'!$B$24,'Tabela IRT'!$E$24))))))))))))))</f>
        <v>0</v>
      </c>
      <c r="L159" s="148">
        <f>IF('Ficha de funcio e processa'!W164&lt;='Tabela IRT'!$B$11,'Tabela IRT'!$C$11,IF('Ficha de funcio e processa'!W164&lt;='Tabela IRT'!$B$12,'Tabela IRT'!$C$12,IF('Ficha de funcio e processa'!W164&lt;='Tabela IRT'!$B$13,'Tabela IRT'!$C$13,IF('Ficha de funcio e processa'!W164&lt;='Tabela IRT'!$B$14,'Tabela IRT'!$C$14,IF('Ficha de funcio e processa'!W164&lt;='Tabela IRT'!$B$15,'Tabela IRT'!$C$15,IF('Ficha de funcio e processa'!W164&lt;='Tabela IRT'!$B$16,'Tabela IRT'!$C$16,IF('Ficha de funcio e processa'!W164&lt;='Tabela IRT'!$B$17,'Tabela IRT'!$C$17,IF('Ficha de funcio e processa'!W164&lt;='Tabela IRT'!$B$18,'Tabela IRT'!$C$18,IF('Ficha de funcio e processa'!W164&lt;='Tabela IRT'!$B$19,'Tabela IRT'!$C$19,IF('Ficha de funcio e processa'!W164&lt;='Tabela IRT'!$B$20,'Tabela IRT'!$C$20,IF('Ficha de funcio e processa'!W164&lt;='Tabela IRT'!$B$21,'Tabela IRT'!$C$21,IF('Ficha de funcio e processa'!W164&lt;='Tabela IRT'!$B$22,'Tabela IRT'!$C$22,IF('Ficha de funcio e processa'!W164&lt;='Tabela IRT'!$B$23,'Tabela IRT'!$C$23,IF('Ficha de funcio e processa'!W164&lt;='Tabela IRT'!$B$24,'Tabela IRT'!$C$24))))))))))))))</f>
        <v>0</v>
      </c>
      <c r="M159" s="233">
        <f>('Ficha de funcio e processa'!W164-30%)-L159</f>
        <v>-0.3</v>
      </c>
      <c r="N159" s="184">
        <v>44</v>
      </c>
      <c r="O159" s="184">
        <v>9</v>
      </c>
      <c r="P159" s="185"/>
      <c r="Q159" s="185"/>
      <c r="R159" s="186"/>
      <c r="S159" s="186"/>
      <c r="T159" s="186"/>
      <c r="U159" s="186"/>
      <c r="V159" s="186"/>
      <c r="W159" s="186"/>
      <c r="X159" s="186"/>
      <c r="Y159" s="186"/>
      <c r="Z159" s="153"/>
      <c r="AA159" s="153">
        <f t="shared" ca="1" si="12"/>
        <v>41740</v>
      </c>
      <c r="AB159" s="154">
        <f t="shared" ca="1" si="13"/>
        <v>114.35616438356165</v>
      </c>
      <c r="AC159" s="187"/>
    </row>
    <row r="160" spans="1:29">
      <c r="A160" s="137" t="b">
        <f t="shared" si="14"/>
        <v>0</v>
      </c>
      <c r="B160" s="138"/>
      <c r="C160" s="143"/>
      <c r="D160" s="138"/>
      <c r="E160" s="139"/>
      <c r="F160" s="139"/>
      <c r="G160" s="140">
        <f t="shared" ref="G160:G223" ca="1" si="15">TODAY()</f>
        <v>41740</v>
      </c>
      <c r="H160" s="141">
        <f t="shared" ca="1" si="11"/>
        <v>-41740</v>
      </c>
      <c r="I160" s="180"/>
      <c r="J160" s="135">
        <f>IF('Ficha de funcio e processa'!W165&lt;='Tabela IRT'!$B$11,'Tabela IRT'!$D$11,IF('Ficha de funcio e processa'!W165&lt;='Tabela IRT'!$B$12,'Tabela IRT'!$D$12,IF('Ficha de funcio e processa'!W165&lt;='Tabela IRT'!$B$13,'Tabela IRT'!$D$13,IF('Ficha de funcio e processa'!W165&lt;='Tabela IRT'!$B$14,'Tabela IRT'!$D$14,IF('Ficha de funcio e processa'!W165&lt;='Tabela IRT'!$B$15,'Tabela IRT'!$D$15,IF('Ficha de funcio e processa'!W165&lt;='Tabela IRT'!$B$16,'Tabela IRT'!$D$16,IF('Ficha de funcio e processa'!W165&lt;='Tabela IRT'!$B$17,'Tabela IRT'!$D$17,IF('Ficha de funcio e processa'!W165&lt;='Tabela IRT'!$B$18,'Tabela IRT'!$D$18,IF('Ficha de funcio e processa'!W165&lt;='Tabela IRT'!$B$19,'Tabela IRT'!$D$19,IF('Ficha de funcio e processa'!W165&lt;='Tabela IRT'!$B$20,'Tabela IRT'!$D$20,IF('Ficha de funcio e processa'!W165&lt;='Tabela IRT'!$B$21,'Tabela IRT'!$D$21,IF('Ficha de funcio e processa'!W165&lt;='Tabela IRT'!$B$22,'Tabela IRT'!$D$22,IF('Ficha de funcio e processa'!W165&lt;='Tabela IRT'!$B$23,'Tabela IRT'!$D$23,IF('Ficha de funcio e processa'!W165&lt;='Tabela IRT'!$B$24,'Tabela IRT'!$D$24))))))))))))))</f>
        <v>0</v>
      </c>
      <c r="K160" s="148">
        <f>IF('Ficha de funcio e processa'!W165&lt;='Tabela IRT'!$B$11,'Tabela IRT'!$E$11,IF('Ficha de funcio e processa'!W165&lt;='Tabela IRT'!$B$12,'Tabela IRT'!$E$12,IF('Ficha de funcio e processa'!W165&lt;='Tabela IRT'!$B$13,'Tabela IRT'!$E$13,IF('Ficha de funcio e processa'!W165&lt;='Tabela IRT'!$B$14,'Tabela IRT'!$E$14,IF('Ficha de funcio e processa'!W165&lt;='Tabela IRT'!$B$15,'Tabela IRT'!$E$15,IF('Ficha de funcio e processa'!W165&lt;='Tabela IRT'!$B$16,'Tabela IRT'!$E$16,IF('Ficha de funcio e processa'!W165&lt;='Tabela IRT'!$B$17,'Tabela IRT'!$E$17,IF('Ficha de funcio e processa'!W165&lt;='Tabela IRT'!$B$18,'Tabela IRT'!$E$18,IF('Ficha de funcio e processa'!W165&lt;='Tabela IRT'!$B$19,'Tabela IRT'!$E$19,IF('Ficha de funcio e processa'!W165&lt;='Tabela IRT'!$B$20,'Tabela IRT'!$E$20,IF('Ficha de funcio e processa'!W165&lt;='Tabela IRT'!$B$21,'Tabela IRT'!$E$21,IF('Ficha de funcio e processa'!W165&lt;='Tabela IRT'!$B$22,'Tabela IRT'!$E$22,IF('Ficha de funcio e processa'!W165&lt;='Tabela IRT'!$B$23,'Tabela IRT'!$E$23,IF('Ficha de funcio e processa'!W165&lt;='Tabela IRT'!$B$24,'Tabela IRT'!$E$24))))))))))))))</f>
        <v>0</v>
      </c>
      <c r="L160" s="148">
        <f>IF('Ficha de funcio e processa'!W165&lt;='Tabela IRT'!$B$11,'Tabela IRT'!$C$11,IF('Ficha de funcio e processa'!W165&lt;='Tabela IRT'!$B$12,'Tabela IRT'!$C$12,IF('Ficha de funcio e processa'!W165&lt;='Tabela IRT'!$B$13,'Tabela IRT'!$C$13,IF('Ficha de funcio e processa'!W165&lt;='Tabela IRT'!$B$14,'Tabela IRT'!$C$14,IF('Ficha de funcio e processa'!W165&lt;='Tabela IRT'!$B$15,'Tabela IRT'!$C$15,IF('Ficha de funcio e processa'!W165&lt;='Tabela IRT'!$B$16,'Tabela IRT'!$C$16,IF('Ficha de funcio e processa'!W165&lt;='Tabela IRT'!$B$17,'Tabela IRT'!$C$17,IF('Ficha de funcio e processa'!W165&lt;='Tabela IRT'!$B$18,'Tabela IRT'!$C$18,IF('Ficha de funcio e processa'!W165&lt;='Tabela IRT'!$B$19,'Tabela IRT'!$C$19,IF('Ficha de funcio e processa'!W165&lt;='Tabela IRT'!$B$20,'Tabela IRT'!$C$20,IF('Ficha de funcio e processa'!W165&lt;='Tabela IRT'!$B$21,'Tabela IRT'!$C$21,IF('Ficha de funcio e processa'!W165&lt;='Tabela IRT'!$B$22,'Tabela IRT'!$C$22,IF('Ficha de funcio e processa'!W165&lt;='Tabela IRT'!$B$23,'Tabela IRT'!$C$23,IF('Ficha de funcio e processa'!W165&lt;='Tabela IRT'!$B$24,'Tabela IRT'!$C$24))))))))))))))</f>
        <v>0</v>
      </c>
      <c r="M160" s="233">
        <f>('Ficha de funcio e processa'!W165-30%)-L160</f>
        <v>-0.3</v>
      </c>
      <c r="N160" s="184">
        <v>44</v>
      </c>
      <c r="O160" s="184">
        <v>9</v>
      </c>
      <c r="P160" s="185"/>
      <c r="Q160" s="185"/>
      <c r="R160" s="186"/>
      <c r="S160" s="186"/>
      <c r="T160" s="186"/>
      <c r="U160" s="186"/>
      <c r="V160" s="186"/>
      <c r="W160" s="186"/>
      <c r="X160" s="186"/>
      <c r="Y160" s="186"/>
      <c r="Z160" s="153"/>
      <c r="AA160" s="153">
        <f t="shared" ca="1" si="12"/>
        <v>41740</v>
      </c>
      <c r="AB160" s="154">
        <f t="shared" ca="1" si="13"/>
        <v>114.35616438356165</v>
      </c>
      <c r="AC160" s="187"/>
    </row>
    <row r="161" spans="1:29">
      <c r="A161" s="137" t="b">
        <f t="shared" si="14"/>
        <v>0</v>
      </c>
      <c r="B161" s="138"/>
      <c r="C161" s="143"/>
      <c r="D161" s="138"/>
      <c r="E161" s="139"/>
      <c r="F161" s="139"/>
      <c r="G161" s="140">
        <f t="shared" ca="1" si="15"/>
        <v>41740</v>
      </c>
      <c r="H161" s="141">
        <f t="shared" ca="1" si="11"/>
        <v>-41740</v>
      </c>
      <c r="I161" s="180"/>
      <c r="J161" s="135">
        <f>IF('Ficha de funcio e processa'!W166&lt;='Tabela IRT'!$B$11,'Tabela IRT'!$D$11,IF('Ficha de funcio e processa'!W166&lt;='Tabela IRT'!$B$12,'Tabela IRT'!$D$12,IF('Ficha de funcio e processa'!W166&lt;='Tabela IRT'!$B$13,'Tabela IRT'!$D$13,IF('Ficha de funcio e processa'!W166&lt;='Tabela IRT'!$B$14,'Tabela IRT'!$D$14,IF('Ficha de funcio e processa'!W166&lt;='Tabela IRT'!$B$15,'Tabela IRT'!$D$15,IF('Ficha de funcio e processa'!W166&lt;='Tabela IRT'!$B$16,'Tabela IRT'!$D$16,IF('Ficha de funcio e processa'!W166&lt;='Tabela IRT'!$B$17,'Tabela IRT'!$D$17,IF('Ficha de funcio e processa'!W166&lt;='Tabela IRT'!$B$18,'Tabela IRT'!$D$18,IF('Ficha de funcio e processa'!W166&lt;='Tabela IRT'!$B$19,'Tabela IRT'!$D$19,IF('Ficha de funcio e processa'!W166&lt;='Tabela IRT'!$B$20,'Tabela IRT'!$D$20,IF('Ficha de funcio e processa'!W166&lt;='Tabela IRT'!$B$21,'Tabela IRT'!$D$21,IF('Ficha de funcio e processa'!W166&lt;='Tabela IRT'!$B$22,'Tabela IRT'!$D$22,IF('Ficha de funcio e processa'!W166&lt;='Tabela IRT'!$B$23,'Tabela IRT'!$D$23,IF('Ficha de funcio e processa'!W166&lt;='Tabela IRT'!$B$24,'Tabela IRT'!$D$24))))))))))))))</f>
        <v>0</v>
      </c>
      <c r="K161" s="148">
        <f>IF('Ficha de funcio e processa'!W166&lt;='Tabela IRT'!$B$11,'Tabela IRT'!$E$11,IF('Ficha de funcio e processa'!W166&lt;='Tabela IRT'!$B$12,'Tabela IRT'!$E$12,IF('Ficha de funcio e processa'!W166&lt;='Tabela IRT'!$B$13,'Tabela IRT'!$E$13,IF('Ficha de funcio e processa'!W166&lt;='Tabela IRT'!$B$14,'Tabela IRT'!$E$14,IF('Ficha de funcio e processa'!W166&lt;='Tabela IRT'!$B$15,'Tabela IRT'!$E$15,IF('Ficha de funcio e processa'!W166&lt;='Tabela IRT'!$B$16,'Tabela IRT'!$E$16,IF('Ficha de funcio e processa'!W166&lt;='Tabela IRT'!$B$17,'Tabela IRT'!$E$17,IF('Ficha de funcio e processa'!W166&lt;='Tabela IRT'!$B$18,'Tabela IRT'!$E$18,IF('Ficha de funcio e processa'!W166&lt;='Tabela IRT'!$B$19,'Tabela IRT'!$E$19,IF('Ficha de funcio e processa'!W166&lt;='Tabela IRT'!$B$20,'Tabela IRT'!$E$20,IF('Ficha de funcio e processa'!W166&lt;='Tabela IRT'!$B$21,'Tabela IRT'!$E$21,IF('Ficha de funcio e processa'!W166&lt;='Tabela IRT'!$B$22,'Tabela IRT'!$E$22,IF('Ficha de funcio e processa'!W166&lt;='Tabela IRT'!$B$23,'Tabela IRT'!$E$23,IF('Ficha de funcio e processa'!W166&lt;='Tabela IRT'!$B$24,'Tabela IRT'!$E$24))))))))))))))</f>
        <v>0</v>
      </c>
      <c r="L161" s="148">
        <f>IF('Ficha de funcio e processa'!W166&lt;='Tabela IRT'!$B$11,'Tabela IRT'!$C$11,IF('Ficha de funcio e processa'!W166&lt;='Tabela IRT'!$B$12,'Tabela IRT'!$C$12,IF('Ficha de funcio e processa'!W166&lt;='Tabela IRT'!$B$13,'Tabela IRT'!$C$13,IF('Ficha de funcio e processa'!W166&lt;='Tabela IRT'!$B$14,'Tabela IRT'!$C$14,IF('Ficha de funcio e processa'!W166&lt;='Tabela IRT'!$B$15,'Tabela IRT'!$C$15,IF('Ficha de funcio e processa'!W166&lt;='Tabela IRT'!$B$16,'Tabela IRT'!$C$16,IF('Ficha de funcio e processa'!W166&lt;='Tabela IRT'!$B$17,'Tabela IRT'!$C$17,IF('Ficha de funcio e processa'!W166&lt;='Tabela IRT'!$B$18,'Tabela IRT'!$C$18,IF('Ficha de funcio e processa'!W166&lt;='Tabela IRT'!$B$19,'Tabela IRT'!$C$19,IF('Ficha de funcio e processa'!W166&lt;='Tabela IRT'!$B$20,'Tabela IRT'!$C$20,IF('Ficha de funcio e processa'!W166&lt;='Tabela IRT'!$B$21,'Tabela IRT'!$C$21,IF('Ficha de funcio e processa'!W166&lt;='Tabela IRT'!$B$22,'Tabela IRT'!$C$22,IF('Ficha de funcio e processa'!W166&lt;='Tabela IRT'!$B$23,'Tabela IRT'!$C$23,IF('Ficha de funcio e processa'!W166&lt;='Tabela IRT'!$B$24,'Tabela IRT'!$C$24))))))))))))))</f>
        <v>0</v>
      </c>
      <c r="M161" s="233">
        <f>('Ficha de funcio e processa'!W166-30%)-L161</f>
        <v>-0.3</v>
      </c>
      <c r="N161" s="184">
        <v>44</v>
      </c>
      <c r="O161" s="184">
        <v>9</v>
      </c>
      <c r="P161" s="185"/>
      <c r="Q161" s="185"/>
      <c r="R161" s="186"/>
      <c r="S161" s="186"/>
      <c r="T161" s="186"/>
      <c r="U161" s="186"/>
      <c r="V161" s="186"/>
      <c r="W161" s="186"/>
      <c r="X161" s="186"/>
      <c r="Y161" s="186"/>
      <c r="Z161" s="153"/>
      <c r="AA161" s="153">
        <f t="shared" ca="1" si="12"/>
        <v>41740</v>
      </c>
      <c r="AB161" s="154">
        <f t="shared" ca="1" si="13"/>
        <v>114.35616438356165</v>
      </c>
      <c r="AC161" s="187"/>
    </row>
    <row r="162" spans="1:29">
      <c r="A162" s="137" t="b">
        <f t="shared" si="14"/>
        <v>0</v>
      </c>
      <c r="B162" s="138"/>
      <c r="C162" s="143"/>
      <c r="D162" s="138"/>
      <c r="E162" s="139"/>
      <c r="F162" s="139"/>
      <c r="G162" s="140">
        <f t="shared" ca="1" si="15"/>
        <v>41740</v>
      </c>
      <c r="H162" s="141">
        <f t="shared" ca="1" si="11"/>
        <v>-41740</v>
      </c>
      <c r="I162" s="180"/>
      <c r="J162" s="135">
        <f>IF('Ficha de funcio e processa'!W167&lt;='Tabela IRT'!$B$11,'Tabela IRT'!$D$11,IF('Ficha de funcio e processa'!W167&lt;='Tabela IRT'!$B$12,'Tabela IRT'!$D$12,IF('Ficha de funcio e processa'!W167&lt;='Tabela IRT'!$B$13,'Tabela IRT'!$D$13,IF('Ficha de funcio e processa'!W167&lt;='Tabela IRT'!$B$14,'Tabela IRT'!$D$14,IF('Ficha de funcio e processa'!W167&lt;='Tabela IRT'!$B$15,'Tabela IRT'!$D$15,IF('Ficha de funcio e processa'!W167&lt;='Tabela IRT'!$B$16,'Tabela IRT'!$D$16,IF('Ficha de funcio e processa'!W167&lt;='Tabela IRT'!$B$17,'Tabela IRT'!$D$17,IF('Ficha de funcio e processa'!W167&lt;='Tabela IRT'!$B$18,'Tabela IRT'!$D$18,IF('Ficha de funcio e processa'!W167&lt;='Tabela IRT'!$B$19,'Tabela IRT'!$D$19,IF('Ficha de funcio e processa'!W167&lt;='Tabela IRT'!$B$20,'Tabela IRT'!$D$20,IF('Ficha de funcio e processa'!W167&lt;='Tabela IRT'!$B$21,'Tabela IRT'!$D$21,IF('Ficha de funcio e processa'!W167&lt;='Tabela IRT'!$B$22,'Tabela IRT'!$D$22,IF('Ficha de funcio e processa'!W167&lt;='Tabela IRT'!$B$23,'Tabela IRT'!$D$23,IF('Ficha de funcio e processa'!W167&lt;='Tabela IRT'!$B$24,'Tabela IRT'!$D$24))))))))))))))</f>
        <v>0</v>
      </c>
      <c r="K162" s="148">
        <f>IF('Ficha de funcio e processa'!W167&lt;='Tabela IRT'!$B$11,'Tabela IRT'!$E$11,IF('Ficha de funcio e processa'!W167&lt;='Tabela IRT'!$B$12,'Tabela IRT'!$E$12,IF('Ficha de funcio e processa'!W167&lt;='Tabela IRT'!$B$13,'Tabela IRT'!$E$13,IF('Ficha de funcio e processa'!W167&lt;='Tabela IRT'!$B$14,'Tabela IRT'!$E$14,IF('Ficha de funcio e processa'!W167&lt;='Tabela IRT'!$B$15,'Tabela IRT'!$E$15,IF('Ficha de funcio e processa'!W167&lt;='Tabela IRT'!$B$16,'Tabela IRT'!$E$16,IF('Ficha de funcio e processa'!W167&lt;='Tabela IRT'!$B$17,'Tabela IRT'!$E$17,IF('Ficha de funcio e processa'!W167&lt;='Tabela IRT'!$B$18,'Tabela IRT'!$E$18,IF('Ficha de funcio e processa'!W167&lt;='Tabela IRT'!$B$19,'Tabela IRT'!$E$19,IF('Ficha de funcio e processa'!W167&lt;='Tabela IRT'!$B$20,'Tabela IRT'!$E$20,IF('Ficha de funcio e processa'!W167&lt;='Tabela IRT'!$B$21,'Tabela IRT'!$E$21,IF('Ficha de funcio e processa'!W167&lt;='Tabela IRT'!$B$22,'Tabela IRT'!$E$22,IF('Ficha de funcio e processa'!W167&lt;='Tabela IRT'!$B$23,'Tabela IRT'!$E$23,IF('Ficha de funcio e processa'!W167&lt;='Tabela IRT'!$B$24,'Tabela IRT'!$E$24))))))))))))))</f>
        <v>0</v>
      </c>
      <c r="L162" s="148">
        <f>IF('Ficha de funcio e processa'!W167&lt;='Tabela IRT'!$B$11,'Tabela IRT'!$C$11,IF('Ficha de funcio e processa'!W167&lt;='Tabela IRT'!$B$12,'Tabela IRT'!$C$12,IF('Ficha de funcio e processa'!W167&lt;='Tabela IRT'!$B$13,'Tabela IRT'!$C$13,IF('Ficha de funcio e processa'!W167&lt;='Tabela IRT'!$B$14,'Tabela IRT'!$C$14,IF('Ficha de funcio e processa'!W167&lt;='Tabela IRT'!$B$15,'Tabela IRT'!$C$15,IF('Ficha de funcio e processa'!W167&lt;='Tabela IRT'!$B$16,'Tabela IRT'!$C$16,IF('Ficha de funcio e processa'!W167&lt;='Tabela IRT'!$B$17,'Tabela IRT'!$C$17,IF('Ficha de funcio e processa'!W167&lt;='Tabela IRT'!$B$18,'Tabela IRT'!$C$18,IF('Ficha de funcio e processa'!W167&lt;='Tabela IRT'!$B$19,'Tabela IRT'!$C$19,IF('Ficha de funcio e processa'!W167&lt;='Tabela IRT'!$B$20,'Tabela IRT'!$C$20,IF('Ficha de funcio e processa'!W167&lt;='Tabela IRT'!$B$21,'Tabela IRT'!$C$21,IF('Ficha de funcio e processa'!W167&lt;='Tabela IRT'!$B$22,'Tabela IRT'!$C$22,IF('Ficha de funcio e processa'!W167&lt;='Tabela IRT'!$B$23,'Tabela IRT'!$C$23,IF('Ficha de funcio e processa'!W167&lt;='Tabela IRT'!$B$24,'Tabela IRT'!$C$24))))))))))))))</f>
        <v>0</v>
      </c>
      <c r="M162" s="233">
        <f>('Ficha de funcio e processa'!W167-30%)-L162</f>
        <v>-0.3</v>
      </c>
      <c r="N162" s="184">
        <v>44</v>
      </c>
      <c r="O162" s="184">
        <v>9</v>
      </c>
      <c r="P162" s="185"/>
      <c r="Q162" s="185"/>
      <c r="R162" s="186"/>
      <c r="S162" s="186"/>
      <c r="T162" s="186"/>
      <c r="U162" s="186"/>
      <c r="V162" s="186"/>
      <c r="W162" s="186"/>
      <c r="X162" s="186"/>
      <c r="Y162" s="186"/>
      <c r="Z162" s="153"/>
      <c r="AA162" s="153">
        <f t="shared" ca="1" si="12"/>
        <v>41740</v>
      </c>
      <c r="AB162" s="154">
        <f t="shared" ca="1" si="13"/>
        <v>114.35616438356165</v>
      </c>
      <c r="AC162" s="187"/>
    </row>
    <row r="163" spans="1:29">
      <c r="A163" s="137" t="b">
        <f t="shared" si="14"/>
        <v>0</v>
      </c>
      <c r="B163" s="138"/>
      <c r="C163" s="143"/>
      <c r="D163" s="138"/>
      <c r="E163" s="139"/>
      <c r="F163" s="139"/>
      <c r="G163" s="140">
        <f t="shared" ca="1" si="15"/>
        <v>41740</v>
      </c>
      <c r="H163" s="141">
        <f t="shared" ca="1" si="11"/>
        <v>-41740</v>
      </c>
      <c r="I163" s="180"/>
      <c r="J163" s="135">
        <f>IF('Ficha de funcio e processa'!W168&lt;='Tabela IRT'!$B$11,'Tabela IRT'!$D$11,IF('Ficha de funcio e processa'!W168&lt;='Tabela IRT'!$B$12,'Tabela IRT'!$D$12,IF('Ficha de funcio e processa'!W168&lt;='Tabela IRT'!$B$13,'Tabela IRT'!$D$13,IF('Ficha de funcio e processa'!W168&lt;='Tabela IRT'!$B$14,'Tabela IRT'!$D$14,IF('Ficha de funcio e processa'!W168&lt;='Tabela IRT'!$B$15,'Tabela IRT'!$D$15,IF('Ficha de funcio e processa'!W168&lt;='Tabela IRT'!$B$16,'Tabela IRT'!$D$16,IF('Ficha de funcio e processa'!W168&lt;='Tabela IRT'!$B$17,'Tabela IRT'!$D$17,IF('Ficha de funcio e processa'!W168&lt;='Tabela IRT'!$B$18,'Tabela IRT'!$D$18,IF('Ficha de funcio e processa'!W168&lt;='Tabela IRT'!$B$19,'Tabela IRT'!$D$19,IF('Ficha de funcio e processa'!W168&lt;='Tabela IRT'!$B$20,'Tabela IRT'!$D$20,IF('Ficha de funcio e processa'!W168&lt;='Tabela IRT'!$B$21,'Tabela IRT'!$D$21,IF('Ficha de funcio e processa'!W168&lt;='Tabela IRT'!$B$22,'Tabela IRT'!$D$22,IF('Ficha de funcio e processa'!W168&lt;='Tabela IRT'!$B$23,'Tabela IRT'!$D$23,IF('Ficha de funcio e processa'!W168&lt;='Tabela IRT'!$B$24,'Tabela IRT'!$D$24))))))))))))))</f>
        <v>0</v>
      </c>
      <c r="K163" s="148">
        <f>IF('Ficha de funcio e processa'!W168&lt;='Tabela IRT'!$B$11,'Tabela IRT'!$E$11,IF('Ficha de funcio e processa'!W168&lt;='Tabela IRT'!$B$12,'Tabela IRT'!$E$12,IF('Ficha de funcio e processa'!W168&lt;='Tabela IRT'!$B$13,'Tabela IRT'!$E$13,IF('Ficha de funcio e processa'!W168&lt;='Tabela IRT'!$B$14,'Tabela IRT'!$E$14,IF('Ficha de funcio e processa'!W168&lt;='Tabela IRT'!$B$15,'Tabela IRT'!$E$15,IF('Ficha de funcio e processa'!W168&lt;='Tabela IRT'!$B$16,'Tabela IRT'!$E$16,IF('Ficha de funcio e processa'!W168&lt;='Tabela IRT'!$B$17,'Tabela IRT'!$E$17,IF('Ficha de funcio e processa'!W168&lt;='Tabela IRT'!$B$18,'Tabela IRT'!$E$18,IF('Ficha de funcio e processa'!W168&lt;='Tabela IRT'!$B$19,'Tabela IRT'!$E$19,IF('Ficha de funcio e processa'!W168&lt;='Tabela IRT'!$B$20,'Tabela IRT'!$E$20,IF('Ficha de funcio e processa'!W168&lt;='Tabela IRT'!$B$21,'Tabela IRT'!$E$21,IF('Ficha de funcio e processa'!W168&lt;='Tabela IRT'!$B$22,'Tabela IRT'!$E$22,IF('Ficha de funcio e processa'!W168&lt;='Tabela IRT'!$B$23,'Tabela IRT'!$E$23,IF('Ficha de funcio e processa'!W168&lt;='Tabela IRT'!$B$24,'Tabela IRT'!$E$24))))))))))))))</f>
        <v>0</v>
      </c>
      <c r="L163" s="148">
        <f>IF('Ficha de funcio e processa'!W168&lt;='Tabela IRT'!$B$11,'Tabela IRT'!$C$11,IF('Ficha de funcio e processa'!W168&lt;='Tabela IRT'!$B$12,'Tabela IRT'!$C$12,IF('Ficha de funcio e processa'!W168&lt;='Tabela IRT'!$B$13,'Tabela IRT'!$C$13,IF('Ficha de funcio e processa'!W168&lt;='Tabela IRT'!$B$14,'Tabela IRT'!$C$14,IF('Ficha de funcio e processa'!W168&lt;='Tabela IRT'!$B$15,'Tabela IRT'!$C$15,IF('Ficha de funcio e processa'!W168&lt;='Tabela IRT'!$B$16,'Tabela IRT'!$C$16,IF('Ficha de funcio e processa'!W168&lt;='Tabela IRT'!$B$17,'Tabela IRT'!$C$17,IF('Ficha de funcio e processa'!W168&lt;='Tabela IRT'!$B$18,'Tabela IRT'!$C$18,IF('Ficha de funcio e processa'!W168&lt;='Tabela IRT'!$B$19,'Tabela IRT'!$C$19,IF('Ficha de funcio e processa'!W168&lt;='Tabela IRT'!$B$20,'Tabela IRT'!$C$20,IF('Ficha de funcio e processa'!W168&lt;='Tabela IRT'!$B$21,'Tabela IRT'!$C$21,IF('Ficha de funcio e processa'!W168&lt;='Tabela IRT'!$B$22,'Tabela IRT'!$C$22,IF('Ficha de funcio e processa'!W168&lt;='Tabela IRT'!$B$23,'Tabela IRT'!$C$23,IF('Ficha de funcio e processa'!W168&lt;='Tabela IRT'!$B$24,'Tabela IRT'!$C$24))))))))))))))</f>
        <v>0</v>
      </c>
      <c r="M163" s="233">
        <f>('Ficha de funcio e processa'!W168-30%)-L163</f>
        <v>-0.3</v>
      </c>
      <c r="N163" s="184">
        <v>44</v>
      </c>
      <c r="O163" s="184">
        <v>9</v>
      </c>
      <c r="P163" s="185"/>
      <c r="Q163" s="185"/>
      <c r="R163" s="186"/>
      <c r="S163" s="186"/>
      <c r="T163" s="186"/>
      <c r="U163" s="186"/>
      <c r="V163" s="186"/>
      <c r="W163" s="186"/>
      <c r="X163" s="186"/>
      <c r="Y163" s="186"/>
      <c r="Z163" s="153"/>
      <c r="AA163" s="153">
        <f t="shared" ca="1" si="12"/>
        <v>41740</v>
      </c>
      <c r="AB163" s="154">
        <f t="shared" ca="1" si="13"/>
        <v>114.35616438356165</v>
      </c>
      <c r="AC163" s="187"/>
    </row>
    <row r="164" spans="1:29">
      <c r="A164" s="137" t="b">
        <f t="shared" si="14"/>
        <v>0</v>
      </c>
      <c r="B164" s="138"/>
      <c r="C164" s="143"/>
      <c r="D164" s="138"/>
      <c r="E164" s="139"/>
      <c r="F164" s="139"/>
      <c r="G164" s="140">
        <f t="shared" ca="1" si="15"/>
        <v>41740</v>
      </c>
      <c r="H164" s="141">
        <f t="shared" ca="1" si="11"/>
        <v>-41740</v>
      </c>
      <c r="I164" s="180"/>
      <c r="J164" s="135">
        <f>IF('Ficha de funcio e processa'!W169&lt;='Tabela IRT'!$B$11,'Tabela IRT'!$D$11,IF('Ficha de funcio e processa'!W169&lt;='Tabela IRT'!$B$12,'Tabela IRT'!$D$12,IF('Ficha de funcio e processa'!W169&lt;='Tabela IRT'!$B$13,'Tabela IRT'!$D$13,IF('Ficha de funcio e processa'!W169&lt;='Tabela IRT'!$B$14,'Tabela IRT'!$D$14,IF('Ficha de funcio e processa'!W169&lt;='Tabela IRT'!$B$15,'Tabela IRT'!$D$15,IF('Ficha de funcio e processa'!W169&lt;='Tabela IRT'!$B$16,'Tabela IRT'!$D$16,IF('Ficha de funcio e processa'!W169&lt;='Tabela IRT'!$B$17,'Tabela IRT'!$D$17,IF('Ficha de funcio e processa'!W169&lt;='Tabela IRT'!$B$18,'Tabela IRT'!$D$18,IF('Ficha de funcio e processa'!W169&lt;='Tabela IRT'!$B$19,'Tabela IRT'!$D$19,IF('Ficha de funcio e processa'!W169&lt;='Tabela IRT'!$B$20,'Tabela IRT'!$D$20,IF('Ficha de funcio e processa'!W169&lt;='Tabela IRT'!$B$21,'Tabela IRT'!$D$21,IF('Ficha de funcio e processa'!W169&lt;='Tabela IRT'!$B$22,'Tabela IRT'!$D$22,IF('Ficha de funcio e processa'!W169&lt;='Tabela IRT'!$B$23,'Tabela IRT'!$D$23,IF('Ficha de funcio e processa'!W169&lt;='Tabela IRT'!$B$24,'Tabela IRT'!$D$24))))))))))))))</f>
        <v>0</v>
      </c>
      <c r="K164" s="148">
        <f>IF('Ficha de funcio e processa'!W169&lt;='Tabela IRT'!$B$11,'Tabela IRT'!$E$11,IF('Ficha de funcio e processa'!W169&lt;='Tabela IRT'!$B$12,'Tabela IRT'!$E$12,IF('Ficha de funcio e processa'!W169&lt;='Tabela IRT'!$B$13,'Tabela IRT'!$E$13,IF('Ficha de funcio e processa'!W169&lt;='Tabela IRT'!$B$14,'Tabela IRT'!$E$14,IF('Ficha de funcio e processa'!W169&lt;='Tabela IRT'!$B$15,'Tabela IRT'!$E$15,IF('Ficha de funcio e processa'!W169&lt;='Tabela IRT'!$B$16,'Tabela IRT'!$E$16,IF('Ficha de funcio e processa'!W169&lt;='Tabela IRT'!$B$17,'Tabela IRT'!$E$17,IF('Ficha de funcio e processa'!W169&lt;='Tabela IRT'!$B$18,'Tabela IRT'!$E$18,IF('Ficha de funcio e processa'!W169&lt;='Tabela IRT'!$B$19,'Tabela IRT'!$E$19,IF('Ficha de funcio e processa'!W169&lt;='Tabela IRT'!$B$20,'Tabela IRT'!$E$20,IF('Ficha de funcio e processa'!W169&lt;='Tabela IRT'!$B$21,'Tabela IRT'!$E$21,IF('Ficha de funcio e processa'!W169&lt;='Tabela IRT'!$B$22,'Tabela IRT'!$E$22,IF('Ficha de funcio e processa'!W169&lt;='Tabela IRT'!$B$23,'Tabela IRT'!$E$23,IF('Ficha de funcio e processa'!W169&lt;='Tabela IRT'!$B$24,'Tabela IRT'!$E$24))))))))))))))</f>
        <v>0</v>
      </c>
      <c r="L164" s="148">
        <f>IF('Ficha de funcio e processa'!W169&lt;='Tabela IRT'!$B$11,'Tabela IRT'!$C$11,IF('Ficha de funcio e processa'!W169&lt;='Tabela IRT'!$B$12,'Tabela IRT'!$C$12,IF('Ficha de funcio e processa'!W169&lt;='Tabela IRT'!$B$13,'Tabela IRT'!$C$13,IF('Ficha de funcio e processa'!W169&lt;='Tabela IRT'!$B$14,'Tabela IRT'!$C$14,IF('Ficha de funcio e processa'!W169&lt;='Tabela IRT'!$B$15,'Tabela IRT'!$C$15,IF('Ficha de funcio e processa'!W169&lt;='Tabela IRT'!$B$16,'Tabela IRT'!$C$16,IF('Ficha de funcio e processa'!W169&lt;='Tabela IRT'!$B$17,'Tabela IRT'!$C$17,IF('Ficha de funcio e processa'!W169&lt;='Tabela IRT'!$B$18,'Tabela IRT'!$C$18,IF('Ficha de funcio e processa'!W169&lt;='Tabela IRT'!$B$19,'Tabela IRT'!$C$19,IF('Ficha de funcio e processa'!W169&lt;='Tabela IRT'!$B$20,'Tabela IRT'!$C$20,IF('Ficha de funcio e processa'!W169&lt;='Tabela IRT'!$B$21,'Tabela IRT'!$C$21,IF('Ficha de funcio e processa'!W169&lt;='Tabela IRT'!$B$22,'Tabela IRT'!$C$22,IF('Ficha de funcio e processa'!W169&lt;='Tabela IRT'!$B$23,'Tabela IRT'!$C$23,IF('Ficha de funcio e processa'!W169&lt;='Tabela IRT'!$B$24,'Tabela IRT'!$C$24))))))))))))))</f>
        <v>0</v>
      </c>
      <c r="M164" s="233">
        <f>('Ficha de funcio e processa'!W169-30%)-L164</f>
        <v>-0.3</v>
      </c>
      <c r="N164" s="184">
        <v>44</v>
      </c>
      <c r="O164" s="184">
        <v>9</v>
      </c>
      <c r="P164" s="185"/>
      <c r="Q164" s="185"/>
      <c r="R164" s="186"/>
      <c r="S164" s="186"/>
      <c r="T164" s="186"/>
      <c r="U164" s="186"/>
      <c r="V164" s="186"/>
      <c r="W164" s="186"/>
      <c r="X164" s="186"/>
      <c r="Y164" s="186"/>
      <c r="Z164" s="153"/>
      <c r="AA164" s="153">
        <f t="shared" ca="1" si="12"/>
        <v>41740</v>
      </c>
      <c r="AB164" s="154">
        <f t="shared" ca="1" si="13"/>
        <v>114.35616438356165</v>
      </c>
      <c r="AC164" s="187"/>
    </row>
    <row r="165" spans="1:29">
      <c r="A165" s="137" t="b">
        <f t="shared" si="14"/>
        <v>0</v>
      </c>
      <c r="B165" s="138"/>
      <c r="C165" s="145"/>
      <c r="D165" s="138"/>
      <c r="E165" s="139"/>
      <c r="F165" s="139"/>
      <c r="G165" s="140">
        <f t="shared" ca="1" si="15"/>
        <v>41740</v>
      </c>
      <c r="H165" s="141">
        <f t="shared" ca="1" si="11"/>
        <v>-41740</v>
      </c>
      <c r="I165" s="180"/>
      <c r="J165" s="135">
        <f>IF('Ficha de funcio e processa'!W170&lt;='Tabela IRT'!$B$11,'Tabela IRT'!$D$11,IF('Ficha de funcio e processa'!W170&lt;='Tabela IRT'!$B$12,'Tabela IRT'!$D$12,IF('Ficha de funcio e processa'!W170&lt;='Tabela IRT'!$B$13,'Tabela IRT'!$D$13,IF('Ficha de funcio e processa'!W170&lt;='Tabela IRT'!$B$14,'Tabela IRT'!$D$14,IF('Ficha de funcio e processa'!W170&lt;='Tabela IRT'!$B$15,'Tabela IRT'!$D$15,IF('Ficha de funcio e processa'!W170&lt;='Tabela IRT'!$B$16,'Tabela IRT'!$D$16,IF('Ficha de funcio e processa'!W170&lt;='Tabela IRT'!$B$17,'Tabela IRT'!$D$17,IF('Ficha de funcio e processa'!W170&lt;='Tabela IRT'!$B$18,'Tabela IRT'!$D$18,IF('Ficha de funcio e processa'!W170&lt;='Tabela IRT'!$B$19,'Tabela IRT'!$D$19,IF('Ficha de funcio e processa'!W170&lt;='Tabela IRT'!$B$20,'Tabela IRT'!$D$20,IF('Ficha de funcio e processa'!W170&lt;='Tabela IRT'!$B$21,'Tabela IRT'!$D$21,IF('Ficha de funcio e processa'!W170&lt;='Tabela IRT'!$B$22,'Tabela IRT'!$D$22,IF('Ficha de funcio e processa'!W170&lt;='Tabela IRT'!$B$23,'Tabela IRT'!$D$23,IF('Ficha de funcio e processa'!W170&lt;='Tabela IRT'!$B$24,'Tabela IRT'!$D$24))))))))))))))</f>
        <v>0</v>
      </c>
      <c r="K165" s="148">
        <f>IF('Ficha de funcio e processa'!W170&lt;='Tabela IRT'!$B$11,'Tabela IRT'!$E$11,IF('Ficha de funcio e processa'!W170&lt;='Tabela IRT'!$B$12,'Tabela IRT'!$E$12,IF('Ficha de funcio e processa'!W170&lt;='Tabela IRT'!$B$13,'Tabela IRT'!$E$13,IF('Ficha de funcio e processa'!W170&lt;='Tabela IRT'!$B$14,'Tabela IRT'!$E$14,IF('Ficha de funcio e processa'!W170&lt;='Tabela IRT'!$B$15,'Tabela IRT'!$E$15,IF('Ficha de funcio e processa'!W170&lt;='Tabela IRT'!$B$16,'Tabela IRT'!$E$16,IF('Ficha de funcio e processa'!W170&lt;='Tabela IRT'!$B$17,'Tabela IRT'!$E$17,IF('Ficha de funcio e processa'!W170&lt;='Tabela IRT'!$B$18,'Tabela IRT'!$E$18,IF('Ficha de funcio e processa'!W170&lt;='Tabela IRT'!$B$19,'Tabela IRT'!$E$19,IF('Ficha de funcio e processa'!W170&lt;='Tabela IRT'!$B$20,'Tabela IRT'!$E$20,IF('Ficha de funcio e processa'!W170&lt;='Tabela IRT'!$B$21,'Tabela IRT'!$E$21,IF('Ficha de funcio e processa'!W170&lt;='Tabela IRT'!$B$22,'Tabela IRT'!$E$22,IF('Ficha de funcio e processa'!W170&lt;='Tabela IRT'!$B$23,'Tabela IRT'!$E$23,IF('Ficha de funcio e processa'!W170&lt;='Tabela IRT'!$B$24,'Tabela IRT'!$E$24))))))))))))))</f>
        <v>0</v>
      </c>
      <c r="L165" s="148">
        <f>IF('Ficha de funcio e processa'!W170&lt;='Tabela IRT'!$B$11,'Tabela IRT'!$C$11,IF('Ficha de funcio e processa'!W170&lt;='Tabela IRT'!$B$12,'Tabela IRT'!$C$12,IF('Ficha de funcio e processa'!W170&lt;='Tabela IRT'!$B$13,'Tabela IRT'!$C$13,IF('Ficha de funcio e processa'!W170&lt;='Tabela IRT'!$B$14,'Tabela IRT'!$C$14,IF('Ficha de funcio e processa'!W170&lt;='Tabela IRT'!$B$15,'Tabela IRT'!$C$15,IF('Ficha de funcio e processa'!W170&lt;='Tabela IRT'!$B$16,'Tabela IRT'!$C$16,IF('Ficha de funcio e processa'!W170&lt;='Tabela IRT'!$B$17,'Tabela IRT'!$C$17,IF('Ficha de funcio e processa'!W170&lt;='Tabela IRT'!$B$18,'Tabela IRT'!$C$18,IF('Ficha de funcio e processa'!W170&lt;='Tabela IRT'!$B$19,'Tabela IRT'!$C$19,IF('Ficha de funcio e processa'!W170&lt;='Tabela IRT'!$B$20,'Tabela IRT'!$C$20,IF('Ficha de funcio e processa'!W170&lt;='Tabela IRT'!$B$21,'Tabela IRT'!$C$21,IF('Ficha de funcio e processa'!W170&lt;='Tabela IRT'!$B$22,'Tabela IRT'!$C$22,IF('Ficha de funcio e processa'!W170&lt;='Tabela IRT'!$B$23,'Tabela IRT'!$C$23,IF('Ficha de funcio e processa'!W170&lt;='Tabela IRT'!$B$24,'Tabela IRT'!$C$24))))))))))))))</f>
        <v>0</v>
      </c>
      <c r="M165" s="233">
        <f>('Ficha de funcio e processa'!W170-30%)-L165</f>
        <v>-0.3</v>
      </c>
      <c r="N165" s="184">
        <v>44</v>
      </c>
      <c r="O165" s="184">
        <v>9</v>
      </c>
      <c r="P165" s="185"/>
      <c r="Q165" s="185"/>
      <c r="R165" s="186"/>
      <c r="S165" s="186"/>
      <c r="T165" s="186"/>
      <c r="U165" s="186"/>
      <c r="V165" s="186"/>
      <c r="W165" s="186"/>
      <c r="X165" s="186"/>
      <c r="Y165" s="186"/>
      <c r="Z165" s="151"/>
      <c r="AA165" s="153">
        <f t="shared" ca="1" si="12"/>
        <v>41740</v>
      </c>
      <c r="AB165" s="154">
        <f t="shared" ca="1" si="13"/>
        <v>114.35616438356165</v>
      </c>
      <c r="AC165" s="187"/>
    </row>
    <row r="166" spans="1:29">
      <c r="A166" s="137" t="b">
        <f t="shared" si="14"/>
        <v>0</v>
      </c>
      <c r="B166" s="138"/>
      <c r="C166" s="145"/>
      <c r="D166" s="138"/>
      <c r="E166" s="139"/>
      <c r="F166" s="139"/>
      <c r="G166" s="140">
        <f t="shared" ca="1" si="15"/>
        <v>41740</v>
      </c>
      <c r="H166" s="141">
        <f t="shared" ca="1" si="11"/>
        <v>-41740</v>
      </c>
      <c r="I166" s="180"/>
      <c r="J166" s="135">
        <f>IF('Ficha de funcio e processa'!W171&lt;='Tabela IRT'!$B$11,'Tabela IRT'!$D$11,IF('Ficha de funcio e processa'!W171&lt;='Tabela IRT'!$B$12,'Tabela IRT'!$D$12,IF('Ficha de funcio e processa'!W171&lt;='Tabela IRT'!$B$13,'Tabela IRT'!$D$13,IF('Ficha de funcio e processa'!W171&lt;='Tabela IRT'!$B$14,'Tabela IRT'!$D$14,IF('Ficha de funcio e processa'!W171&lt;='Tabela IRT'!$B$15,'Tabela IRT'!$D$15,IF('Ficha de funcio e processa'!W171&lt;='Tabela IRT'!$B$16,'Tabela IRT'!$D$16,IF('Ficha de funcio e processa'!W171&lt;='Tabela IRT'!$B$17,'Tabela IRT'!$D$17,IF('Ficha de funcio e processa'!W171&lt;='Tabela IRT'!$B$18,'Tabela IRT'!$D$18,IF('Ficha de funcio e processa'!W171&lt;='Tabela IRT'!$B$19,'Tabela IRT'!$D$19,IF('Ficha de funcio e processa'!W171&lt;='Tabela IRT'!$B$20,'Tabela IRT'!$D$20,IF('Ficha de funcio e processa'!W171&lt;='Tabela IRT'!$B$21,'Tabela IRT'!$D$21,IF('Ficha de funcio e processa'!W171&lt;='Tabela IRT'!$B$22,'Tabela IRT'!$D$22,IF('Ficha de funcio e processa'!W171&lt;='Tabela IRT'!$B$23,'Tabela IRT'!$D$23,IF('Ficha de funcio e processa'!W171&lt;='Tabela IRT'!$B$24,'Tabela IRT'!$D$24))))))))))))))</f>
        <v>0</v>
      </c>
      <c r="K166" s="148">
        <f>IF('Ficha de funcio e processa'!W171&lt;='Tabela IRT'!$B$11,'Tabela IRT'!$E$11,IF('Ficha de funcio e processa'!W171&lt;='Tabela IRT'!$B$12,'Tabela IRT'!$E$12,IF('Ficha de funcio e processa'!W171&lt;='Tabela IRT'!$B$13,'Tabela IRT'!$E$13,IF('Ficha de funcio e processa'!W171&lt;='Tabela IRT'!$B$14,'Tabela IRT'!$E$14,IF('Ficha de funcio e processa'!W171&lt;='Tabela IRT'!$B$15,'Tabela IRT'!$E$15,IF('Ficha de funcio e processa'!W171&lt;='Tabela IRT'!$B$16,'Tabela IRT'!$E$16,IF('Ficha de funcio e processa'!W171&lt;='Tabela IRT'!$B$17,'Tabela IRT'!$E$17,IF('Ficha de funcio e processa'!W171&lt;='Tabela IRT'!$B$18,'Tabela IRT'!$E$18,IF('Ficha de funcio e processa'!W171&lt;='Tabela IRT'!$B$19,'Tabela IRT'!$E$19,IF('Ficha de funcio e processa'!W171&lt;='Tabela IRT'!$B$20,'Tabela IRT'!$E$20,IF('Ficha de funcio e processa'!W171&lt;='Tabela IRT'!$B$21,'Tabela IRT'!$E$21,IF('Ficha de funcio e processa'!W171&lt;='Tabela IRT'!$B$22,'Tabela IRT'!$E$22,IF('Ficha de funcio e processa'!W171&lt;='Tabela IRT'!$B$23,'Tabela IRT'!$E$23,IF('Ficha de funcio e processa'!W171&lt;='Tabela IRT'!$B$24,'Tabela IRT'!$E$24))))))))))))))</f>
        <v>0</v>
      </c>
      <c r="L166" s="148">
        <f>IF('Ficha de funcio e processa'!W171&lt;='Tabela IRT'!$B$11,'Tabela IRT'!$C$11,IF('Ficha de funcio e processa'!W171&lt;='Tabela IRT'!$B$12,'Tabela IRT'!$C$12,IF('Ficha de funcio e processa'!W171&lt;='Tabela IRT'!$B$13,'Tabela IRT'!$C$13,IF('Ficha de funcio e processa'!W171&lt;='Tabela IRT'!$B$14,'Tabela IRT'!$C$14,IF('Ficha de funcio e processa'!W171&lt;='Tabela IRT'!$B$15,'Tabela IRT'!$C$15,IF('Ficha de funcio e processa'!W171&lt;='Tabela IRT'!$B$16,'Tabela IRT'!$C$16,IF('Ficha de funcio e processa'!W171&lt;='Tabela IRT'!$B$17,'Tabela IRT'!$C$17,IF('Ficha de funcio e processa'!W171&lt;='Tabela IRT'!$B$18,'Tabela IRT'!$C$18,IF('Ficha de funcio e processa'!W171&lt;='Tabela IRT'!$B$19,'Tabela IRT'!$C$19,IF('Ficha de funcio e processa'!W171&lt;='Tabela IRT'!$B$20,'Tabela IRT'!$C$20,IF('Ficha de funcio e processa'!W171&lt;='Tabela IRT'!$B$21,'Tabela IRT'!$C$21,IF('Ficha de funcio e processa'!W171&lt;='Tabela IRT'!$B$22,'Tabela IRT'!$C$22,IF('Ficha de funcio e processa'!W171&lt;='Tabela IRT'!$B$23,'Tabela IRT'!$C$23,IF('Ficha de funcio e processa'!W171&lt;='Tabela IRT'!$B$24,'Tabela IRT'!$C$24))))))))))))))</f>
        <v>0</v>
      </c>
      <c r="M166" s="233">
        <f>('Ficha de funcio e processa'!W171-30%)-L166</f>
        <v>-0.3</v>
      </c>
      <c r="N166" s="184">
        <v>44</v>
      </c>
      <c r="O166" s="184">
        <v>9</v>
      </c>
      <c r="P166" s="185"/>
      <c r="Q166" s="185"/>
      <c r="R166" s="186"/>
      <c r="S166" s="186"/>
      <c r="T166" s="186"/>
      <c r="U166" s="186"/>
      <c r="V166" s="186"/>
      <c r="W166" s="186"/>
      <c r="X166" s="186"/>
      <c r="Y166" s="186"/>
      <c r="Z166" s="151"/>
      <c r="AA166" s="153">
        <f t="shared" ca="1" si="12"/>
        <v>41740</v>
      </c>
      <c r="AB166" s="154">
        <f t="shared" ca="1" si="13"/>
        <v>114.35616438356165</v>
      </c>
      <c r="AC166" s="187"/>
    </row>
    <row r="167" spans="1:29">
      <c r="A167" s="137" t="b">
        <f t="shared" si="14"/>
        <v>0</v>
      </c>
      <c r="B167" s="138"/>
      <c r="C167" s="143"/>
      <c r="D167" s="138"/>
      <c r="E167" s="139"/>
      <c r="F167" s="139"/>
      <c r="G167" s="140">
        <f t="shared" ca="1" si="15"/>
        <v>41740</v>
      </c>
      <c r="H167" s="141">
        <f t="shared" ca="1" si="11"/>
        <v>-41740</v>
      </c>
      <c r="I167" s="180"/>
      <c r="J167" s="135">
        <f>IF('Ficha de funcio e processa'!W172&lt;='Tabela IRT'!$B$11,'Tabela IRT'!$D$11,IF('Ficha de funcio e processa'!W172&lt;='Tabela IRT'!$B$12,'Tabela IRT'!$D$12,IF('Ficha de funcio e processa'!W172&lt;='Tabela IRT'!$B$13,'Tabela IRT'!$D$13,IF('Ficha de funcio e processa'!W172&lt;='Tabela IRT'!$B$14,'Tabela IRT'!$D$14,IF('Ficha de funcio e processa'!W172&lt;='Tabela IRT'!$B$15,'Tabela IRT'!$D$15,IF('Ficha de funcio e processa'!W172&lt;='Tabela IRT'!$B$16,'Tabela IRT'!$D$16,IF('Ficha de funcio e processa'!W172&lt;='Tabela IRT'!$B$17,'Tabela IRT'!$D$17,IF('Ficha de funcio e processa'!W172&lt;='Tabela IRT'!$B$18,'Tabela IRT'!$D$18,IF('Ficha de funcio e processa'!W172&lt;='Tabela IRT'!$B$19,'Tabela IRT'!$D$19,IF('Ficha de funcio e processa'!W172&lt;='Tabela IRT'!$B$20,'Tabela IRT'!$D$20,IF('Ficha de funcio e processa'!W172&lt;='Tabela IRT'!$B$21,'Tabela IRT'!$D$21,IF('Ficha de funcio e processa'!W172&lt;='Tabela IRT'!$B$22,'Tabela IRT'!$D$22,IF('Ficha de funcio e processa'!W172&lt;='Tabela IRT'!$B$23,'Tabela IRT'!$D$23,IF('Ficha de funcio e processa'!W172&lt;='Tabela IRT'!$B$24,'Tabela IRT'!$D$24))))))))))))))</f>
        <v>0</v>
      </c>
      <c r="K167" s="148">
        <f>IF('Ficha de funcio e processa'!W172&lt;='Tabela IRT'!$B$11,'Tabela IRT'!$E$11,IF('Ficha de funcio e processa'!W172&lt;='Tabela IRT'!$B$12,'Tabela IRT'!$E$12,IF('Ficha de funcio e processa'!W172&lt;='Tabela IRT'!$B$13,'Tabela IRT'!$E$13,IF('Ficha de funcio e processa'!W172&lt;='Tabela IRT'!$B$14,'Tabela IRT'!$E$14,IF('Ficha de funcio e processa'!W172&lt;='Tabela IRT'!$B$15,'Tabela IRT'!$E$15,IF('Ficha de funcio e processa'!W172&lt;='Tabela IRT'!$B$16,'Tabela IRT'!$E$16,IF('Ficha de funcio e processa'!W172&lt;='Tabela IRT'!$B$17,'Tabela IRT'!$E$17,IF('Ficha de funcio e processa'!W172&lt;='Tabela IRT'!$B$18,'Tabela IRT'!$E$18,IF('Ficha de funcio e processa'!W172&lt;='Tabela IRT'!$B$19,'Tabela IRT'!$E$19,IF('Ficha de funcio e processa'!W172&lt;='Tabela IRT'!$B$20,'Tabela IRT'!$E$20,IF('Ficha de funcio e processa'!W172&lt;='Tabela IRT'!$B$21,'Tabela IRT'!$E$21,IF('Ficha de funcio e processa'!W172&lt;='Tabela IRT'!$B$22,'Tabela IRT'!$E$22,IF('Ficha de funcio e processa'!W172&lt;='Tabela IRT'!$B$23,'Tabela IRT'!$E$23,IF('Ficha de funcio e processa'!W172&lt;='Tabela IRT'!$B$24,'Tabela IRT'!$E$24))))))))))))))</f>
        <v>0</v>
      </c>
      <c r="L167" s="148">
        <f>IF('Ficha de funcio e processa'!W172&lt;='Tabela IRT'!$B$11,'Tabela IRT'!$C$11,IF('Ficha de funcio e processa'!W172&lt;='Tabela IRT'!$B$12,'Tabela IRT'!$C$12,IF('Ficha de funcio e processa'!W172&lt;='Tabela IRT'!$B$13,'Tabela IRT'!$C$13,IF('Ficha de funcio e processa'!W172&lt;='Tabela IRT'!$B$14,'Tabela IRT'!$C$14,IF('Ficha de funcio e processa'!W172&lt;='Tabela IRT'!$B$15,'Tabela IRT'!$C$15,IF('Ficha de funcio e processa'!W172&lt;='Tabela IRT'!$B$16,'Tabela IRT'!$C$16,IF('Ficha de funcio e processa'!W172&lt;='Tabela IRT'!$B$17,'Tabela IRT'!$C$17,IF('Ficha de funcio e processa'!W172&lt;='Tabela IRT'!$B$18,'Tabela IRT'!$C$18,IF('Ficha de funcio e processa'!W172&lt;='Tabela IRT'!$B$19,'Tabela IRT'!$C$19,IF('Ficha de funcio e processa'!W172&lt;='Tabela IRT'!$B$20,'Tabela IRT'!$C$20,IF('Ficha de funcio e processa'!W172&lt;='Tabela IRT'!$B$21,'Tabela IRT'!$C$21,IF('Ficha de funcio e processa'!W172&lt;='Tabela IRT'!$B$22,'Tabela IRT'!$C$22,IF('Ficha de funcio e processa'!W172&lt;='Tabela IRT'!$B$23,'Tabela IRT'!$C$23,IF('Ficha de funcio e processa'!W172&lt;='Tabela IRT'!$B$24,'Tabela IRT'!$C$24))))))))))))))</f>
        <v>0</v>
      </c>
      <c r="M167" s="233">
        <f>('Ficha de funcio e processa'!W172-30%)-L167</f>
        <v>-0.3</v>
      </c>
      <c r="N167" s="184">
        <v>44</v>
      </c>
      <c r="O167" s="184">
        <v>9</v>
      </c>
      <c r="P167" s="185"/>
      <c r="Q167" s="185"/>
      <c r="R167" s="186"/>
      <c r="S167" s="186"/>
      <c r="T167" s="186"/>
      <c r="U167" s="186"/>
      <c r="V167" s="186"/>
      <c r="W167" s="186"/>
      <c r="X167" s="186"/>
      <c r="Y167" s="186"/>
      <c r="Z167" s="153"/>
      <c r="AA167" s="153">
        <f t="shared" ca="1" si="12"/>
        <v>41740</v>
      </c>
      <c r="AB167" s="154">
        <f t="shared" ca="1" si="13"/>
        <v>114.35616438356165</v>
      </c>
      <c r="AC167" s="187"/>
    </row>
    <row r="168" spans="1:29">
      <c r="A168" s="137" t="b">
        <f t="shared" si="14"/>
        <v>0</v>
      </c>
      <c r="B168" s="138"/>
      <c r="C168" s="143"/>
      <c r="D168" s="138"/>
      <c r="E168" s="139"/>
      <c r="F168" s="139"/>
      <c r="G168" s="140">
        <f t="shared" ca="1" si="15"/>
        <v>41740</v>
      </c>
      <c r="H168" s="141">
        <f t="shared" ca="1" si="11"/>
        <v>-41740</v>
      </c>
      <c r="I168" s="180"/>
      <c r="J168" s="135">
        <f>IF('Ficha de funcio e processa'!W173&lt;='Tabela IRT'!$B$11,'Tabela IRT'!$D$11,IF('Ficha de funcio e processa'!W173&lt;='Tabela IRT'!$B$12,'Tabela IRT'!$D$12,IF('Ficha de funcio e processa'!W173&lt;='Tabela IRT'!$B$13,'Tabela IRT'!$D$13,IF('Ficha de funcio e processa'!W173&lt;='Tabela IRT'!$B$14,'Tabela IRT'!$D$14,IF('Ficha de funcio e processa'!W173&lt;='Tabela IRT'!$B$15,'Tabela IRT'!$D$15,IF('Ficha de funcio e processa'!W173&lt;='Tabela IRT'!$B$16,'Tabela IRT'!$D$16,IF('Ficha de funcio e processa'!W173&lt;='Tabela IRT'!$B$17,'Tabela IRT'!$D$17,IF('Ficha de funcio e processa'!W173&lt;='Tabela IRT'!$B$18,'Tabela IRT'!$D$18,IF('Ficha de funcio e processa'!W173&lt;='Tabela IRT'!$B$19,'Tabela IRT'!$D$19,IF('Ficha de funcio e processa'!W173&lt;='Tabela IRT'!$B$20,'Tabela IRT'!$D$20,IF('Ficha de funcio e processa'!W173&lt;='Tabela IRT'!$B$21,'Tabela IRT'!$D$21,IF('Ficha de funcio e processa'!W173&lt;='Tabela IRT'!$B$22,'Tabela IRT'!$D$22,IF('Ficha de funcio e processa'!W173&lt;='Tabela IRT'!$B$23,'Tabela IRT'!$D$23,IF('Ficha de funcio e processa'!W173&lt;='Tabela IRT'!$B$24,'Tabela IRT'!$D$24))))))))))))))</f>
        <v>0</v>
      </c>
      <c r="K168" s="148">
        <f>IF('Ficha de funcio e processa'!W173&lt;='Tabela IRT'!$B$11,'Tabela IRT'!$E$11,IF('Ficha de funcio e processa'!W173&lt;='Tabela IRT'!$B$12,'Tabela IRT'!$E$12,IF('Ficha de funcio e processa'!W173&lt;='Tabela IRT'!$B$13,'Tabela IRT'!$E$13,IF('Ficha de funcio e processa'!W173&lt;='Tabela IRT'!$B$14,'Tabela IRT'!$E$14,IF('Ficha de funcio e processa'!W173&lt;='Tabela IRT'!$B$15,'Tabela IRT'!$E$15,IF('Ficha de funcio e processa'!W173&lt;='Tabela IRT'!$B$16,'Tabela IRT'!$E$16,IF('Ficha de funcio e processa'!W173&lt;='Tabela IRT'!$B$17,'Tabela IRT'!$E$17,IF('Ficha de funcio e processa'!W173&lt;='Tabela IRT'!$B$18,'Tabela IRT'!$E$18,IF('Ficha de funcio e processa'!W173&lt;='Tabela IRT'!$B$19,'Tabela IRT'!$E$19,IF('Ficha de funcio e processa'!W173&lt;='Tabela IRT'!$B$20,'Tabela IRT'!$E$20,IF('Ficha de funcio e processa'!W173&lt;='Tabela IRT'!$B$21,'Tabela IRT'!$E$21,IF('Ficha de funcio e processa'!W173&lt;='Tabela IRT'!$B$22,'Tabela IRT'!$E$22,IF('Ficha de funcio e processa'!W173&lt;='Tabela IRT'!$B$23,'Tabela IRT'!$E$23,IF('Ficha de funcio e processa'!W173&lt;='Tabela IRT'!$B$24,'Tabela IRT'!$E$24))))))))))))))</f>
        <v>0</v>
      </c>
      <c r="L168" s="148">
        <f>IF('Ficha de funcio e processa'!W173&lt;='Tabela IRT'!$B$11,'Tabela IRT'!$C$11,IF('Ficha de funcio e processa'!W173&lt;='Tabela IRT'!$B$12,'Tabela IRT'!$C$12,IF('Ficha de funcio e processa'!W173&lt;='Tabela IRT'!$B$13,'Tabela IRT'!$C$13,IF('Ficha de funcio e processa'!W173&lt;='Tabela IRT'!$B$14,'Tabela IRT'!$C$14,IF('Ficha de funcio e processa'!W173&lt;='Tabela IRT'!$B$15,'Tabela IRT'!$C$15,IF('Ficha de funcio e processa'!W173&lt;='Tabela IRT'!$B$16,'Tabela IRT'!$C$16,IF('Ficha de funcio e processa'!W173&lt;='Tabela IRT'!$B$17,'Tabela IRT'!$C$17,IF('Ficha de funcio e processa'!W173&lt;='Tabela IRT'!$B$18,'Tabela IRT'!$C$18,IF('Ficha de funcio e processa'!W173&lt;='Tabela IRT'!$B$19,'Tabela IRT'!$C$19,IF('Ficha de funcio e processa'!W173&lt;='Tabela IRT'!$B$20,'Tabela IRT'!$C$20,IF('Ficha de funcio e processa'!W173&lt;='Tabela IRT'!$B$21,'Tabela IRT'!$C$21,IF('Ficha de funcio e processa'!W173&lt;='Tabela IRT'!$B$22,'Tabela IRT'!$C$22,IF('Ficha de funcio e processa'!W173&lt;='Tabela IRT'!$B$23,'Tabela IRT'!$C$23,IF('Ficha de funcio e processa'!W173&lt;='Tabela IRT'!$B$24,'Tabela IRT'!$C$24))))))))))))))</f>
        <v>0</v>
      </c>
      <c r="M168" s="233">
        <f>('Ficha de funcio e processa'!W173-30%)-L168</f>
        <v>-0.3</v>
      </c>
      <c r="N168" s="184">
        <v>44</v>
      </c>
      <c r="O168" s="184">
        <v>9</v>
      </c>
      <c r="P168" s="185"/>
      <c r="Q168" s="185"/>
      <c r="R168" s="186"/>
      <c r="S168" s="186"/>
      <c r="T168" s="186"/>
      <c r="U168" s="186"/>
      <c r="V168" s="186"/>
      <c r="W168" s="186"/>
      <c r="X168" s="186"/>
      <c r="Y168" s="186"/>
      <c r="Z168" s="153"/>
      <c r="AA168" s="153">
        <f t="shared" ca="1" si="12"/>
        <v>41740</v>
      </c>
      <c r="AB168" s="154">
        <f t="shared" ca="1" si="13"/>
        <v>114.35616438356165</v>
      </c>
      <c r="AC168" s="187"/>
    </row>
    <row r="169" spans="1:29">
      <c r="A169" s="137" t="b">
        <f t="shared" si="14"/>
        <v>0</v>
      </c>
      <c r="B169" s="138"/>
      <c r="C169" s="143"/>
      <c r="D169" s="138"/>
      <c r="E169" s="139"/>
      <c r="F169" s="139"/>
      <c r="G169" s="140">
        <f t="shared" ca="1" si="15"/>
        <v>41740</v>
      </c>
      <c r="H169" s="141">
        <f t="shared" ca="1" si="11"/>
        <v>-41740</v>
      </c>
      <c r="I169" s="180"/>
      <c r="J169" s="135">
        <f>IF('Ficha de funcio e processa'!W174&lt;='Tabela IRT'!$B$11,'Tabela IRT'!$D$11,IF('Ficha de funcio e processa'!W174&lt;='Tabela IRT'!$B$12,'Tabela IRT'!$D$12,IF('Ficha de funcio e processa'!W174&lt;='Tabela IRT'!$B$13,'Tabela IRT'!$D$13,IF('Ficha de funcio e processa'!W174&lt;='Tabela IRT'!$B$14,'Tabela IRT'!$D$14,IF('Ficha de funcio e processa'!W174&lt;='Tabela IRT'!$B$15,'Tabela IRT'!$D$15,IF('Ficha de funcio e processa'!W174&lt;='Tabela IRT'!$B$16,'Tabela IRT'!$D$16,IF('Ficha de funcio e processa'!W174&lt;='Tabela IRT'!$B$17,'Tabela IRT'!$D$17,IF('Ficha de funcio e processa'!W174&lt;='Tabela IRT'!$B$18,'Tabela IRT'!$D$18,IF('Ficha de funcio e processa'!W174&lt;='Tabela IRT'!$B$19,'Tabela IRT'!$D$19,IF('Ficha de funcio e processa'!W174&lt;='Tabela IRT'!$B$20,'Tabela IRT'!$D$20,IF('Ficha de funcio e processa'!W174&lt;='Tabela IRT'!$B$21,'Tabela IRT'!$D$21,IF('Ficha de funcio e processa'!W174&lt;='Tabela IRT'!$B$22,'Tabela IRT'!$D$22,IF('Ficha de funcio e processa'!W174&lt;='Tabela IRT'!$B$23,'Tabela IRT'!$D$23,IF('Ficha de funcio e processa'!W174&lt;='Tabela IRT'!$B$24,'Tabela IRT'!$D$24))))))))))))))</f>
        <v>0</v>
      </c>
      <c r="K169" s="148">
        <f>IF('Ficha de funcio e processa'!W174&lt;='Tabela IRT'!$B$11,'Tabela IRT'!$E$11,IF('Ficha de funcio e processa'!W174&lt;='Tabela IRT'!$B$12,'Tabela IRT'!$E$12,IF('Ficha de funcio e processa'!W174&lt;='Tabela IRT'!$B$13,'Tabela IRT'!$E$13,IF('Ficha de funcio e processa'!W174&lt;='Tabela IRT'!$B$14,'Tabela IRT'!$E$14,IF('Ficha de funcio e processa'!W174&lt;='Tabela IRT'!$B$15,'Tabela IRT'!$E$15,IF('Ficha de funcio e processa'!W174&lt;='Tabela IRT'!$B$16,'Tabela IRT'!$E$16,IF('Ficha de funcio e processa'!W174&lt;='Tabela IRT'!$B$17,'Tabela IRT'!$E$17,IF('Ficha de funcio e processa'!W174&lt;='Tabela IRT'!$B$18,'Tabela IRT'!$E$18,IF('Ficha de funcio e processa'!W174&lt;='Tabela IRT'!$B$19,'Tabela IRT'!$E$19,IF('Ficha de funcio e processa'!W174&lt;='Tabela IRT'!$B$20,'Tabela IRT'!$E$20,IF('Ficha de funcio e processa'!W174&lt;='Tabela IRT'!$B$21,'Tabela IRT'!$E$21,IF('Ficha de funcio e processa'!W174&lt;='Tabela IRT'!$B$22,'Tabela IRT'!$E$22,IF('Ficha de funcio e processa'!W174&lt;='Tabela IRT'!$B$23,'Tabela IRT'!$E$23,IF('Ficha de funcio e processa'!W174&lt;='Tabela IRT'!$B$24,'Tabela IRT'!$E$24))))))))))))))</f>
        <v>0</v>
      </c>
      <c r="L169" s="148">
        <f>IF('Ficha de funcio e processa'!W174&lt;='Tabela IRT'!$B$11,'Tabela IRT'!$C$11,IF('Ficha de funcio e processa'!W174&lt;='Tabela IRT'!$B$12,'Tabela IRT'!$C$12,IF('Ficha de funcio e processa'!W174&lt;='Tabela IRT'!$B$13,'Tabela IRT'!$C$13,IF('Ficha de funcio e processa'!W174&lt;='Tabela IRT'!$B$14,'Tabela IRT'!$C$14,IF('Ficha de funcio e processa'!W174&lt;='Tabela IRT'!$B$15,'Tabela IRT'!$C$15,IF('Ficha de funcio e processa'!W174&lt;='Tabela IRT'!$B$16,'Tabela IRT'!$C$16,IF('Ficha de funcio e processa'!W174&lt;='Tabela IRT'!$B$17,'Tabela IRT'!$C$17,IF('Ficha de funcio e processa'!W174&lt;='Tabela IRT'!$B$18,'Tabela IRT'!$C$18,IF('Ficha de funcio e processa'!W174&lt;='Tabela IRT'!$B$19,'Tabela IRT'!$C$19,IF('Ficha de funcio e processa'!W174&lt;='Tabela IRT'!$B$20,'Tabela IRT'!$C$20,IF('Ficha de funcio e processa'!W174&lt;='Tabela IRT'!$B$21,'Tabela IRT'!$C$21,IF('Ficha de funcio e processa'!W174&lt;='Tabela IRT'!$B$22,'Tabela IRT'!$C$22,IF('Ficha de funcio e processa'!W174&lt;='Tabela IRT'!$B$23,'Tabela IRT'!$C$23,IF('Ficha de funcio e processa'!W174&lt;='Tabela IRT'!$B$24,'Tabela IRT'!$C$24))))))))))))))</f>
        <v>0</v>
      </c>
      <c r="M169" s="233">
        <f>('Ficha de funcio e processa'!W174-30%)-L169</f>
        <v>-0.3</v>
      </c>
      <c r="N169" s="184">
        <v>44</v>
      </c>
      <c r="O169" s="184">
        <v>9</v>
      </c>
      <c r="P169" s="185"/>
      <c r="Q169" s="185"/>
      <c r="R169" s="186"/>
      <c r="S169" s="186"/>
      <c r="T169" s="186"/>
      <c r="U169" s="186"/>
      <c r="V169" s="186"/>
      <c r="W169" s="186"/>
      <c r="X169" s="186"/>
      <c r="Y169" s="186"/>
      <c r="Z169" s="153"/>
      <c r="AA169" s="153">
        <f t="shared" ca="1" si="12"/>
        <v>41740</v>
      </c>
      <c r="AB169" s="154">
        <f t="shared" ca="1" si="13"/>
        <v>114.35616438356165</v>
      </c>
      <c r="AC169" s="187"/>
    </row>
    <row r="170" spans="1:29">
      <c r="A170" s="137" t="b">
        <f t="shared" si="14"/>
        <v>0</v>
      </c>
      <c r="B170" s="138"/>
      <c r="C170" s="143"/>
      <c r="D170" s="138"/>
      <c r="E170" s="139"/>
      <c r="F170" s="139"/>
      <c r="G170" s="140">
        <f t="shared" ca="1" si="15"/>
        <v>41740</v>
      </c>
      <c r="H170" s="141">
        <f t="shared" ca="1" si="11"/>
        <v>-41740</v>
      </c>
      <c r="I170" s="180"/>
      <c r="J170" s="135">
        <f>IF('Ficha de funcio e processa'!W175&lt;='Tabela IRT'!$B$11,'Tabela IRT'!$D$11,IF('Ficha de funcio e processa'!W175&lt;='Tabela IRT'!$B$12,'Tabela IRT'!$D$12,IF('Ficha de funcio e processa'!W175&lt;='Tabela IRT'!$B$13,'Tabela IRT'!$D$13,IF('Ficha de funcio e processa'!W175&lt;='Tabela IRT'!$B$14,'Tabela IRT'!$D$14,IF('Ficha de funcio e processa'!W175&lt;='Tabela IRT'!$B$15,'Tabela IRT'!$D$15,IF('Ficha de funcio e processa'!W175&lt;='Tabela IRT'!$B$16,'Tabela IRT'!$D$16,IF('Ficha de funcio e processa'!W175&lt;='Tabela IRT'!$B$17,'Tabela IRT'!$D$17,IF('Ficha de funcio e processa'!W175&lt;='Tabela IRT'!$B$18,'Tabela IRT'!$D$18,IF('Ficha de funcio e processa'!W175&lt;='Tabela IRT'!$B$19,'Tabela IRT'!$D$19,IF('Ficha de funcio e processa'!W175&lt;='Tabela IRT'!$B$20,'Tabela IRT'!$D$20,IF('Ficha de funcio e processa'!W175&lt;='Tabela IRT'!$B$21,'Tabela IRT'!$D$21,IF('Ficha de funcio e processa'!W175&lt;='Tabela IRT'!$B$22,'Tabela IRT'!$D$22,IF('Ficha de funcio e processa'!W175&lt;='Tabela IRT'!$B$23,'Tabela IRT'!$D$23,IF('Ficha de funcio e processa'!W175&lt;='Tabela IRT'!$B$24,'Tabela IRT'!$D$24))))))))))))))</f>
        <v>0</v>
      </c>
      <c r="K170" s="148">
        <f>IF('Ficha de funcio e processa'!W175&lt;='Tabela IRT'!$B$11,'Tabela IRT'!$E$11,IF('Ficha de funcio e processa'!W175&lt;='Tabela IRT'!$B$12,'Tabela IRT'!$E$12,IF('Ficha de funcio e processa'!W175&lt;='Tabela IRT'!$B$13,'Tabela IRT'!$E$13,IF('Ficha de funcio e processa'!W175&lt;='Tabela IRT'!$B$14,'Tabela IRT'!$E$14,IF('Ficha de funcio e processa'!W175&lt;='Tabela IRT'!$B$15,'Tabela IRT'!$E$15,IF('Ficha de funcio e processa'!W175&lt;='Tabela IRT'!$B$16,'Tabela IRT'!$E$16,IF('Ficha de funcio e processa'!W175&lt;='Tabela IRT'!$B$17,'Tabela IRT'!$E$17,IF('Ficha de funcio e processa'!W175&lt;='Tabela IRT'!$B$18,'Tabela IRT'!$E$18,IF('Ficha de funcio e processa'!W175&lt;='Tabela IRT'!$B$19,'Tabela IRT'!$E$19,IF('Ficha de funcio e processa'!W175&lt;='Tabela IRT'!$B$20,'Tabela IRT'!$E$20,IF('Ficha de funcio e processa'!W175&lt;='Tabela IRT'!$B$21,'Tabela IRT'!$E$21,IF('Ficha de funcio e processa'!W175&lt;='Tabela IRT'!$B$22,'Tabela IRT'!$E$22,IF('Ficha de funcio e processa'!W175&lt;='Tabela IRT'!$B$23,'Tabela IRT'!$E$23,IF('Ficha de funcio e processa'!W175&lt;='Tabela IRT'!$B$24,'Tabela IRT'!$E$24))))))))))))))</f>
        <v>0</v>
      </c>
      <c r="L170" s="148">
        <f>IF('Ficha de funcio e processa'!W175&lt;='Tabela IRT'!$B$11,'Tabela IRT'!$C$11,IF('Ficha de funcio e processa'!W175&lt;='Tabela IRT'!$B$12,'Tabela IRT'!$C$12,IF('Ficha de funcio e processa'!W175&lt;='Tabela IRT'!$B$13,'Tabela IRT'!$C$13,IF('Ficha de funcio e processa'!W175&lt;='Tabela IRT'!$B$14,'Tabela IRT'!$C$14,IF('Ficha de funcio e processa'!W175&lt;='Tabela IRT'!$B$15,'Tabela IRT'!$C$15,IF('Ficha de funcio e processa'!W175&lt;='Tabela IRT'!$B$16,'Tabela IRT'!$C$16,IF('Ficha de funcio e processa'!W175&lt;='Tabela IRT'!$B$17,'Tabela IRT'!$C$17,IF('Ficha de funcio e processa'!W175&lt;='Tabela IRT'!$B$18,'Tabela IRT'!$C$18,IF('Ficha de funcio e processa'!W175&lt;='Tabela IRT'!$B$19,'Tabela IRT'!$C$19,IF('Ficha de funcio e processa'!W175&lt;='Tabela IRT'!$B$20,'Tabela IRT'!$C$20,IF('Ficha de funcio e processa'!W175&lt;='Tabela IRT'!$B$21,'Tabela IRT'!$C$21,IF('Ficha de funcio e processa'!W175&lt;='Tabela IRT'!$B$22,'Tabela IRT'!$C$22,IF('Ficha de funcio e processa'!W175&lt;='Tabela IRT'!$B$23,'Tabela IRT'!$C$23,IF('Ficha de funcio e processa'!W175&lt;='Tabela IRT'!$B$24,'Tabela IRT'!$C$24))))))))))))))</f>
        <v>0</v>
      </c>
      <c r="M170" s="233">
        <f>('Ficha de funcio e processa'!W175-30%)-L170</f>
        <v>-0.3</v>
      </c>
      <c r="N170" s="184">
        <v>44</v>
      </c>
      <c r="O170" s="184">
        <v>9</v>
      </c>
      <c r="P170" s="185"/>
      <c r="Q170" s="185"/>
      <c r="R170" s="186"/>
      <c r="S170" s="186"/>
      <c r="T170" s="186"/>
      <c r="U170" s="186"/>
      <c r="V170" s="186"/>
      <c r="W170" s="186"/>
      <c r="X170" s="186"/>
      <c r="Y170" s="186"/>
      <c r="Z170" s="153"/>
      <c r="AA170" s="153">
        <f t="shared" ca="1" si="12"/>
        <v>41740</v>
      </c>
      <c r="AB170" s="154">
        <f t="shared" ca="1" si="13"/>
        <v>114.35616438356165</v>
      </c>
      <c r="AC170" s="187"/>
    </row>
    <row r="171" spans="1:29">
      <c r="A171" s="137" t="b">
        <f t="shared" si="14"/>
        <v>0</v>
      </c>
      <c r="B171" s="138"/>
      <c r="C171" s="143"/>
      <c r="D171" s="138"/>
      <c r="E171" s="139"/>
      <c r="F171" s="139"/>
      <c r="G171" s="140">
        <f t="shared" ca="1" si="15"/>
        <v>41740</v>
      </c>
      <c r="H171" s="141">
        <f t="shared" ca="1" si="11"/>
        <v>-41740</v>
      </c>
      <c r="I171" s="180"/>
      <c r="J171" s="135">
        <f>IF('Ficha de funcio e processa'!W176&lt;='Tabela IRT'!$B$11,'Tabela IRT'!$D$11,IF('Ficha de funcio e processa'!W176&lt;='Tabela IRT'!$B$12,'Tabela IRT'!$D$12,IF('Ficha de funcio e processa'!W176&lt;='Tabela IRT'!$B$13,'Tabela IRT'!$D$13,IF('Ficha de funcio e processa'!W176&lt;='Tabela IRT'!$B$14,'Tabela IRT'!$D$14,IF('Ficha de funcio e processa'!W176&lt;='Tabela IRT'!$B$15,'Tabela IRT'!$D$15,IF('Ficha de funcio e processa'!W176&lt;='Tabela IRT'!$B$16,'Tabela IRT'!$D$16,IF('Ficha de funcio e processa'!W176&lt;='Tabela IRT'!$B$17,'Tabela IRT'!$D$17,IF('Ficha de funcio e processa'!W176&lt;='Tabela IRT'!$B$18,'Tabela IRT'!$D$18,IF('Ficha de funcio e processa'!W176&lt;='Tabela IRT'!$B$19,'Tabela IRT'!$D$19,IF('Ficha de funcio e processa'!W176&lt;='Tabela IRT'!$B$20,'Tabela IRT'!$D$20,IF('Ficha de funcio e processa'!W176&lt;='Tabela IRT'!$B$21,'Tabela IRT'!$D$21,IF('Ficha de funcio e processa'!W176&lt;='Tabela IRT'!$B$22,'Tabela IRT'!$D$22,IF('Ficha de funcio e processa'!W176&lt;='Tabela IRT'!$B$23,'Tabela IRT'!$D$23,IF('Ficha de funcio e processa'!W176&lt;='Tabela IRT'!$B$24,'Tabela IRT'!$D$24))))))))))))))</f>
        <v>0</v>
      </c>
      <c r="K171" s="148">
        <f>IF('Ficha de funcio e processa'!W176&lt;='Tabela IRT'!$B$11,'Tabela IRT'!$E$11,IF('Ficha de funcio e processa'!W176&lt;='Tabela IRT'!$B$12,'Tabela IRT'!$E$12,IF('Ficha de funcio e processa'!W176&lt;='Tabela IRT'!$B$13,'Tabela IRT'!$E$13,IF('Ficha de funcio e processa'!W176&lt;='Tabela IRT'!$B$14,'Tabela IRT'!$E$14,IF('Ficha de funcio e processa'!W176&lt;='Tabela IRT'!$B$15,'Tabela IRT'!$E$15,IF('Ficha de funcio e processa'!W176&lt;='Tabela IRT'!$B$16,'Tabela IRT'!$E$16,IF('Ficha de funcio e processa'!W176&lt;='Tabela IRT'!$B$17,'Tabela IRT'!$E$17,IF('Ficha de funcio e processa'!W176&lt;='Tabela IRT'!$B$18,'Tabela IRT'!$E$18,IF('Ficha de funcio e processa'!W176&lt;='Tabela IRT'!$B$19,'Tabela IRT'!$E$19,IF('Ficha de funcio e processa'!W176&lt;='Tabela IRT'!$B$20,'Tabela IRT'!$E$20,IF('Ficha de funcio e processa'!W176&lt;='Tabela IRT'!$B$21,'Tabela IRT'!$E$21,IF('Ficha de funcio e processa'!W176&lt;='Tabela IRT'!$B$22,'Tabela IRT'!$E$22,IF('Ficha de funcio e processa'!W176&lt;='Tabela IRT'!$B$23,'Tabela IRT'!$E$23,IF('Ficha de funcio e processa'!W176&lt;='Tabela IRT'!$B$24,'Tabela IRT'!$E$24))))))))))))))</f>
        <v>0</v>
      </c>
      <c r="L171" s="148">
        <f>IF('Ficha de funcio e processa'!W176&lt;='Tabela IRT'!$B$11,'Tabela IRT'!$C$11,IF('Ficha de funcio e processa'!W176&lt;='Tabela IRT'!$B$12,'Tabela IRT'!$C$12,IF('Ficha de funcio e processa'!W176&lt;='Tabela IRT'!$B$13,'Tabela IRT'!$C$13,IF('Ficha de funcio e processa'!W176&lt;='Tabela IRT'!$B$14,'Tabela IRT'!$C$14,IF('Ficha de funcio e processa'!W176&lt;='Tabela IRT'!$B$15,'Tabela IRT'!$C$15,IF('Ficha de funcio e processa'!W176&lt;='Tabela IRT'!$B$16,'Tabela IRT'!$C$16,IF('Ficha de funcio e processa'!W176&lt;='Tabela IRT'!$B$17,'Tabela IRT'!$C$17,IF('Ficha de funcio e processa'!W176&lt;='Tabela IRT'!$B$18,'Tabela IRT'!$C$18,IF('Ficha de funcio e processa'!W176&lt;='Tabela IRT'!$B$19,'Tabela IRT'!$C$19,IF('Ficha de funcio e processa'!W176&lt;='Tabela IRT'!$B$20,'Tabela IRT'!$C$20,IF('Ficha de funcio e processa'!W176&lt;='Tabela IRT'!$B$21,'Tabela IRT'!$C$21,IF('Ficha de funcio e processa'!W176&lt;='Tabela IRT'!$B$22,'Tabela IRT'!$C$22,IF('Ficha de funcio e processa'!W176&lt;='Tabela IRT'!$B$23,'Tabela IRT'!$C$23,IF('Ficha de funcio e processa'!W176&lt;='Tabela IRT'!$B$24,'Tabela IRT'!$C$24))))))))))))))</f>
        <v>0</v>
      </c>
      <c r="M171" s="233">
        <f>('Ficha de funcio e processa'!W176-30%)-L171</f>
        <v>-0.3</v>
      </c>
      <c r="N171" s="184">
        <v>44</v>
      </c>
      <c r="O171" s="184">
        <v>9</v>
      </c>
      <c r="P171" s="185"/>
      <c r="Q171" s="185"/>
      <c r="R171" s="186"/>
      <c r="S171" s="186"/>
      <c r="T171" s="186"/>
      <c r="U171" s="186"/>
      <c r="V171" s="186"/>
      <c r="W171" s="186"/>
      <c r="X171" s="186"/>
      <c r="Y171" s="186"/>
      <c r="Z171" s="153"/>
      <c r="AA171" s="153">
        <f t="shared" ca="1" si="12"/>
        <v>41740</v>
      </c>
      <c r="AB171" s="154">
        <f t="shared" ca="1" si="13"/>
        <v>114.35616438356165</v>
      </c>
      <c r="AC171" s="187"/>
    </row>
    <row r="172" spans="1:29">
      <c r="A172" s="137" t="b">
        <f t="shared" si="14"/>
        <v>0</v>
      </c>
      <c r="B172" s="138"/>
      <c r="C172" s="143"/>
      <c r="D172" s="138"/>
      <c r="E172" s="139"/>
      <c r="F172" s="139"/>
      <c r="G172" s="140">
        <f t="shared" ca="1" si="15"/>
        <v>41740</v>
      </c>
      <c r="H172" s="141">
        <f t="shared" ca="1" si="11"/>
        <v>-41740</v>
      </c>
      <c r="I172" s="180"/>
      <c r="J172" s="135">
        <f>IF('Ficha de funcio e processa'!W177&lt;='Tabela IRT'!$B$11,'Tabela IRT'!$D$11,IF('Ficha de funcio e processa'!W177&lt;='Tabela IRT'!$B$12,'Tabela IRT'!$D$12,IF('Ficha de funcio e processa'!W177&lt;='Tabela IRT'!$B$13,'Tabela IRT'!$D$13,IF('Ficha de funcio e processa'!W177&lt;='Tabela IRT'!$B$14,'Tabela IRT'!$D$14,IF('Ficha de funcio e processa'!W177&lt;='Tabela IRT'!$B$15,'Tabela IRT'!$D$15,IF('Ficha de funcio e processa'!W177&lt;='Tabela IRT'!$B$16,'Tabela IRT'!$D$16,IF('Ficha de funcio e processa'!W177&lt;='Tabela IRT'!$B$17,'Tabela IRT'!$D$17,IF('Ficha de funcio e processa'!W177&lt;='Tabela IRT'!$B$18,'Tabela IRT'!$D$18,IF('Ficha de funcio e processa'!W177&lt;='Tabela IRT'!$B$19,'Tabela IRT'!$D$19,IF('Ficha de funcio e processa'!W177&lt;='Tabela IRT'!$B$20,'Tabela IRT'!$D$20,IF('Ficha de funcio e processa'!W177&lt;='Tabela IRT'!$B$21,'Tabela IRT'!$D$21,IF('Ficha de funcio e processa'!W177&lt;='Tabela IRT'!$B$22,'Tabela IRT'!$D$22,IF('Ficha de funcio e processa'!W177&lt;='Tabela IRT'!$B$23,'Tabela IRT'!$D$23,IF('Ficha de funcio e processa'!W177&lt;='Tabela IRT'!$B$24,'Tabela IRT'!$D$24))))))))))))))</f>
        <v>0</v>
      </c>
      <c r="K172" s="148">
        <f>IF('Ficha de funcio e processa'!W177&lt;='Tabela IRT'!$B$11,'Tabela IRT'!$E$11,IF('Ficha de funcio e processa'!W177&lt;='Tabela IRT'!$B$12,'Tabela IRT'!$E$12,IF('Ficha de funcio e processa'!W177&lt;='Tabela IRT'!$B$13,'Tabela IRT'!$E$13,IF('Ficha de funcio e processa'!W177&lt;='Tabela IRT'!$B$14,'Tabela IRT'!$E$14,IF('Ficha de funcio e processa'!W177&lt;='Tabela IRT'!$B$15,'Tabela IRT'!$E$15,IF('Ficha de funcio e processa'!W177&lt;='Tabela IRT'!$B$16,'Tabela IRT'!$E$16,IF('Ficha de funcio e processa'!W177&lt;='Tabela IRT'!$B$17,'Tabela IRT'!$E$17,IF('Ficha de funcio e processa'!W177&lt;='Tabela IRT'!$B$18,'Tabela IRT'!$E$18,IF('Ficha de funcio e processa'!W177&lt;='Tabela IRT'!$B$19,'Tabela IRT'!$E$19,IF('Ficha de funcio e processa'!W177&lt;='Tabela IRT'!$B$20,'Tabela IRT'!$E$20,IF('Ficha de funcio e processa'!W177&lt;='Tabela IRT'!$B$21,'Tabela IRT'!$E$21,IF('Ficha de funcio e processa'!W177&lt;='Tabela IRT'!$B$22,'Tabela IRT'!$E$22,IF('Ficha de funcio e processa'!W177&lt;='Tabela IRT'!$B$23,'Tabela IRT'!$E$23,IF('Ficha de funcio e processa'!W177&lt;='Tabela IRT'!$B$24,'Tabela IRT'!$E$24))))))))))))))</f>
        <v>0</v>
      </c>
      <c r="L172" s="148">
        <f>IF('Ficha de funcio e processa'!W177&lt;='Tabela IRT'!$B$11,'Tabela IRT'!$C$11,IF('Ficha de funcio e processa'!W177&lt;='Tabela IRT'!$B$12,'Tabela IRT'!$C$12,IF('Ficha de funcio e processa'!W177&lt;='Tabela IRT'!$B$13,'Tabela IRT'!$C$13,IF('Ficha de funcio e processa'!W177&lt;='Tabela IRT'!$B$14,'Tabela IRT'!$C$14,IF('Ficha de funcio e processa'!W177&lt;='Tabela IRT'!$B$15,'Tabela IRT'!$C$15,IF('Ficha de funcio e processa'!W177&lt;='Tabela IRT'!$B$16,'Tabela IRT'!$C$16,IF('Ficha de funcio e processa'!W177&lt;='Tabela IRT'!$B$17,'Tabela IRT'!$C$17,IF('Ficha de funcio e processa'!W177&lt;='Tabela IRT'!$B$18,'Tabela IRT'!$C$18,IF('Ficha de funcio e processa'!W177&lt;='Tabela IRT'!$B$19,'Tabela IRT'!$C$19,IF('Ficha de funcio e processa'!W177&lt;='Tabela IRT'!$B$20,'Tabela IRT'!$C$20,IF('Ficha de funcio e processa'!W177&lt;='Tabela IRT'!$B$21,'Tabela IRT'!$C$21,IF('Ficha de funcio e processa'!W177&lt;='Tabela IRT'!$B$22,'Tabela IRT'!$C$22,IF('Ficha de funcio e processa'!W177&lt;='Tabela IRT'!$B$23,'Tabela IRT'!$C$23,IF('Ficha de funcio e processa'!W177&lt;='Tabela IRT'!$B$24,'Tabela IRT'!$C$24))))))))))))))</f>
        <v>0</v>
      </c>
      <c r="M172" s="233">
        <f>('Ficha de funcio e processa'!W177-30%)-L172</f>
        <v>-0.3</v>
      </c>
      <c r="N172" s="184">
        <v>44</v>
      </c>
      <c r="O172" s="184">
        <v>9</v>
      </c>
      <c r="P172" s="185"/>
      <c r="Q172" s="185"/>
      <c r="R172" s="186"/>
      <c r="S172" s="186"/>
      <c r="T172" s="186"/>
      <c r="U172" s="186"/>
      <c r="V172" s="186"/>
      <c r="W172" s="186"/>
      <c r="X172" s="186"/>
      <c r="Y172" s="186"/>
      <c r="Z172" s="153"/>
      <c r="AA172" s="153">
        <f t="shared" ca="1" si="12"/>
        <v>41740</v>
      </c>
      <c r="AB172" s="154">
        <f t="shared" ca="1" si="13"/>
        <v>114.35616438356165</v>
      </c>
      <c r="AC172" s="187"/>
    </row>
    <row r="173" spans="1:29">
      <c r="A173" s="137" t="b">
        <f t="shared" si="14"/>
        <v>0</v>
      </c>
      <c r="B173" s="138"/>
      <c r="C173" s="144"/>
      <c r="D173" s="138"/>
      <c r="E173" s="139"/>
      <c r="F173" s="139"/>
      <c r="G173" s="140">
        <f t="shared" ca="1" si="15"/>
        <v>41740</v>
      </c>
      <c r="H173" s="141">
        <f t="shared" ca="1" si="11"/>
        <v>-41740</v>
      </c>
      <c r="I173" s="180"/>
      <c r="J173" s="135">
        <f>IF('Ficha de funcio e processa'!W178&lt;='Tabela IRT'!$B$11,'Tabela IRT'!$D$11,IF('Ficha de funcio e processa'!W178&lt;='Tabela IRT'!$B$12,'Tabela IRT'!$D$12,IF('Ficha de funcio e processa'!W178&lt;='Tabela IRT'!$B$13,'Tabela IRT'!$D$13,IF('Ficha de funcio e processa'!W178&lt;='Tabela IRT'!$B$14,'Tabela IRT'!$D$14,IF('Ficha de funcio e processa'!W178&lt;='Tabela IRT'!$B$15,'Tabela IRT'!$D$15,IF('Ficha de funcio e processa'!W178&lt;='Tabela IRT'!$B$16,'Tabela IRT'!$D$16,IF('Ficha de funcio e processa'!W178&lt;='Tabela IRT'!$B$17,'Tabela IRT'!$D$17,IF('Ficha de funcio e processa'!W178&lt;='Tabela IRT'!$B$18,'Tabela IRT'!$D$18,IF('Ficha de funcio e processa'!W178&lt;='Tabela IRT'!$B$19,'Tabela IRT'!$D$19,IF('Ficha de funcio e processa'!W178&lt;='Tabela IRT'!$B$20,'Tabela IRT'!$D$20,IF('Ficha de funcio e processa'!W178&lt;='Tabela IRT'!$B$21,'Tabela IRT'!$D$21,IF('Ficha de funcio e processa'!W178&lt;='Tabela IRT'!$B$22,'Tabela IRT'!$D$22,IF('Ficha de funcio e processa'!W178&lt;='Tabela IRT'!$B$23,'Tabela IRT'!$D$23,IF('Ficha de funcio e processa'!W178&lt;='Tabela IRT'!$B$24,'Tabela IRT'!$D$24))))))))))))))</f>
        <v>0</v>
      </c>
      <c r="K173" s="148">
        <f>IF('Ficha de funcio e processa'!W178&lt;='Tabela IRT'!$B$11,'Tabela IRT'!$E$11,IF('Ficha de funcio e processa'!W178&lt;='Tabela IRT'!$B$12,'Tabela IRT'!$E$12,IF('Ficha de funcio e processa'!W178&lt;='Tabela IRT'!$B$13,'Tabela IRT'!$E$13,IF('Ficha de funcio e processa'!W178&lt;='Tabela IRT'!$B$14,'Tabela IRT'!$E$14,IF('Ficha de funcio e processa'!W178&lt;='Tabela IRT'!$B$15,'Tabela IRT'!$E$15,IF('Ficha de funcio e processa'!W178&lt;='Tabela IRT'!$B$16,'Tabela IRT'!$E$16,IF('Ficha de funcio e processa'!W178&lt;='Tabela IRT'!$B$17,'Tabela IRT'!$E$17,IF('Ficha de funcio e processa'!W178&lt;='Tabela IRT'!$B$18,'Tabela IRT'!$E$18,IF('Ficha de funcio e processa'!W178&lt;='Tabela IRT'!$B$19,'Tabela IRT'!$E$19,IF('Ficha de funcio e processa'!W178&lt;='Tabela IRT'!$B$20,'Tabela IRT'!$E$20,IF('Ficha de funcio e processa'!W178&lt;='Tabela IRT'!$B$21,'Tabela IRT'!$E$21,IF('Ficha de funcio e processa'!W178&lt;='Tabela IRT'!$B$22,'Tabela IRT'!$E$22,IF('Ficha de funcio e processa'!W178&lt;='Tabela IRT'!$B$23,'Tabela IRT'!$E$23,IF('Ficha de funcio e processa'!W178&lt;='Tabela IRT'!$B$24,'Tabela IRT'!$E$24))))))))))))))</f>
        <v>0</v>
      </c>
      <c r="L173" s="148">
        <f>IF('Ficha de funcio e processa'!W178&lt;='Tabela IRT'!$B$11,'Tabela IRT'!$C$11,IF('Ficha de funcio e processa'!W178&lt;='Tabela IRT'!$B$12,'Tabela IRT'!$C$12,IF('Ficha de funcio e processa'!W178&lt;='Tabela IRT'!$B$13,'Tabela IRT'!$C$13,IF('Ficha de funcio e processa'!W178&lt;='Tabela IRT'!$B$14,'Tabela IRT'!$C$14,IF('Ficha de funcio e processa'!W178&lt;='Tabela IRT'!$B$15,'Tabela IRT'!$C$15,IF('Ficha de funcio e processa'!W178&lt;='Tabela IRT'!$B$16,'Tabela IRT'!$C$16,IF('Ficha de funcio e processa'!W178&lt;='Tabela IRT'!$B$17,'Tabela IRT'!$C$17,IF('Ficha de funcio e processa'!W178&lt;='Tabela IRT'!$B$18,'Tabela IRT'!$C$18,IF('Ficha de funcio e processa'!W178&lt;='Tabela IRT'!$B$19,'Tabela IRT'!$C$19,IF('Ficha de funcio e processa'!W178&lt;='Tabela IRT'!$B$20,'Tabela IRT'!$C$20,IF('Ficha de funcio e processa'!W178&lt;='Tabela IRT'!$B$21,'Tabela IRT'!$C$21,IF('Ficha de funcio e processa'!W178&lt;='Tabela IRT'!$B$22,'Tabela IRT'!$C$22,IF('Ficha de funcio e processa'!W178&lt;='Tabela IRT'!$B$23,'Tabela IRT'!$C$23,IF('Ficha de funcio e processa'!W178&lt;='Tabela IRT'!$B$24,'Tabela IRT'!$C$24))))))))))))))</f>
        <v>0</v>
      </c>
      <c r="M173" s="233">
        <f>('Ficha de funcio e processa'!W178-30%)-L173</f>
        <v>-0.3</v>
      </c>
      <c r="N173" s="184">
        <v>44</v>
      </c>
      <c r="O173" s="184">
        <v>9</v>
      </c>
      <c r="P173" s="185"/>
      <c r="Q173" s="185"/>
      <c r="R173" s="186"/>
      <c r="S173" s="186"/>
      <c r="T173" s="186"/>
      <c r="U173" s="186"/>
      <c r="V173" s="186"/>
      <c r="W173" s="186"/>
      <c r="X173" s="186"/>
      <c r="Y173" s="186"/>
      <c r="Z173" s="153"/>
      <c r="AA173" s="153">
        <f t="shared" ca="1" si="12"/>
        <v>41740</v>
      </c>
      <c r="AB173" s="154">
        <f t="shared" ca="1" si="13"/>
        <v>114.35616438356165</v>
      </c>
      <c r="AC173" s="187"/>
    </row>
    <row r="174" spans="1:29">
      <c r="A174" s="137" t="b">
        <f t="shared" si="14"/>
        <v>0</v>
      </c>
      <c r="B174" s="138"/>
      <c r="C174" s="143"/>
      <c r="D174" s="138"/>
      <c r="E174" s="139"/>
      <c r="F174" s="139"/>
      <c r="G174" s="140">
        <f t="shared" ca="1" si="15"/>
        <v>41740</v>
      </c>
      <c r="H174" s="141">
        <f t="shared" ca="1" si="11"/>
        <v>-41740</v>
      </c>
      <c r="I174" s="180"/>
      <c r="J174" s="135">
        <f>IF('Ficha de funcio e processa'!W179&lt;='Tabela IRT'!$B$11,'Tabela IRT'!$D$11,IF('Ficha de funcio e processa'!W179&lt;='Tabela IRT'!$B$12,'Tabela IRT'!$D$12,IF('Ficha de funcio e processa'!W179&lt;='Tabela IRT'!$B$13,'Tabela IRT'!$D$13,IF('Ficha de funcio e processa'!W179&lt;='Tabela IRT'!$B$14,'Tabela IRT'!$D$14,IF('Ficha de funcio e processa'!W179&lt;='Tabela IRT'!$B$15,'Tabela IRT'!$D$15,IF('Ficha de funcio e processa'!W179&lt;='Tabela IRT'!$B$16,'Tabela IRT'!$D$16,IF('Ficha de funcio e processa'!W179&lt;='Tabela IRT'!$B$17,'Tabela IRT'!$D$17,IF('Ficha de funcio e processa'!W179&lt;='Tabela IRT'!$B$18,'Tabela IRT'!$D$18,IF('Ficha de funcio e processa'!W179&lt;='Tabela IRT'!$B$19,'Tabela IRT'!$D$19,IF('Ficha de funcio e processa'!W179&lt;='Tabela IRT'!$B$20,'Tabela IRT'!$D$20,IF('Ficha de funcio e processa'!W179&lt;='Tabela IRT'!$B$21,'Tabela IRT'!$D$21,IF('Ficha de funcio e processa'!W179&lt;='Tabela IRT'!$B$22,'Tabela IRT'!$D$22,IF('Ficha de funcio e processa'!W179&lt;='Tabela IRT'!$B$23,'Tabela IRT'!$D$23,IF('Ficha de funcio e processa'!W179&lt;='Tabela IRT'!$B$24,'Tabela IRT'!$D$24))))))))))))))</f>
        <v>0</v>
      </c>
      <c r="K174" s="148">
        <f>IF('Ficha de funcio e processa'!W179&lt;='Tabela IRT'!$B$11,'Tabela IRT'!$E$11,IF('Ficha de funcio e processa'!W179&lt;='Tabela IRT'!$B$12,'Tabela IRT'!$E$12,IF('Ficha de funcio e processa'!W179&lt;='Tabela IRT'!$B$13,'Tabela IRT'!$E$13,IF('Ficha de funcio e processa'!W179&lt;='Tabela IRT'!$B$14,'Tabela IRT'!$E$14,IF('Ficha de funcio e processa'!W179&lt;='Tabela IRT'!$B$15,'Tabela IRT'!$E$15,IF('Ficha de funcio e processa'!W179&lt;='Tabela IRT'!$B$16,'Tabela IRT'!$E$16,IF('Ficha de funcio e processa'!W179&lt;='Tabela IRT'!$B$17,'Tabela IRT'!$E$17,IF('Ficha de funcio e processa'!W179&lt;='Tabela IRT'!$B$18,'Tabela IRT'!$E$18,IF('Ficha de funcio e processa'!W179&lt;='Tabela IRT'!$B$19,'Tabela IRT'!$E$19,IF('Ficha de funcio e processa'!W179&lt;='Tabela IRT'!$B$20,'Tabela IRT'!$E$20,IF('Ficha de funcio e processa'!W179&lt;='Tabela IRT'!$B$21,'Tabela IRT'!$E$21,IF('Ficha de funcio e processa'!W179&lt;='Tabela IRT'!$B$22,'Tabela IRT'!$E$22,IF('Ficha de funcio e processa'!W179&lt;='Tabela IRT'!$B$23,'Tabela IRT'!$E$23,IF('Ficha de funcio e processa'!W179&lt;='Tabela IRT'!$B$24,'Tabela IRT'!$E$24))))))))))))))</f>
        <v>0</v>
      </c>
      <c r="L174" s="148">
        <f>IF('Ficha de funcio e processa'!W179&lt;='Tabela IRT'!$B$11,'Tabela IRT'!$C$11,IF('Ficha de funcio e processa'!W179&lt;='Tabela IRT'!$B$12,'Tabela IRT'!$C$12,IF('Ficha de funcio e processa'!W179&lt;='Tabela IRT'!$B$13,'Tabela IRT'!$C$13,IF('Ficha de funcio e processa'!W179&lt;='Tabela IRT'!$B$14,'Tabela IRT'!$C$14,IF('Ficha de funcio e processa'!W179&lt;='Tabela IRT'!$B$15,'Tabela IRT'!$C$15,IF('Ficha de funcio e processa'!W179&lt;='Tabela IRT'!$B$16,'Tabela IRT'!$C$16,IF('Ficha de funcio e processa'!W179&lt;='Tabela IRT'!$B$17,'Tabela IRT'!$C$17,IF('Ficha de funcio e processa'!W179&lt;='Tabela IRT'!$B$18,'Tabela IRT'!$C$18,IF('Ficha de funcio e processa'!W179&lt;='Tabela IRT'!$B$19,'Tabela IRT'!$C$19,IF('Ficha de funcio e processa'!W179&lt;='Tabela IRT'!$B$20,'Tabela IRT'!$C$20,IF('Ficha de funcio e processa'!W179&lt;='Tabela IRT'!$B$21,'Tabela IRT'!$C$21,IF('Ficha de funcio e processa'!W179&lt;='Tabela IRT'!$B$22,'Tabela IRT'!$C$22,IF('Ficha de funcio e processa'!W179&lt;='Tabela IRT'!$B$23,'Tabela IRT'!$C$23,IF('Ficha de funcio e processa'!W179&lt;='Tabela IRT'!$B$24,'Tabela IRT'!$C$24))))))))))))))</f>
        <v>0</v>
      </c>
      <c r="M174" s="233">
        <f>('Ficha de funcio e processa'!W179-30%)-L174</f>
        <v>-0.3</v>
      </c>
      <c r="N174" s="184">
        <v>44</v>
      </c>
      <c r="O174" s="184">
        <v>9</v>
      </c>
      <c r="P174" s="185"/>
      <c r="Q174" s="185"/>
      <c r="R174" s="186"/>
      <c r="S174" s="186"/>
      <c r="T174" s="186"/>
      <c r="U174" s="186"/>
      <c r="V174" s="186"/>
      <c r="W174" s="186"/>
      <c r="X174" s="186"/>
      <c r="Y174" s="186"/>
      <c r="Z174" s="153"/>
      <c r="AA174" s="153">
        <f t="shared" ca="1" si="12"/>
        <v>41740</v>
      </c>
      <c r="AB174" s="154">
        <f t="shared" ca="1" si="13"/>
        <v>114.35616438356165</v>
      </c>
      <c r="AC174" s="187"/>
    </row>
    <row r="175" spans="1:29">
      <c r="A175" s="137" t="b">
        <f t="shared" si="14"/>
        <v>0</v>
      </c>
      <c r="B175" s="138"/>
      <c r="C175" s="143"/>
      <c r="D175" s="138"/>
      <c r="E175" s="139"/>
      <c r="F175" s="139"/>
      <c r="G175" s="140">
        <f t="shared" ca="1" si="15"/>
        <v>41740</v>
      </c>
      <c r="H175" s="141">
        <f t="shared" ca="1" si="11"/>
        <v>-41740</v>
      </c>
      <c r="I175" s="180"/>
      <c r="J175" s="135">
        <f>IF('Ficha de funcio e processa'!W180&lt;='Tabela IRT'!$B$11,'Tabela IRT'!$D$11,IF('Ficha de funcio e processa'!W180&lt;='Tabela IRT'!$B$12,'Tabela IRT'!$D$12,IF('Ficha de funcio e processa'!W180&lt;='Tabela IRT'!$B$13,'Tabela IRT'!$D$13,IF('Ficha de funcio e processa'!W180&lt;='Tabela IRT'!$B$14,'Tabela IRT'!$D$14,IF('Ficha de funcio e processa'!W180&lt;='Tabela IRT'!$B$15,'Tabela IRT'!$D$15,IF('Ficha de funcio e processa'!W180&lt;='Tabela IRT'!$B$16,'Tabela IRT'!$D$16,IF('Ficha de funcio e processa'!W180&lt;='Tabela IRT'!$B$17,'Tabela IRT'!$D$17,IF('Ficha de funcio e processa'!W180&lt;='Tabela IRT'!$B$18,'Tabela IRT'!$D$18,IF('Ficha de funcio e processa'!W180&lt;='Tabela IRT'!$B$19,'Tabela IRT'!$D$19,IF('Ficha de funcio e processa'!W180&lt;='Tabela IRT'!$B$20,'Tabela IRT'!$D$20,IF('Ficha de funcio e processa'!W180&lt;='Tabela IRT'!$B$21,'Tabela IRT'!$D$21,IF('Ficha de funcio e processa'!W180&lt;='Tabela IRT'!$B$22,'Tabela IRT'!$D$22,IF('Ficha de funcio e processa'!W180&lt;='Tabela IRT'!$B$23,'Tabela IRT'!$D$23,IF('Ficha de funcio e processa'!W180&lt;='Tabela IRT'!$B$24,'Tabela IRT'!$D$24))))))))))))))</f>
        <v>0</v>
      </c>
      <c r="K175" s="148">
        <f>IF('Ficha de funcio e processa'!W180&lt;='Tabela IRT'!$B$11,'Tabela IRT'!$E$11,IF('Ficha de funcio e processa'!W180&lt;='Tabela IRT'!$B$12,'Tabela IRT'!$E$12,IF('Ficha de funcio e processa'!W180&lt;='Tabela IRT'!$B$13,'Tabela IRT'!$E$13,IF('Ficha de funcio e processa'!W180&lt;='Tabela IRT'!$B$14,'Tabela IRT'!$E$14,IF('Ficha de funcio e processa'!W180&lt;='Tabela IRT'!$B$15,'Tabela IRT'!$E$15,IF('Ficha de funcio e processa'!W180&lt;='Tabela IRT'!$B$16,'Tabela IRT'!$E$16,IF('Ficha de funcio e processa'!W180&lt;='Tabela IRT'!$B$17,'Tabela IRT'!$E$17,IF('Ficha de funcio e processa'!W180&lt;='Tabela IRT'!$B$18,'Tabela IRT'!$E$18,IF('Ficha de funcio e processa'!W180&lt;='Tabela IRT'!$B$19,'Tabela IRT'!$E$19,IF('Ficha de funcio e processa'!W180&lt;='Tabela IRT'!$B$20,'Tabela IRT'!$E$20,IF('Ficha de funcio e processa'!W180&lt;='Tabela IRT'!$B$21,'Tabela IRT'!$E$21,IF('Ficha de funcio e processa'!W180&lt;='Tabela IRT'!$B$22,'Tabela IRT'!$E$22,IF('Ficha de funcio e processa'!W180&lt;='Tabela IRT'!$B$23,'Tabela IRT'!$E$23,IF('Ficha de funcio e processa'!W180&lt;='Tabela IRT'!$B$24,'Tabela IRT'!$E$24))))))))))))))</f>
        <v>0</v>
      </c>
      <c r="L175" s="148">
        <f>IF('Ficha de funcio e processa'!W180&lt;='Tabela IRT'!$B$11,'Tabela IRT'!$C$11,IF('Ficha de funcio e processa'!W180&lt;='Tabela IRT'!$B$12,'Tabela IRT'!$C$12,IF('Ficha de funcio e processa'!W180&lt;='Tabela IRT'!$B$13,'Tabela IRT'!$C$13,IF('Ficha de funcio e processa'!W180&lt;='Tabela IRT'!$B$14,'Tabela IRT'!$C$14,IF('Ficha de funcio e processa'!W180&lt;='Tabela IRT'!$B$15,'Tabela IRT'!$C$15,IF('Ficha de funcio e processa'!W180&lt;='Tabela IRT'!$B$16,'Tabela IRT'!$C$16,IF('Ficha de funcio e processa'!W180&lt;='Tabela IRT'!$B$17,'Tabela IRT'!$C$17,IF('Ficha de funcio e processa'!W180&lt;='Tabela IRT'!$B$18,'Tabela IRT'!$C$18,IF('Ficha de funcio e processa'!W180&lt;='Tabela IRT'!$B$19,'Tabela IRT'!$C$19,IF('Ficha de funcio e processa'!W180&lt;='Tabela IRT'!$B$20,'Tabela IRT'!$C$20,IF('Ficha de funcio e processa'!W180&lt;='Tabela IRT'!$B$21,'Tabela IRT'!$C$21,IF('Ficha de funcio e processa'!W180&lt;='Tabela IRT'!$B$22,'Tabela IRT'!$C$22,IF('Ficha de funcio e processa'!W180&lt;='Tabela IRT'!$B$23,'Tabela IRT'!$C$23,IF('Ficha de funcio e processa'!W180&lt;='Tabela IRT'!$B$24,'Tabela IRT'!$C$24))))))))))))))</f>
        <v>0</v>
      </c>
      <c r="M175" s="233">
        <f>('Ficha de funcio e processa'!W180-30%)-L175</f>
        <v>-0.3</v>
      </c>
      <c r="N175" s="184">
        <v>44</v>
      </c>
      <c r="O175" s="184">
        <v>9</v>
      </c>
      <c r="P175" s="185"/>
      <c r="Q175" s="185"/>
      <c r="R175" s="186"/>
      <c r="S175" s="186"/>
      <c r="T175" s="186"/>
      <c r="U175" s="186"/>
      <c r="V175" s="186"/>
      <c r="W175" s="186"/>
      <c r="X175" s="186"/>
      <c r="Y175" s="186"/>
      <c r="Z175" s="153"/>
      <c r="AA175" s="153">
        <f t="shared" ca="1" si="12"/>
        <v>41740</v>
      </c>
      <c r="AB175" s="154">
        <f t="shared" ca="1" si="13"/>
        <v>114.35616438356165</v>
      </c>
      <c r="AC175" s="187"/>
    </row>
    <row r="176" spans="1:29">
      <c r="A176" s="137" t="b">
        <f t="shared" si="14"/>
        <v>0</v>
      </c>
      <c r="B176" s="138"/>
      <c r="C176" s="144"/>
      <c r="D176" s="138"/>
      <c r="E176" s="139"/>
      <c r="F176" s="139"/>
      <c r="G176" s="140">
        <f t="shared" ca="1" si="15"/>
        <v>41740</v>
      </c>
      <c r="H176" s="141">
        <f t="shared" ca="1" si="11"/>
        <v>-41740</v>
      </c>
      <c r="I176" s="180"/>
      <c r="J176" s="135">
        <f>IF('Ficha de funcio e processa'!W181&lt;='Tabela IRT'!$B$11,'Tabela IRT'!$D$11,IF('Ficha de funcio e processa'!W181&lt;='Tabela IRT'!$B$12,'Tabela IRT'!$D$12,IF('Ficha de funcio e processa'!W181&lt;='Tabela IRT'!$B$13,'Tabela IRT'!$D$13,IF('Ficha de funcio e processa'!W181&lt;='Tabela IRT'!$B$14,'Tabela IRT'!$D$14,IF('Ficha de funcio e processa'!W181&lt;='Tabela IRT'!$B$15,'Tabela IRT'!$D$15,IF('Ficha de funcio e processa'!W181&lt;='Tabela IRT'!$B$16,'Tabela IRT'!$D$16,IF('Ficha de funcio e processa'!W181&lt;='Tabela IRT'!$B$17,'Tabela IRT'!$D$17,IF('Ficha de funcio e processa'!W181&lt;='Tabela IRT'!$B$18,'Tabela IRT'!$D$18,IF('Ficha de funcio e processa'!W181&lt;='Tabela IRT'!$B$19,'Tabela IRT'!$D$19,IF('Ficha de funcio e processa'!W181&lt;='Tabela IRT'!$B$20,'Tabela IRT'!$D$20,IF('Ficha de funcio e processa'!W181&lt;='Tabela IRT'!$B$21,'Tabela IRT'!$D$21,IF('Ficha de funcio e processa'!W181&lt;='Tabela IRT'!$B$22,'Tabela IRT'!$D$22,IF('Ficha de funcio e processa'!W181&lt;='Tabela IRT'!$B$23,'Tabela IRT'!$D$23,IF('Ficha de funcio e processa'!W181&lt;='Tabela IRT'!$B$24,'Tabela IRT'!$D$24))))))))))))))</f>
        <v>0</v>
      </c>
      <c r="K176" s="148">
        <f>IF('Ficha de funcio e processa'!W181&lt;='Tabela IRT'!$B$11,'Tabela IRT'!$E$11,IF('Ficha de funcio e processa'!W181&lt;='Tabela IRT'!$B$12,'Tabela IRT'!$E$12,IF('Ficha de funcio e processa'!W181&lt;='Tabela IRT'!$B$13,'Tabela IRT'!$E$13,IF('Ficha de funcio e processa'!W181&lt;='Tabela IRT'!$B$14,'Tabela IRT'!$E$14,IF('Ficha de funcio e processa'!W181&lt;='Tabela IRT'!$B$15,'Tabela IRT'!$E$15,IF('Ficha de funcio e processa'!W181&lt;='Tabela IRT'!$B$16,'Tabela IRT'!$E$16,IF('Ficha de funcio e processa'!W181&lt;='Tabela IRT'!$B$17,'Tabela IRT'!$E$17,IF('Ficha de funcio e processa'!W181&lt;='Tabela IRT'!$B$18,'Tabela IRT'!$E$18,IF('Ficha de funcio e processa'!W181&lt;='Tabela IRT'!$B$19,'Tabela IRT'!$E$19,IF('Ficha de funcio e processa'!W181&lt;='Tabela IRT'!$B$20,'Tabela IRT'!$E$20,IF('Ficha de funcio e processa'!W181&lt;='Tabela IRT'!$B$21,'Tabela IRT'!$E$21,IF('Ficha de funcio e processa'!W181&lt;='Tabela IRT'!$B$22,'Tabela IRT'!$E$22,IF('Ficha de funcio e processa'!W181&lt;='Tabela IRT'!$B$23,'Tabela IRT'!$E$23,IF('Ficha de funcio e processa'!W181&lt;='Tabela IRT'!$B$24,'Tabela IRT'!$E$24))))))))))))))</f>
        <v>0</v>
      </c>
      <c r="L176" s="148">
        <f>IF('Ficha de funcio e processa'!W181&lt;='Tabela IRT'!$B$11,'Tabela IRT'!$C$11,IF('Ficha de funcio e processa'!W181&lt;='Tabela IRT'!$B$12,'Tabela IRT'!$C$12,IF('Ficha de funcio e processa'!W181&lt;='Tabela IRT'!$B$13,'Tabela IRT'!$C$13,IF('Ficha de funcio e processa'!W181&lt;='Tabela IRT'!$B$14,'Tabela IRT'!$C$14,IF('Ficha de funcio e processa'!W181&lt;='Tabela IRT'!$B$15,'Tabela IRT'!$C$15,IF('Ficha de funcio e processa'!W181&lt;='Tabela IRT'!$B$16,'Tabela IRT'!$C$16,IF('Ficha de funcio e processa'!W181&lt;='Tabela IRT'!$B$17,'Tabela IRT'!$C$17,IF('Ficha de funcio e processa'!W181&lt;='Tabela IRT'!$B$18,'Tabela IRT'!$C$18,IF('Ficha de funcio e processa'!W181&lt;='Tabela IRT'!$B$19,'Tabela IRT'!$C$19,IF('Ficha de funcio e processa'!W181&lt;='Tabela IRT'!$B$20,'Tabela IRT'!$C$20,IF('Ficha de funcio e processa'!W181&lt;='Tabela IRT'!$B$21,'Tabela IRT'!$C$21,IF('Ficha de funcio e processa'!W181&lt;='Tabela IRT'!$B$22,'Tabela IRT'!$C$22,IF('Ficha de funcio e processa'!W181&lt;='Tabela IRT'!$B$23,'Tabela IRT'!$C$23,IF('Ficha de funcio e processa'!W181&lt;='Tabela IRT'!$B$24,'Tabela IRT'!$C$24))))))))))))))</f>
        <v>0</v>
      </c>
      <c r="M176" s="233">
        <f>('Ficha de funcio e processa'!W181-30%)-L176</f>
        <v>-0.3</v>
      </c>
      <c r="N176" s="184">
        <v>44</v>
      </c>
      <c r="O176" s="184">
        <v>9</v>
      </c>
      <c r="P176" s="185"/>
      <c r="Q176" s="185"/>
      <c r="R176" s="186"/>
      <c r="S176" s="186"/>
      <c r="T176" s="186"/>
      <c r="U176" s="186"/>
      <c r="V176" s="186"/>
      <c r="W176" s="186"/>
      <c r="X176" s="186"/>
      <c r="Y176" s="186"/>
      <c r="Z176" s="153"/>
      <c r="AA176" s="153">
        <f t="shared" ca="1" si="12"/>
        <v>41740</v>
      </c>
      <c r="AB176" s="154">
        <f t="shared" ca="1" si="13"/>
        <v>114.35616438356165</v>
      </c>
      <c r="AC176" s="187"/>
    </row>
    <row r="177" spans="1:29">
      <c r="A177" s="137" t="b">
        <f t="shared" si="14"/>
        <v>0</v>
      </c>
      <c r="B177" s="138"/>
      <c r="C177" s="143"/>
      <c r="D177" s="138"/>
      <c r="E177" s="139"/>
      <c r="F177" s="139"/>
      <c r="G177" s="140">
        <f t="shared" ca="1" si="15"/>
        <v>41740</v>
      </c>
      <c r="H177" s="141">
        <f t="shared" ca="1" si="11"/>
        <v>-41740</v>
      </c>
      <c r="I177" s="180"/>
      <c r="J177" s="135">
        <f>IF('Ficha de funcio e processa'!W182&lt;='Tabela IRT'!$B$11,'Tabela IRT'!$D$11,IF('Ficha de funcio e processa'!W182&lt;='Tabela IRT'!$B$12,'Tabela IRT'!$D$12,IF('Ficha de funcio e processa'!W182&lt;='Tabela IRT'!$B$13,'Tabela IRT'!$D$13,IF('Ficha de funcio e processa'!W182&lt;='Tabela IRT'!$B$14,'Tabela IRT'!$D$14,IF('Ficha de funcio e processa'!W182&lt;='Tabela IRT'!$B$15,'Tabela IRT'!$D$15,IF('Ficha de funcio e processa'!W182&lt;='Tabela IRT'!$B$16,'Tabela IRT'!$D$16,IF('Ficha de funcio e processa'!W182&lt;='Tabela IRT'!$B$17,'Tabela IRT'!$D$17,IF('Ficha de funcio e processa'!W182&lt;='Tabela IRT'!$B$18,'Tabela IRT'!$D$18,IF('Ficha de funcio e processa'!W182&lt;='Tabela IRT'!$B$19,'Tabela IRT'!$D$19,IF('Ficha de funcio e processa'!W182&lt;='Tabela IRT'!$B$20,'Tabela IRT'!$D$20,IF('Ficha de funcio e processa'!W182&lt;='Tabela IRT'!$B$21,'Tabela IRT'!$D$21,IF('Ficha de funcio e processa'!W182&lt;='Tabela IRT'!$B$22,'Tabela IRT'!$D$22,IF('Ficha de funcio e processa'!W182&lt;='Tabela IRT'!$B$23,'Tabela IRT'!$D$23,IF('Ficha de funcio e processa'!W182&lt;='Tabela IRT'!$B$24,'Tabela IRT'!$D$24))))))))))))))</f>
        <v>0</v>
      </c>
      <c r="K177" s="148">
        <f>IF('Ficha de funcio e processa'!W182&lt;='Tabela IRT'!$B$11,'Tabela IRT'!$E$11,IF('Ficha de funcio e processa'!W182&lt;='Tabela IRT'!$B$12,'Tabela IRT'!$E$12,IF('Ficha de funcio e processa'!W182&lt;='Tabela IRT'!$B$13,'Tabela IRT'!$E$13,IF('Ficha de funcio e processa'!W182&lt;='Tabela IRT'!$B$14,'Tabela IRT'!$E$14,IF('Ficha de funcio e processa'!W182&lt;='Tabela IRT'!$B$15,'Tabela IRT'!$E$15,IF('Ficha de funcio e processa'!W182&lt;='Tabela IRT'!$B$16,'Tabela IRT'!$E$16,IF('Ficha de funcio e processa'!W182&lt;='Tabela IRT'!$B$17,'Tabela IRT'!$E$17,IF('Ficha de funcio e processa'!W182&lt;='Tabela IRT'!$B$18,'Tabela IRT'!$E$18,IF('Ficha de funcio e processa'!W182&lt;='Tabela IRT'!$B$19,'Tabela IRT'!$E$19,IF('Ficha de funcio e processa'!W182&lt;='Tabela IRT'!$B$20,'Tabela IRT'!$E$20,IF('Ficha de funcio e processa'!W182&lt;='Tabela IRT'!$B$21,'Tabela IRT'!$E$21,IF('Ficha de funcio e processa'!W182&lt;='Tabela IRT'!$B$22,'Tabela IRT'!$E$22,IF('Ficha de funcio e processa'!W182&lt;='Tabela IRT'!$B$23,'Tabela IRT'!$E$23,IF('Ficha de funcio e processa'!W182&lt;='Tabela IRT'!$B$24,'Tabela IRT'!$E$24))))))))))))))</f>
        <v>0</v>
      </c>
      <c r="L177" s="148">
        <f>IF('Ficha de funcio e processa'!W182&lt;='Tabela IRT'!$B$11,'Tabela IRT'!$C$11,IF('Ficha de funcio e processa'!W182&lt;='Tabela IRT'!$B$12,'Tabela IRT'!$C$12,IF('Ficha de funcio e processa'!W182&lt;='Tabela IRT'!$B$13,'Tabela IRT'!$C$13,IF('Ficha de funcio e processa'!W182&lt;='Tabela IRT'!$B$14,'Tabela IRT'!$C$14,IF('Ficha de funcio e processa'!W182&lt;='Tabela IRT'!$B$15,'Tabela IRT'!$C$15,IF('Ficha de funcio e processa'!W182&lt;='Tabela IRT'!$B$16,'Tabela IRT'!$C$16,IF('Ficha de funcio e processa'!W182&lt;='Tabela IRT'!$B$17,'Tabela IRT'!$C$17,IF('Ficha de funcio e processa'!W182&lt;='Tabela IRT'!$B$18,'Tabela IRT'!$C$18,IF('Ficha de funcio e processa'!W182&lt;='Tabela IRT'!$B$19,'Tabela IRT'!$C$19,IF('Ficha de funcio e processa'!W182&lt;='Tabela IRT'!$B$20,'Tabela IRT'!$C$20,IF('Ficha de funcio e processa'!W182&lt;='Tabela IRT'!$B$21,'Tabela IRT'!$C$21,IF('Ficha de funcio e processa'!W182&lt;='Tabela IRT'!$B$22,'Tabela IRT'!$C$22,IF('Ficha de funcio e processa'!W182&lt;='Tabela IRT'!$B$23,'Tabela IRT'!$C$23,IF('Ficha de funcio e processa'!W182&lt;='Tabela IRT'!$B$24,'Tabela IRT'!$C$24))))))))))))))</f>
        <v>0</v>
      </c>
      <c r="M177" s="233">
        <f>('Ficha de funcio e processa'!W182-30%)-L177</f>
        <v>-0.3</v>
      </c>
      <c r="N177" s="184">
        <v>44</v>
      </c>
      <c r="O177" s="184">
        <v>9</v>
      </c>
      <c r="P177" s="185"/>
      <c r="Q177" s="185"/>
      <c r="R177" s="186"/>
      <c r="S177" s="186"/>
      <c r="T177" s="186"/>
      <c r="U177" s="186"/>
      <c r="V177" s="186"/>
      <c r="W177" s="186"/>
      <c r="X177" s="186"/>
      <c r="Y177" s="186"/>
      <c r="Z177" s="153"/>
      <c r="AA177" s="153">
        <f t="shared" ca="1" si="12"/>
        <v>41740</v>
      </c>
      <c r="AB177" s="154">
        <f t="shared" ca="1" si="13"/>
        <v>114.35616438356165</v>
      </c>
      <c r="AC177" s="187"/>
    </row>
    <row r="178" spans="1:29">
      <c r="A178" s="137" t="b">
        <f t="shared" si="14"/>
        <v>0</v>
      </c>
      <c r="B178" s="138"/>
      <c r="C178" s="143"/>
      <c r="D178" s="138"/>
      <c r="E178" s="139"/>
      <c r="F178" s="139"/>
      <c r="G178" s="140">
        <f t="shared" ca="1" si="15"/>
        <v>41740</v>
      </c>
      <c r="H178" s="141">
        <f t="shared" ca="1" si="11"/>
        <v>-41740</v>
      </c>
      <c r="I178" s="180"/>
      <c r="J178" s="135">
        <f>IF('Ficha de funcio e processa'!W183&lt;='Tabela IRT'!$B$11,'Tabela IRT'!$D$11,IF('Ficha de funcio e processa'!W183&lt;='Tabela IRT'!$B$12,'Tabela IRT'!$D$12,IF('Ficha de funcio e processa'!W183&lt;='Tabela IRT'!$B$13,'Tabela IRT'!$D$13,IF('Ficha de funcio e processa'!W183&lt;='Tabela IRT'!$B$14,'Tabela IRT'!$D$14,IF('Ficha de funcio e processa'!W183&lt;='Tabela IRT'!$B$15,'Tabela IRT'!$D$15,IF('Ficha de funcio e processa'!W183&lt;='Tabela IRT'!$B$16,'Tabela IRT'!$D$16,IF('Ficha de funcio e processa'!W183&lt;='Tabela IRT'!$B$17,'Tabela IRT'!$D$17,IF('Ficha de funcio e processa'!W183&lt;='Tabela IRT'!$B$18,'Tabela IRT'!$D$18,IF('Ficha de funcio e processa'!W183&lt;='Tabela IRT'!$B$19,'Tabela IRT'!$D$19,IF('Ficha de funcio e processa'!W183&lt;='Tabela IRT'!$B$20,'Tabela IRT'!$D$20,IF('Ficha de funcio e processa'!W183&lt;='Tabela IRT'!$B$21,'Tabela IRT'!$D$21,IF('Ficha de funcio e processa'!W183&lt;='Tabela IRT'!$B$22,'Tabela IRT'!$D$22,IF('Ficha de funcio e processa'!W183&lt;='Tabela IRT'!$B$23,'Tabela IRT'!$D$23,IF('Ficha de funcio e processa'!W183&lt;='Tabela IRT'!$B$24,'Tabela IRT'!$D$24))))))))))))))</f>
        <v>0</v>
      </c>
      <c r="K178" s="148">
        <f>IF('Ficha de funcio e processa'!W183&lt;='Tabela IRT'!$B$11,'Tabela IRT'!$E$11,IF('Ficha de funcio e processa'!W183&lt;='Tabela IRT'!$B$12,'Tabela IRT'!$E$12,IF('Ficha de funcio e processa'!W183&lt;='Tabela IRT'!$B$13,'Tabela IRT'!$E$13,IF('Ficha de funcio e processa'!W183&lt;='Tabela IRT'!$B$14,'Tabela IRT'!$E$14,IF('Ficha de funcio e processa'!W183&lt;='Tabela IRT'!$B$15,'Tabela IRT'!$E$15,IF('Ficha de funcio e processa'!W183&lt;='Tabela IRT'!$B$16,'Tabela IRT'!$E$16,IF('Ficha de funcio e processa'!W183&lt;='Tabela IRT'!$B$17,'Tabela IRT'!$E$17,IF('Ficha de funcio e processa'!W183&lt;='Tabela IRT'!$B$18,'Tabela IRT'!$E$18,IF('Ficha de funcio e processa'!W183&lt;='Tabela IRT'!$B$19,'Tabela IRT'!$E$19,IF('Ficha de funcio e processa'!W183&lt;='Tabela IRT'!$B$20,'Tabela IRT'!$E$20,IF('Ficha de funcio e processa'!W183&lt;='Tabela IRT'!$B$21,'Tabela IRT'!$E$21,IF('Ficha de funcio e processa'!W183&lt;='Tabela IRT'!$B$22,'Tabela IRT'!$E$22,IF('Ficha de funcio e processa'!W183&lt;='Tabela IRT'!$B$23,'Tabela IRT'!$E$23,IF('Ficha de funcio e processa'!W183&lt;='Tabela IRT'!$B$24,'Tabela IRT'!$E$24))))))))))))))</f>
        <v>0</v>
      </c>
      <c r="L178" s="148">
        <f>IF('Ficha de funcio e processa'!W183&lt;='Tabela IRT'!$B$11,'Tabela IRT'!$C$11,IF('Ficha de funcio e processa'!W183&lt;='Tabela IRT'!$B$12,'Tabela IRT'!$C$12,IF('Ficha de funcio e processa'!W183&lt;='Tabela IRT'!$B$13,'Tabela IRT'!$C$13,IF('Ficha de funcio e processa'!W183&lt;='Tabela IRT'!$B$14,'Tabela IRT'!$C$14,IF('Ficha de funcio e processa'!W183&lt;='Tabela IRT'!$B$15,'Tabela IRT'!$C$15,IF('Ficha de funcio e processa'!W183&lt;='Tabela IRT'!$B$16,'Tabela IRT'!$C$16,IF('Ficha de funcio e processa'!W183&lt;='Tabela IRT'!$B$17,'Tabela IRT'!$C$17,IF('Ficha de funcio e processa'!W183&lt;='Tabela IRT'!$B$18,'Tabela IRT'!$C$18,IF('Ficha de funcio e processa'!W183&lt;='Tabela IRT'!$B$19,'Tabela IRT'!$C$19,IF('Ficha de funcio e processa'!W183&lt;='Tabela IRT'!$B$20,'Tabela IRT'!$C$20,IF('Ficha de funcio e processa'!W183&lt;='Tabela IRT'!$B$21,'Tabela IRT'!$C$21,IF('Ficha de funcio e processa'!W183&lt;='Tabela IRT'!$B$22,'Tabela IRT'!$C$22,IF('Ficha de funcio e processa'!W183&lt;='Tabela IRT'!$B$23,'Tabela IRT'!$C$23,IF('Ficha de funcio e processa'!W183&lt;='Tabela IRT'!$B$24,'Tabela IRT'!$C$24))))))))))))))</f>
        <v>0</v>
      </c>
      <c r="M178" s="233">
        <f>('Ficha de funcio e processa'!W183-30%)-L178</f>
        <v>-0.3</v>
      </c>
      <c r="N178" s="184">
        <v>44</v>
      </c>
      <c r="O178" s="184">
        <v>9</v>
      </c>
      <c r="P178" s="185"/>
      <c r="Q178" s="185"/>
      <c r="R178" s="186"/>
      <c r="S178" s="186"/>
      <c r="T178" s="186"/>
      <c r="U178" s="186"/>
      <c r="V178" s="186"/>
      <c r="W178" s="186"/>
      <c r="X178" s="186"/>
      <c r="Y178" s="186"/>
      <c r="Z178" s="153"/>
      <c r="AA178" s="153">
        <f t="shared" ca="1" si="12"/>
        <v>41740</v>
      </c>
      <c r="AB178" s="154">
        <f t="shared" ca="1" si="13"/>
        <v>114.35616438356165</v>
      </c>
      <c r="AC178" s="187"/>
    </row>
    <row r="179" spans="1:29">
      <c r="A179" s="137" t="b">
        <f t="shared" si="14"/>
        <v>0</v>
      </c>
      <c r="B179" s="138"/>
      <c r="C179" s="143"/>
      <c r="D179" s="138"/>
      <c r="E179" s="139"/>
      <c r="F179" s="139"/>
      <c r="G179" s="140">
        <f t="shared" ca="1" si="15"/>
        <v>41740</v>
      </c>
      <c r="H179" s="141">
        <f t="shared" ca="1" si="11"/>
        <v>-41740</v>
      </c>
      <c r="I179" s="180"/>
      <c r="J179" s="135">
        <f>IF('Ficha de funcio e processa'!W184&lt;='Tabela IRT'!$B$11,'Tabela IRT'!$D$11,IF('Ficha de funcio e processa'!W184&lt;='Tabela IRT'!$B$12,'Tabela IRT'!$D$12,IF('Ficha de funcio e processa'!W184&lt;='Tabela IRT'!$B$13,'Tabela IRT'!$D$13,IF('Ficha de funcio e processa'!W184&lt;='Tabela IRT'!$B$14,'Tabela IRT'!$D$14,IF('Ficha de funcio e processa'!W184&lt;='Tabela IRT'!$B$15,'Tabela IRT'!$D$15,IF('Ficha de funcio e processa'!W184&lt;='Tabela IRT'!$B$16,'Tabela IRT'!$D$16,IF('Ficha de funcio e processa'!W184&lt;='Tabela IRT'!$B$17,'Tabela IRT'!$D$17,IF('Ficha de funcio e processa'!W184&lt;='Tabela IRT'!$B$18,'Tabela IRT'!$D$18,IF('Ficha de funcio e processa'!W184&lt;='Tabela IRT'!$B$19,'Tabela IRT'!$D$19,IF('Ficha de funcio e processa'!W184&lt;='Tabela IRT'!$B$20,'Tabela IRT'!$D$20,IF('Ficha de funcio e processa'!W184&lt;='Tabela IRT'!$B$21,'Tabela IRT'!$D$21,IF('Ficha de funcio e processa'!W184&lt;='Tabela IRT'!$B$22,'Tabela IRT'!$D$22,IF('Ficha de funcio e processa'!W184&lt;='Tabela IRT'!$B$23,'Tabela IRT'!$D$23,IF('Ficha de funcio e processa'!W184&lt;='Tabela IRT'!$B$24,'Tabela IRT'!$D$24))))))))))))))</f>
        <v>0</v>
      </c>
      <c r="K179" s="148">
        <f>IF('Ficha de funcio e processa'!W184&lt;='Tabela IRT'!$B$11,'Tabela IRT'!$E$11,IF('Ficha de funcio e processa'!W184&lt;='Tabela IRT'!$B$12,'Tabela IRT'!$E$12,IF('Ficha de funcio e processa'!W184&lt;='Tabela IRT'!$B$13,'Tabela IRT'!$E$13,IF('Ficha de funcio e processa'!W184&lt;='Tabela IRT'!$B$14,'Tabela IRT'!$E$14,IF('Ficha de funcio e processa'!W184&lt;='Tabela IRT'!$B$15,'Tabela IRT'!$E$15,IF('Ficha de funcio e processa'!W184&lt;='Tabela IRT'!$B$16,'Tabela IRT'!$E$16,IF('Ficha de funcio e processa'!W184&lt;='Tabela IRT'!$B$17,'Tabela IRT'!$E$17,IF('Ficha de funcio e processa'!W184&lt;='Tabela IRT'!$B$18,'Tabela IRT'!$E$18,IF('Ficha de funcio e processa'!W184&lt;='Tabela IRT'!$B$19,'Tabela IRT'!$E$19,IF('Ficha de funcio e processa'!W184&lt;='Tabela IRT'!$B$20,'Tabela IRT'!$E$20,IF('Ficha de funcio e processa'!W184&lt;='Tabela IRT'!$B$21,'Tabela IRT'!$E$21,IF('Ficha de funcio e processa'!W184&lt;='Tabela IRT'!$B$22,'Tabela IRT'!$E$22,IF('Ficha de funcio e processa'!W184&lt;='Tabela IRT'!$B$23,'Tabela IRT'!$E$23,IF('Ficha de funcio e processa'!W184&lt;='Tabela IRT'!$B$24,'Tabela IRT'!$E$24))))))))))))))</f>
        <v>0</v>
      </c>
      <c r="L179" s="148">
        <f>IF('Ficha de funcio e processa'!W184&lt;='Tabela IRT'!$B$11,'Tabela IRT'!$C$11,IF('Ficha de funcio e processa'!W184&lt;='Tabela IRT'!$B$12,'Tabela IRT'!$C$12,IF('Ficha de funcio e processa'!W184&lt;='Tabela IRT'!$B$13,'Tabela IRT'!$C$13,IF('Ficha de funcio e processa'!W184&lt;='Tabela IRT'!$B$14,'Tabela IRT'!$C$14,IF('Ficha de funcio e processa'!W184&lt;='Tabela IRT'!$B$15,'Tabela IRT'!$C$15,IF('Ficha de funcio e processa'!W184&lt;='Tabela IRT'!$B$16,'Tabela IRT'!$C$16,IF('Ficha de funcio e processa'!W184&lt;='Tabela IRT'!$B$17,'Tabela IRT'!$C$17,IF('Ficha de funcio e processa'!W184&lt;='Tabela IRT'!$B$18,'Tabela IRT'!$C$18,IF('Ficha de funcio e processa'!W184&lt;='Tabela IRT'!$B$19,'Tabela IRT'!$C$19,IF('Ficha de funcio e processa'!W184&lt;='Tabela IRT'!$B$20,'Tabela IRT'!$C$20,IF('Ficha de funcio e processa'!W184&lt;='Tabela IRT'!$B$21,'Tabela IRT'!$C$21,IF('Ficha de funcio e processa'!W184&lt;='Tabela IRT'!$B$22,'Tabela IRT'!$C$22,IF('Ficha de funcio e processa'!W184&lt;='Tabela IRT'!$B$23,'Tabela IRT'!$C$23,IF('Ficha de funcio e processa'!W184&lt;='Tabela IRT'!$B$24,'Tabela IRT'!$C$24))))))))))))))</f>
        <v>0</v>
      </c>
      <c r="M179" s="233">
        <f>('Ficha de funcio e processa'!W184-30%)-L179</f>
        <v>-0.3</v>
      </c>
      <c r="N179" s="184">
        <v>44</v>
      </c>
      <c r="O179" s="184">
        <v>9</v>
      </c>
      <c r="P179" s="185"/>
      <c r="Q179" s="185"/>
      <c r="R179" s="186"/>
      <c r="S179" s="186"/>
      <c r="T179" s="186"/>
      <c r="U179" s="186"/>
      <c r="V179" s="186"/>
      <c r="W179" s="186"/>
      <c r="X179" s="186"/>
      <c r="Y179" s="186"/>
      <c r="Z179" s="153"/>
      <c r="AA179" s="153">
        <f t="shared" ca="1" si="12"/>
        <v>41740</v>
      </c>
      <c r="AB179" s="154">
        <f t="shared" ca="1" si="13"/>
        <v>114.35616438356165</v>
      </c>
      <c r="AC179" s="187"/>
    </row>
    <row r="180" spans="1:29">
      <c r="A180" s="137" t="b">
        <f t="shared" si="14"/>
        <v>0</v>
      </c>
      <c r="B180" s="138"/>
      <c r="C180" s="144"/>
      <c r="D180" s="138"/>
      <c r="E180" s="139"/>
      <c r="F180" s="139"/>
      <c r="G180" s="140">
        <f t="shared" ca="1" si="15"/>
        <v>41740</v>
      </c>
      <c r="H180" s="141">
        <f t="shared" ca="1" si="11"/>
        <v>-41740</v>
      </c>
      <c r="I180" s="180"/>
      <c r="J180" s="135">
        <f>IF('Ficha de funcio e processa'!W185&lt;='Tabela IRT'!$B$11,'Tabela IRT'!$D$11,IF('Ficha de funcio e processa'!W185&lt;='Tabela IRT'!$B$12,'Tabela IRT'!$D$12,IF('Ficha de funcio e processa'!W185&lt;='Tabela IRT'!$B$13,'Tabela IRT'!$D$13,IF('Ficha de funcio e processa'!W185&lt;='Tabela IRT'!$B$14,'Tabela IRT'!$D$14,IF('Ficha de funcio e processa'!W185&lt;='Tabela IRT'!$B$15,'Tabela IRT'!$D$15,IF('Ficha de funcio e processa'!W185&lt;='Tabela IRT'!$B$16,'Tabela IRT'!$D$16,IF('Ficha de funcio e processa'!W185&lt;='Tabela IRT'!$B$17,'Tabela IRT'!$D$17,IF('Ficha de funcio e processa'!W185&lt;='Tabela IRT'!$B$18,'Tabela IRT'!$D$18,IF('Ficha de funcio e processa'!W185&lt;='Tabela IRT'!$B$19,'Tabela IRT'!$D$19,IF('Ficha de funcio e processa'!W185&lt;='Tabela IRT'!$B$20,'Tabela IRT'!$D$20,IF('Ficha de funcio e processa'!W185&lt;='Tabela IRT'!$B$21,'Tabela IRT'!$D$21,IF('Ficha de funcio e processa'!W185&lt;='Tabela IRT'!$B$22,'Tabela IRT'!$D$22,IF('Ficha de funcio e processa'!W185&lt;='Tabela IRT'!$B$23,'Tabela IRT'!$D$23,IF('Ficha de funcio e processa'!W185&lt;='Tabela IRT'!$B$24,'Tabela IRT'!$D$24))))))))))))))</f>
        <v>0</v>
      </c>
      <c r="K180" s="148">
        <f>IF('Ficha de funcio e processa'!W185&lt;='Tabela IRT'!$B$11,'Tabela IRT'!$E$11,IF('Ficha de funcio e processa'!W185&lt;='Tabela IRT'!$B$12,'Tabela IRT'!$E$12,IF('Ficha de funcio e processa'!W185&lt;='Tabela IRT'!$B$13,'Tabela IRT'!$E$13,IF('Ficha de funcio e processa'!W185&lt;='Tabela IRT'!$B$14,'Tabela IRT'!$E$14,IF('Ficha de funcio e processa'!W185&lt;='Tabela IRT'!$B$15,'Tabela IRT'!$E$15,IF('Ficha de funcio e processa'!W185&lt;='Tabela IRT'!$B$16,'Tabela IRT'!$E$16,IF('Ficha de funcio e processa'!W185&lt;='Tabela IRT'!$B$17,'Tabela IRT'!$E$17,IF('Ficha de funcio e processa'!W185&lt;='Tabela IRT'!$B$18,'Tabela IRT'!$E$18,IF('Ficha de funcio e processa'!W185&lt;='Tabela IRT'!$B$19,'Tabela IRT'!$E$19,IF('Ficha de funcio e processa'!W185&lt;='Tabela IRT'!$B$20,'Tabela IRT'!$E$20,IF('Ficha de funcio e processa'!W185&lt;='Tabela IRT'!$B$21,'Tabela IRT'!$E$21,IF('Ficha de funcio e processa'!W185&lt;='Tabela IRT'!$B$22,'Tabela IRT'!$E$22,IF('Ficha de funcio e processa'!W185&lt;='Tabela IRT'!$B$23,'Tabela IRT'!$E$23,IF('Ficha de funcio e processa'!W185&lt;='Tabela IRT'!$B$24,'Tabela IRT'!$E$24))))))))))))))</f>
        <v>0</v>
      </c>
      <c r="L180" s="148">
        <f>IF('Ficha de funcio e processa'!W185&lt;='Tabela IRT'!$B$11,'Tabela IRT'!$C$11,IF('Ficha de funcio e processa'!W185&lt;='Tabela IRT'!$B$12,'Tabela IRT'!$C$12,IF('Ficha de funcio e processa'!W185&lt;='Tabela IRT'!$B$13,'Tabela IRT'!$C$13,IF('Ficha de funcio e processa'!W185&lt;='Tabela IRT'!$B$14,'Tabela IRT'!$C$14,IF('Ficha de funcio e processa'!W185&lt;='Tabela IRT'!$B$15,'Tabela IRT'!$C$15,IF('Ficha de funcio e processa'!W185&lt;='Tabela IRT'!$B$16,'Tabela IRT'!$C$16,IF('Ficha de funcio e processa'!W185&lt;='Tabela IRT'!$B$17,'Tabela IRT'!$C$17,IF('Ficha de funcio e processa'!W185&lt;='Tabela IRT'!$B$18,'Tabela IRT'!$C$18,IF('Ficha de funcio e processa'!W185&lt;='Tabela IRT'!$B$19,'Tabela IRT'!$C$19,IF('Ficha de funcio e processa'!W185&lt;='Tabela IRT'!$B$20,'Tabela IRT'!$C$20,IF('Ficha de funcio e processa'!W185&lt;='Tabela IRT'!$B$21,'Tabela IRT'!$C$21,IF('Ficha de funcio e processa'!W185&lt;='Tabela IRT'!$B$22,'Tabela IRT'!$C$22,IF('Ficha de funcio e processa'!W185&lt;='Tabela IRT'!$B$23,'Tabela IRT'!$C$23,IF('Ficha de funcio e processa'!W185&lt;='Tabela IRT'!$B$24,'Tabela IRT'!$C$24))))))))))))))</f>
        <v>0</v>
      </c>
      <c r="M180" s="233">
        <f>('Ficha de funcio e processa'!W185-30%)-L180</f>
        <v>-0.3</v>
      </c>
      <c r="N180" s="184">
        <v>44</v>
      </c>
      <c r="O180" s="184">
        <v>9</v>
      </c>
      <c r="P180" s="185"/>
      <c r="Q180" s="185"/>
      <c r="R180" s="186"/>
      <c r="S180" s="186"/>
      <c r="T180" s="186"/>
      <c r="U180" s="186"/>
      <c r="V180" s="186"/>
      <c r="W180" s="186"/>
      <c r="X180" s="186"/>
      <c r="Y180" s="186"/>
      <c r="Z180" s="153"/>
      <c r="AA180" s="153">
        <f t="shared" ca="1" si="12"/>
        <v>41740</v>
      </c>
      <c r="AB180" s="154">
        <f t="shared" ca="1" si="13"/>
        <v>114.35616438356165</v>
      </c>
      <c r="AC180" s="187"/>
    </row>
    <row r="181" spans="1:29">
      <c r="A181" s="137" t="b">
        <f t="shared" si="14"/>
        <v>0</v>
      </c>
      <c r="B181" s="138"/>
      <c r="C181" s="147"/>
      <c r="D181" s="138"/>
      <c r="E181" s="139"/>
      <c r="F181" s="139"/>
      <c r="G181" s="140">
        <f t="shared" ca="1" si="15"/>
        <v>41740</v>
      </c>
      <c r="H181" s="141">
        <f t="shared" ca="1" si="11"/>
        <v>-41740</v>
      </c>
      <c r="I181" s="180"/>
      <c r="J181" s="135">
        <f>IF('Ficha de funcio e processa'!W186&lt;='Tabela IRT'!$B$11,'Tabela IRT'!$D$11,IF('Ficha de funcio e processa'!W186&lt;='Tabela IRT'!$B$12,'Tabela IRT'!$D$12,IF('Ficha de funcio e processa'!W186&lt;='Tabela IRT'!$B$13,'Tabela IRT'!$D$13,IF('Ficha de funcio e processa'!W186&lt;='Tabela IRT'!$B$14,'Tabela IRT'!$D$14,IF('Ficha de funcio e processa'!W186&lt;='Tabela IRT'!$B$15,'Tabela IRT'!$D$15,IF('Ficha de funcio e processa'!W186&lt;='Tabela IRT'!$B$16,'Tabela IRT'!$D$16,IF('Ficha de funcio e processa'!W186&lt;='Tabela IRT'!$B$17,'Tabela IRT'!$D$17,IF('Ficha de funcio e processa'!W186&lt;='Tabela IRT'!$B$18,'Tabela IRT'!$D$18,IF('Ficha de funcio e processa'!W186&lt;='Tabela IRT'!$B$19,'Tabela IRT'!$D$19,IF('Ficha de funcio e processa'!W186&lt;='Tabela IRT'!$B$20,'Tabela IRT'!$D$20,IF('Ficha de funcio e processa'!W186&lt;='Tabela IRT'!$B$21,'Tabela IRT'!$D$21,IF('Ficha de funcio e processa'!W186&lt;='Tabela IRT'!$B$22,'Tabela IRT'!$D$22,IF('Ficha de funcio e processa'!W186&lt;='Tabela IRT'!$B$23,'Tabela IRT'!$D$23,IF('Ficha de funcio e processa'!W186&lt;='Tabela IRT'!$B$24,'Tabela IRT'!$D$24))))))))))))))</f>
        <v>0</v>
      </c>
      <c r="K181" s="148">
        <f>IF('Ficha de funcio e processa'!W186&lt;='Tabela IRT'!$B$11,'Tabela IRT'!$E$11,IF('Ficha de funcio e processa'!W186&lt;='Tabela IRT'!$B$12,'Tabela IRT'!$E$12,IF('Ficha de funcio e processa'!W186&lt;='Tabela IRT'!$B$13,'Tabela IRT'!$E$13,IF('Ficha de funcio e processa'!W186&lt;='Tabela IRT'!$B$14,'Tabela IRT'!$E$14,IF('Ficha de funcio e processa'!W186&lt;='Tabela IRT'!$B$15,'Tabela IRT'!$E$15,IF('Ficha de funcio e processa'!W186&lt;='Tabela IRT'!$B$16,'Tabela IRT'!$E$16,IF('Ficha de funcio e processa'!W186&lt;='Tabela IRT'!$B$17,'Tabela IRT'!$E$17,IF('Ficha de funcio e processa'!W186&lt;='Tabela IRT'!$B$18,'Tabela IRT'!$E$18,IF('Ficha de funcio e processa'!W186&lt;='Tabela IRT'!$B$19,'Tabela IRT'!$E$19,IF('Ficha de funcio e processa'!W186&lt;='Tabela IRT'!$B$20,'Tabela IRT'!$E$20,IF('Ficha de funcio e processa'!W186&lt;='Tabela IRT'!$B$21,'Tabela IRT'!$E$21,IF('Ficha de funcio e processa'!W186&lt;='Tabela IRT'!$B$22,'Tabela IRT'!$E$22,IF('Ficha de funcio e processa'!W186&lt;='Tabela IRT'!$B$23,'Tabela IRT'!$E$23,IF('Ficha de funcio e processa'!W186&lt;='Tabela IRT'!$B$24,'Tabela IRT'!$E$24))))))))))))))</f>
        <v>0</v>
      </c>
      <c r="L181" s="148">
        <f>IF('Ficha de funcio e processa'!W186&lt;='Tabela IRT'!$B$11,'Tabela IRT'!$C$11,IF('Ficha de funcio e processa'!W186&lt;='Tabela IRT'!$B$12,'Tabela IRT'!$C$12,IF('Ficha de funcio e processa'!W186&lt;='Tabela IRT'!$B$13,'Tabela IRT'!$C$13,IF('Ficha de funcio e processa'!W186&lt;='Tabela IRT'!$B$14,'Tabela IRT'!$C$14,IF('Ficha de funcio e processa'!W186&lt;='Tabela IRT'!$B$15,'Tabela IRT'!$C$15,IF('Ficha de funcio e processa'!W186&lt;='Tabela IRT'!$B$16,'Tabela IRT'!$C$16,IF('Ficha de funcio e processa'!W186&lt;='Tabela IRT'!$B$17,'Tabela IRT'!$C$17,IF('Ficha de funcio e processa'!W186&lt;='Tabela IRT'!$B$18,'Tabela IRT'!$C$18,IF('Ficha de funcio e processa'!W186&lt;='Tabela IRT'!$B$19,'Tabela IRT'!$C$19,IF('Ficha de funcio e processa'!W186&lt;='Tabela IRT'!$B$20,'Tabela IRT'!$C$20,IF('Ficha de funcio e processa'!W186&lt;='Tabela IRT'!$B$21,'Tabela IRT'!$C$21,IF('Ficha de funcio e processa'!W186&lt;='Tabela IRT'!$B$22,'Tabela IRT'!$C$22,IF('Ficha de funcio e processa'!W186&lt;='Tabela IRT'!$B$23,'Tabela IRT'!$C$23,IF('Ficha de funcio e processa'!W186&lt;='Tabela IRT'!$B$24,'Tabela IRT'!$C$24))))))))))))))</f>
        <v>0</v>
      </c>
      <c r="M181" s="233">
        <f>('Ficha de funcio e processa'!W186-30%)-L181</f>
        <v>-0.3</v>
      </c>
      <c r="N181" s="184">
        <v>44</v>
      </c>
      <c r="O181" s="184">
        <v>9</v>
      </c>
      <c r="P181" s="185"/>
      <c r="Q181" s="185"/>
      <c r="R181" s="186"/>
      <c r="S181" s="186"/>
      <c r="T181" s="186"/>
      <c r="U181" s="186"/>
      <c r="V181" s="186"/>
      <c r="W181" s="186"/>
      <c r="X181" s="186"/>
      <c r="Y181" s="186"/>
      <c r="Z181" s="153"/>
      <c r="AA181" s="153">
        <f t="shared" ca="1" si="12"/>
        <v>41740</v>
      </c>
      <c r="AB181" s="154">
        <f t="shared" ca="1" si="13"/>
        <v>114.35616438356165</v>
      </c>
      <c r="AC181" s="187"/>
    </row>
    <row r="182" spans="1:29">
      <c r="A182" s="137" t="b">
        <f t="shared" si="14"/>
        <v>0</v>
      </c>
      <c r="B182" s="138"/>
      <c r="C182" s="147"/>
      <c r="D182" s="138"/>
      <c r="E182" s="139"/>
      <c r="F182" s="139"/>
      <c r="G182" s="140">
        <f t="shared" ca="1" si="15"/>
        <v>41740</v>
      </c>
      <c r="H182" s="141">
        <f t="shared" ca="1" si="11"/>
        <v>-41740</v>
      </c>
      <c r="I182" s="180"/>
      <c r="J182" s="135">
        <f>IF('Ficha de funcio e processa'!W187&lt;='Tabela IRT'!$B$11,'Tabela IRT'!$D$11,IF('Ficha de funcio e processa'!W187&lt;='Tabela IRT'!$B$12,'Tabela IRT'!$D$12,IF('Ficha de funcio e processa'!W187&lt;='Tabela IRT'!$B$13,'Tabela IRT'!$D$13,IF('Ficha de funcio e processa'!W187&lt;='Tabela IRT'!$B$14,'Tabela IRT'!$D$14,IF('Ficha de funcio e processa'!W187&lt;='Tabela IRT'!$B$15,'Tabela IRT'!$D$15,IF('Ficha de funcio e processa'!W187&lt;='Tabela IRT'!$B$16,'Tabela IRT'!$D$16,IF('Ficha de funcio e processa'!W187&lt;='Tabela IRT'!$B$17,'Tabela IRT'!$D$17,IF('Ficha de funcio e processa'!W187&lt;='Tabela IRT'!$B$18,'Tabela IRT'!$D$18,IF('Ficha de funcio e processa'!W187&lt;='Tabela IRT'!$B$19,'Tabela IRT'!$D$19,IF('Ficha de funcio e processa'!W187&lt;='Tabela IRT'!$B$20,'Tabela IRT'!$D$20,IF('Ficha de funcio e processa'!W187&lt;='Tabela IRT'!$B$21,'Tabela IRT'!$D$21,IF('Ficha de funcio e processa'!W187&lt;='Tabela IRT'!$B$22,'Tabela IRT'!$D$22,IF('Ficha de funcio e processa'!W187&lt;='Tabela IRT'!$B$23,'Tabela IRT'!$D$23,IF('Ficha de funcio e processa'!W187&lt;='Tabela IRT'!$B$24,'Tabela IRT'!$D$24))))))))))))))</f>
        <v>0</v>
      </c>
      <c r="K182" s="148">
        <f>IF('Ficha de funcio e processa'!W187&lt;='Tabela IRT'!$B$11,'Tabela IRT'!$E$11,IF('Ficha de funcio e processa'!W187&lt;='Tabela IRT'!$B$12,'Tabela IRT'!$E$12,IF('Ficha de funcio e processa'!W187&lt;='Tabela IRT'!$B$13,'Tabela IRT'!$E$13,IF('Ficha de funcio e processa'!W187&lt;='Tabela IRT'!$B$14,'Tabela IRT'!$E$14,IF('Ficha de funcio e processa'!W187&lt;='Tabela IRT'!$B$15,'Tabela IRT'!$E$15,IF('Ficha de funcio e processa'!W187&lt;='Tabela IRT'!$B$16,'Tabela IRT'!$E$16,IF('Ficha de funcio e processa'!W187&lt;='Tabela IRT'!$B$17,'Tabela IRT'!$E$17,IF('Ficha de funcio e processa'!W187&lt;='Tabela IRT'!$B$18,'Tabela IRT'!$E$18,IF('Ficha de funcio e processa'!W187&lt;='Tabela IRT'!$B$19,'Tabela IRT'!$E$19,IF('Ficha de funcio e processa'!W187&lt;='Tabela IRT'!$B$20,'Tabela IRT'!$E$20,IF('Ficha de funcio e processa'!W187&lt;='Tabela IRT'!$B$21,'Tabela IRT'!$E$21,IF('Ficha de funcio e processa'!W187&lt;='Tabela IRT'!$B$22,'Tabela IRT'!$E$22,IF('Ficha de funcio e processa'!W187&lt;='Tabela IRT'!$B$23,'Tabela IRT'!$E$23,IF('Ficha de funcio e processa'!W187&lt;='Tabela IRT'!$B$24,'Tabela IRT'!$E$24))))))))))))))</f>
        <v>0</v>
      </c>
      <c r="L182" s="148">
        <f>IF('Ficha de funcio e processa'!W187&lt;='Tabela IRT'!$B$11,'Tabela IRT'!$C$11,IF('Ficha de funcio e processa'!W187&lt;='Tabela IRT'!$B$12,'Tabela IRT'!$C$12,IF('Ficha de funcio e processa'!W187&lt;='Tabela IRT'!$B$13,'Tabela IRT'!$C$13,IF('Ficha de funcio e processa'!W187&lt;='Tabela IRT'!$B$14,'Tabela IRT'!$C$14,IF('Ficha de funcio e processa'!W187&lt;='Tabela IRT'!$B$15,'Tabela IRT'!$C$15,IF('Ficha de funcio e processa'!W187&lt;='Tabela IRT'!$B$16,'Tabela IRT'!$C$16,IF('Ficha de funcio e processa'!W187&lt;='Tabela IRT'!$B$17,'Tabela IRT'!$C$17,IF('Ficha de funcio e processa'!W187&lt;='Tabela IRT'!$B$18,'Tabela IRT'!$C$18,IF('Ficha de funcio e processa'!W187&lt;='Tabela IRT'!$B$19,'Tabela IRT'!$C$19,IF('Ficha de funcio e processa'!W187&lt;='Tabela IRT'!$B$20,'Tabela IRT'!$C$20,IF('Ficha de funcio e processa'!W187&lt;='Tabela IRT'!$B$21,'Tabela IRT'!$C$21,IF('Ficha de funcio e processa'!W187&lt;='Tabela IRT'!$B$22,'Tabela IRT'!$C$22,IF('Ficha de funcio e processa'!W187&lt;='Tabela IRT'!$B$23,'Tabela IRT'!$C$23,IF('Ficha de funcio e processa'!W187&lt;='Tabela IRT'!$B$24,'Tabela IRT'!$C$24))))))))))))))</f>
        <v>0</v>
      </c>
      <c r="M182" s="233">
        <f>('Ficha de funcio e processa'!W187-30%)-L182</f>
        <v>-0.3</v>
      </c>
      <c r="N182" s="184">
        <v>44</v>
      </c>
      <c r="O182" s="184">
        <v>9</v>
      </c>
      <c r="P182" s="185"/>
      <c r="Q182" s="185"/>
      <c r="R182" s="186"/>
      <c r="S182" s="186"/>
      <c r="T182" s="186"/>
      <c r="U182" s="186"/>
      <c r="V182" s="186"/>
      <c r="W182" s="186"/>
      <c r="X182" s="186"/>
      <c r="Y182" s="186"/>
      <c r="Z182" s="159"/>
      <c r="AA182" s="153">
        <f t="shared" ca="1" si="12"/>
        <v>41740</v>
      </c>
      <c r="AB182" s="154">
        <f t="shared" ca="1" si="13"/>
        <v>114.35616438356165</v>
      </c>
      <c r="AC182" s="187"/>
    </row>
    <row r="183" spans="1:29">
      <c r="A183" s="137" t="b">
        <f t="shared" si="14"/>
        <v>0</v>
      </c>
      <c r="B183" s="138"/>
      <c r="C183" s="145"/>
      <c r="D183" s="138"/>
      <c r="E183" s="139"/>
      <c r="F183" s="139"/>
      <c r="G183" s="140">
        <f t="shared" ca="1" si="15"/>
        <v>41740</v>
      </c>
      <c r="H183" s="141">
        <f t="shared" ca="1" si="11"/>
        <v>-41740</v>
      </c>
      <c r="I183" s="180"/>
      <c r="J183" s="135">
        <f>IF('Ficha de funcio e processa'!W188&lt;='Tabela IRT'!$B$11,'Tabela IRT'!$D$11,IF('Ficha de funcio e processa'!W188&lt;='Tabela IRT'!$B$12,'Tabela IRT'!$D$12,IF('Ficha de funcio e processa'!W188&lt;='Tabela IRT'!$B$13,'Tabela IRT'!$D$13,IF('Ficha de funcio e processa'!W188&lt;='Tabela IRT'!$B$14,'Tabela IRT'!$D$14,IF('Ficha de funcio e processa'!W188&lt;='Tabela IRT'!$B$15,'Tabela IRT'!$D$15,IF('Ficha de funcio e processa'!W188&lt;='Tabela IRT'!$B$16,'Tabela IRT'!$D$16,IF('Ficha de funcio e processa'!W188&lt;='Tabela IRT'!$B$17,'Tabela IRT'!$D$17,IF('Ficha de funcio e processa'!W188&lt;='Tabela IRT'!$B$18,'Tabela IRT'!$D$18,IF('Ficha de funcio e processa'!W188&lt;='Tabela IRT'!$B$19,'Tabela IRT'!$D$19,IF('Ficha de funcio e processa'!W188&lt;='Tabela IRT'!$B$20,'Tabela IRT'!$D$20,IF('Ficha de funcio e processa'!W188&lt;='Tabela IRT'!$B$21,'Tabela IRT'!$D$21,IF('Ficha de funcio e processa'!W188&lt;='Tabela IRT'!$B$22,'Tabela IRT'!$D$22,IF('Ficha de funcio e processa'!W188&lt;='Tabela IRT'!$B$23,'Tabela IRT'!$D$23,IF('Ficha de funcio e processa'!W188&lt;='Tabela IRT'!$B$24,'Tabela IRT'!$D$24))))))))))))))</f>
        <v>0</v>
      </c>
      <c r="K183" s="148">
        <f>IF('Ficha de funcio e processa'!W188&lt;='Tabela IRT'!$B$11,'Tabela IRT'!$E$11,IF('Ficha de funcio e processa'!W188&lt;='Tabela IRT'!$B$12,'Tabela IRT'!$E$12,IF('Ficha de funcio e processa'!W188&lt;='Tabela IRT'!$B$13,'Tabela IRT'!$E$13,IF('Ficha de funcio e processa'!W188&lt;='Tabela IRT'!$B$14,'Tabela IRT'!$E$14,IF('Ficha de funcio e processa'!W188&lt;='Tabela IRT'!$B$15,'Tabela IRT'!$E$15,IF('Ficha de funcio e processa'!W188&lt;='Tabela IRT'!$B$16,'Tabela IRT'!$E$16,IF('Ficha de funcio e processa'!W188&lt;='Tabela IRT'!$B$17,'Tabela IRT'!$E$17,IF('Ficha de funcio e processa'!W188&lt;='Tabela IRT'!$B$18,'Tabela IRT'!$E$18,IF('Ficha de funcio e processa'!W188&lt;='Tabela IRT'!$B$19,'Tabela IRT'!$E$19,IF('Ficha de funcio e processa'!W188&lt;='Tabela IRT'!$B$20,'Tabela IRT'!$E$20,IF('Ficha de funcio e processa'!W188&lt;='Tabela IRT'!$B$21,'Tabela IRT'!$E$21,IF('Ficha de funcio e processa'!W188&lt;='Tabela IRT'!$B$22,'Tabela IRT'!$E$22,IF('Ficha de funcio e processa'!W188&lt;='Tabela IRT'!$B$23,'Tabela IRT'!$E$23,IF('Ficha de funcio e processa'!W188&lt;='Tabela IRT'!$B$24,'Tabela IRT'!$E$24))))))))))))))</f>
        <v>0</v>
      </c>
      <c r="L183" s="148">
        <f>IF('Ficha de funcio e processa'!W188&lt;='Tabela IRT'!$B$11,'Tabela IRT'!$C$11,IF('Ficha de funcio e processa'!W188&lt;='Tabela IRT'!$B$12,'Tabela IRT'!$C$12,IF('Ficha de funcio e processa'!W188&lt;='Tabela IRT'!$B$13,'Tabela IRT'!$C$13,IF('Ficha de funcio e processa'!W188&lt;='Tabela IRT'!$B$14,'Tabela IRT'!$C$14,IF('Ficha de funcio e processa'!W188&lt;='Tabela IRT'!$B$15,'Tabela IRT'!$C$15,IF('Ficha de funcio e processa'!W188&lt;='Tabela IRT'!$B$16,'Tabela IRT'!$C$16,IF('Ficha de funcio e processa'!W188&lt;='Tabela IRT'!$B$17,'Tabela IRT'!$C$17,IF('Ficha de funcio e processa'!W188&lt;='Tabela IRT'!$B$18,'Tabela IRT'!$C$18,IF('Ficha de funcio e processa'!W188&lt;='Tabela IRT'!$B$19,'Tabela IRT'!$C$19,IF('Ficha de funcio e processa'!W188&lt;='Tabela IRT'!$B$20,'Tabela IRT'!$C$20,IF('Ficha de funcio e processa'!W188&lt;='Tabela IRT'!$B$21,'Tabela IRT'!$C$21,IF('Ficha de funcio e processa'!W188&lt;='Tabela IRT'!$B$22,'Tabela IRT'!$C$22,IF('Ficha de funcio e processa'!W188&lt;='Tabela IRT'!$B$23,'Tabela IRT'!$C$23,IF('Ficha de funcio e processa'!W188&lt;='Tabela IRT'!$B$24,'Tabela IRT'!$C$24))))))))))))))</f>
        <v>0</v>
      </c>
      <c r="M183" s="233">
        <f>('Ficha de funcio e processa'!W188-30%)-L183</f>
        <v>-0.3</v>
      </c>
      <c r="N183" s="184">
        <v>44</v>
      </c>
      <c r="O183" s="184">
        <v>9</v>
      </c>
      <c r="P183" s="185"/>
      <c r="Q183" s="185"/>
      <c r="R183" s="186"/>
      <c r="S183" s="186"/>
      <c r="T183" s="186"/>
      <c r="U183" s="186"/>
      <c r="V183" s="186"/>
      <c r="W183" s="186"/>
      <c r="X183" s="186"/>
      <c r="Y183" s="186"/>
      <c r="Z183" s="151"/>
      <c r="AA183" s="153">
        <f t="shared" ca="1" si="12"/>
        <v>41740</v>
      </c>
      <c r="AB183" s="154">
        <f t="shared" ca="1" si="13"/>
        <v>114.35616438356165</v>
      </c>
      <c r="AC183" s="187"/>
    </row>
    <row r="184" spans="1:29">
      <c r="A184" s="137" t="b">
        <f t="shared" si="14"/>
        <v>0</v>
      </c>
      <c r="B184" s="138"/>
      <c r="C184" s="145"/>
      <c r="D184" s="138"/>
      <c r="E184" s="139"/>
      <c r="F184" s="139"/>
      <c r="G184" s="140">
        <f t="shared" ca="1" si="15"/>
        <v>41740</v>
      </c>
      <c r="H184" s="141">
        <f t="shared" ca="1" si="11"/>
        <v>-41740</v>
      </c>
      <c r="I184" s="180"/>
      <c r="J184" s="135">
        <f>IF('Ficha de funcio e processa'!W189&lt;='Tabela IRT'!$B$11,'Tabela IRT'!$D$11,IF('Ficha de funcio e processa'!W189&lt;='Tabela IRT'!$B$12,'Tabela IRT'!$D$12,IF('Ficha de funcio e processa'!W189&lt;='Tabela IRT'!$B$13,'Tabela IRT'!$D$13,IF('Ficha de funcio e processa'!W189&lt;='Tabela IRT'!$B$14,'Tabela IRT'!$D$14,IF('Ficha de funcio e processa'!W189&lt;='Tabela IRT'!$B$15,'Tabela IRT'!$D$15,IF('Ficha de funcio e processa'!W189&lt;='Tabela IRT'!$B$16,'Tabela IRT'!$D$16,IF('Ficha de funcio e processa'!W189&lt;='Tabela IRT'!$B$17,'Tabela IRT'!$D$17,IF('Ficha de funcio e processa'!W189&lt;='Tabela IRT'!$B$18,'Tabela IRT'!$D$18,IF('Ficha de funcio e processa'!W189&lt;='Tabela IRT'!$B$19,'Tabela IRT'!$D$19,IF('Ficha de funcio e processa'!W189&lt;='Tabela IRT'!$B$20,'Tabela IRT'!$D$20,IF('Ficha de funcio e processa'!W189&lt;='Tabela IRT'!$B$21,'Tabela IRT'!$D$21,IF('Ficha de funcio e processa'!W189&lt;='Tabela IRT'!$B$22,'Tabela IRT'!$D$22,IF('Ficha de funcio e processa'!W189&lt;='Tabela IRT'!$B$23,'Tabela IRT'!$D$23,IF('Ficha de funcio e processa'!W189&lt;='Tabela IRT'!$B$24,'Tabela IRT'!$D$24))))))))))))))</f>
        <v>0</v>
      </c>
      <c r="K184" s="148">
        <f>IF('Ficha de funcio e processa'!W189&lt;='Tabela IRT'!$B$11,'Tabela IRT'!$E$11,IF('Ficha de funcio e processa'!W189&lt;='Tabela IRT'!$B$12,'Tabela IRT'!$E$12,IF('Ficha de funcio e processa'!W189&lt;='Tabela IRT'!$B$13,'Tabela IRT'!$E$13,IF('Ficha de funcio e processa'!W189&lt;='Tabela IRT'!$B$14,'Tabela IRT'!$E$14,IF('Ficha de funcio e processa'!W189&lt;='Tabela IRT'!$B$15,'Tabela IRT'!$E$15,IF('Ficha de funcio e processa'!W189&lt;='Tabela IRT'!$B$16,'Tabela IRT'!$E$16,IF('Ficha de funcio e processa'!W189&lt;='Tabela IRT'!$B$17,'Tabela IRT'!$E$17,IF('Ficha de funcio e processa'!W189&lt;='Tabela IRT'!$B$18,'Tabela IRT'!$E$18,IF('Ficha de funcio e processa'!W189&lt;='Tabela IRT'!$B$19,'Tabela IRT'!$E$19,IF('Ficha de funcio e processa'!W189&lt;='Tabela IRT'!$B$20,'Tabela IRT'!$E$20,IF('Ficha de funcio e processa'!W189&lt;='Tabela IRT'!$B$21,'Tabela IRT'!$E$21,IF('Ficha de funcio e processa'!W189&lt;='Tabela IRT'!$B$22,'Tabela IRT'!$E$22,IF('Ficha de funcio e processa'!W189&lt;='Tabela IRT'!$B$23,'Tabela IRT'!$E$23,IF('Ficha de funcio e processa'!W189&lt;='Tabela IRT'!$B$24,'Tabela IRT'!$E$24))))))))))))))</f>
        <v>0</v>
      </c>
      <c r="L184" s="148">
        <f>IF('Ficha de funcio e processa'!W189&lt;='Tabela IRT'!$B$11,'Tabela IRT'!$C$11,IF('Ficha de funcio e processa'!W189&lt;='Tabela IRT'!$B$12,'Tabela IRT'!$C$12,IF('Ficha de funcio e processa'!W189&lt;='Tabela IRT'!$B$13,'Tabela IRT'!$C$13,IF('Ficha de funcio e processa'!W189&lt;='Tabela IRT'!$B$14,'Tabela IRT'!$C$14,IF('Ficha de funcio e processa'!W189&lt;='Tabela IRT'!$B$15,'Tabela IRT'!$C$15,IF('Ficha de funcio e processa'!W189&lt;='Tabela IRT'!$B$16,'Tabela IRT'!$C$16,IF('Ficha de funcio e processa'!W189&lt;='Tabela IRT'!$B$17,'Tabela IRT'!$C$17,IF('Ficha de funcio e processa'!W189&lt;='Tabela IRT'!$B$18,'Tabela IRT'!$C$18,IF('Ficha de funcio e processa'!W189&lt;='Tabela IRT'!$B$19,'Tabela IRT'!$C$19,IF('Ficha de funcio e processa'!W189&lt;='Tabela IRT'!$B$20,'Tabela IRT'!$C$20,IF('Ficha de funcio e processa'!W189&lt;='Tabela IRT'!$B$21,'Tabela IRT'!$C$21,IF('Ficha de funcio e processa'!W189&lt;='Tabela IRT'!$B$22,'Tabela IRT'!$C$22,IF('Ficha de funcio e processa'!W189&lt;='Tabela IRT'!$B$23,'Tabela IRT'!$C$23,IF('Ficha de funcio e processa'!W189&lt;='Tabela IRT'!$B$24,'Tabela IRT'!$C$24))))))))))))))</f>
        <v>0</v>
      </c>
      <c r="M184" s="233">
        <f>('Ficha de funcio e processa'!W189-30%)-L184</f>
        <v>-0.3</v>
      </c>
      <c r="N184" s="184">
        <v>44</v>
      </c>
      <c r="O184" s="184">
        <v>9</v>
      </c>
      <c r="P184" s="185"/>
      <c r="Q184" s="185"/>
      <c r="R184" s="186"/>
      <c r="S184" s="186"/>
      <c r="T184" s="186"/>
      <c r="U184" s="186"/>
      <c r="V184" s="186"/>
      <c r="W184" s="186"/>
      <c r="X184" s="186"/>
      <c r="Y184" s="186"/>
      <c r="Z184" s="151"/>
      <c r="AA184" s="153">
        <f t="shared" ca="1" si="12"/>
        <v>41740</v>
      </c>
      <c r="AB184" s="154">
        <f t="shared" ca="1" si="13"/>
        <v>114.35616438356165</v>
      </c>
      <c r="AC184" s="187"/>
    </row>
    <row r="185" spans="1:29">
      <c r="A185" s="137" t="b">
        <f t="shared" si="14"/>
        <v>0</v>
      </c>
      <c r="B185" s="138"/>
      <c r="C185" s="145"/>
      <c r="D185" s="138"/>
      <c r="E185" s="139"/>
      <c r="F185" s="139"/>
      <c r="G185" s="140">
        <f t="shared" ca="1" si="15"/>
        <v>41740</v>
      </c>
      <c r="H185" s="141">
        <f t="shared" ca="1" si="11"/>
        <v>-41740</v>
      </c>
      <c r="I185" s="180"/>
      <c r="J185" s="135">
        <f>IF('Ficha de funcio e processa'!W190&lt;='Tabela IRT'!$B$11,'Tabela IRT'!$D$11,IF('Ficha de funcio e processa'!W190&lt;='Tabela IRT'!$B$12,'Tabela IRT'!$D$12,IF('Ficha de funcio e processa'!W190&lt;='Tabela IRT'!$B$13,'Tabela IRT'!$D$13,IF('Ficha de funcio e processa'!W190&lt;='Tabela IRT'!$B$14,'Tabela IRT'!$D$14,IF('Ficha de funcio e processa'!W190&lt;='Tabela IRT'!$B$15,'Tabela IRT'!$D$15,IF('Ficha de funcio e processa'!W190&lt;='Tabela IRT'!$B$16,'Tabela IRT'!$D$16,IF('Ficha de funcio e processa'!W190&lt;='Tabela IRT'!$B$17,'Tabela IRT'!$D$17,IF('Ficha de funcio e processa'!W190&lt;='Tabela IRT'!$B$18,'Tabela IRT'!$D$18,IF('Ficha de funcio e processa'!W190&lt;='Tabela IRT'!$B$19,'Tabela IRT'!$D$19,IF('Ficha de funcio e processa'!W190&lt;='Tabela IRT'!$B$20,'Tabela IRT'!$D$20,IF('Ficha de funcio e processa'!W190&lt;='Tabela IRT'!$B$21,'Tabela IRT'!$D$21,IF('Ficha de funcio e processa'!W190&lt;='Tabela IRT'!$B$22,'Tabela IRT'!$D$22,IF('Ficha de funcio e processa'!W190&lt;='Tabela IRT'!$B$23,'Tabela IRT'!$D$23,IF('Ficha de funcio e processa'!W190&lt;='Tabela IRT'!$B$24,'Tabela IRT'!$D$24))))))))))))))</f>
        <v>0</v>
      </c>
      <c r="K185" s="148">
        <f>IF('Ficha de funcio e processa'!W190&lt;='Tabela IRT'!$B$11,'Tabela IRT'!$E$11,IF('Ficha de funcio e processa'!W190&lt;='Tabela IRT'!$B$12,'Tabela IRT'!$E$12,IF('Ficha de funcio e processa'!W190&lt;='Tabela IRT'!$B$13,'Tabela IRT'!$E$13,IF('Ficha de funcio e processa'!W190&lt;='Tabela IRT'!$B$14,'Tabela IRT'!$E$14,IF('Ficha de funcio e processa'!W190&lt;='Tabela IRT'!$B$15,'Tabela IRT'!$E$15,IF('Ficha de funcio e processa'!W190&lt;='Tabela IRT'!$B$16,'Tabela IRT'!$E$16,IF('Ficha de funcio e processa'!W190&lt;='Tabela IRT'!$B$17,'Tabela IRT'!$E$17,IF('Ficha de funcio e processa'!W190&lt;='Tabela IRT'!$B$18,'Tabela IRT'!$E$18,IF('Ficha de funcio e processa'!W190&lt;='Tabela IRT'!$B$19,'Tabela IRT'!$E$19,IF('Ficha de funcio e processa'!W190&lt;='Tabela IRT'!$B$20,'Tabela IRT'!$E$20,IF('Ficha de funcio e processa'!W190&lt;='Tabela IRT'!$B$21,'Tabela IRT'!$E$21,IF('Ficha de funcio e processa'!W190&lt;='Tabela IRT'!$B$22,'Tabela IRT'!$E$22,IF('Ficha de funcio e processa'!W190&lt;='Tabela IRT'!$B$23,'Tabela IRT'!$E$23,IF('Ficha de funcio e processa'!W190&lt;='Tabela IRT'!$B$24,'Tabela IRT'!$E$24))))))))))))))</f>
        <v>0</v>
      </c>
      <c r="L185" s="148">
        <f>IF('Ficha de funcio e processa'!W190&lt;='Tabela IRT'!$B$11,'Tabela IRT'!$C$11,IF('Ficha de funcio e processa'!W190&lt;='Tabela IRT'!$B$12,'Tabela IRT'!$C$12,IF('Ficha de funcio e processa'!W190&lt;='Tabela IRT'!$B$13,'Tabela IRT'!$C$13,IF('Ficha de funcio e processa'!W190&lt;='Tabela IRT'!$B$14,'Tabela IRT'!$C$14,IF('Ficha de funcio e processa'!W190&lt;='Tabela IRT'!$B$15,'Tabela IRT'!$C$15,IF('Ficha de funcio e processa'!W190&lt;='Tabela IRT'!$B$16,'Tabela IRT'!$C$16,IF('Ficha de funcio e processa'!W190&lt;='Tabela IRT'!$B$17,'Tabela IRT'!$C$17,IF('Ficha de funcio e processa'!W190&lt;='Tabela IRT'!$B$18,'Tabela IRT'!$C$18,IF('Ficha de funcio e processa'!W190&lt;='Tabela IRT'!$B$19,'Tabela IRT'!$C$19,IF('Ficha de funcio e processa'!W190&lt;='Tabela IRT'!$B$20,'Tabela IRT'!$C$20,IF('Ficha de funcio e processa'!W190&lt;='Tabela IRT'!$B$21,'Tabela IRT'!$C$21,IF('Ficha de funcio e processa'!W190&lt;='Tabela IRT'!$B$22,'Tabela IRT'!$C$22,IF('Ficha de funcio e processa'!W190&lt;='Tabela IRT'!$B$23,'Tabela IRT'!$C$23,IF('Ficha de funcio e processa'!W190&lt;='Tabela IRT'!$B$24,'Tabela IRT'!$C$24))))))))))))))</f>
        <v>0</v>
      </c>
      <c r="M185" s="233">
        <f>('Ficha de funcio e processa'!W190-30%)-L185</f>
        <v>-0.3</v>
      </c>
      <c r="N185" s="184">
        <v>44</v>
      </c>
      <c r="O185" s="184">
        <v>9</v>
      </c>
      <c r="P185" s="185"/>
      <c r="Q185" s="185"/>
      <c r="R185" s="186"/>
      <c r="S185" s="186"/>
      <c r="T185" s="186"/>
      <c r="U185" s="186"/>
      <c r="V185" s="186"/>
      <c r="W185" s="186"/>
      <c r="X185" s="186"/>
      <c r="Y185" s="186"/>
      <c r="Z185" s="151"/>
      <c r="AA185" s="153">
        <f t="shared" ca="1" si="12"/>
        <v>41740</v>
      </c>
      <c r="AB185" s="154">
        <f t="shared" ca="1" si="13"/>
        <v>114.35616438356165</v>
      </c>
      <c r="AC185" s="187"/>
    </row>
    <row r="186" spans="1:29">
      <c r="A186" s="137" t="b">
        <f t="shared" si="14"/>
        <v>0</v>
      </c>
      <c r="B186" s="138"/>
      <c r="C186" s="145"/>
      <c r="D186" s="138"/>
      <c r="E186" s="139"/>
      <c r="F186" s="139"/>
      <c r="G186" s="140">
        <f t="shared" ca="1" si="15"/>
        <v>41740</v>
      </c>
      <c r="H186" s="141">
        <f t="shared" ca="1" si="11"/>
        <v>-41740</v>
      </c>
      <c r="I186" s="180"/>
      <c r="J186" s="135">
        <f>IF('Ficha de funcio e processa'!W191&lt;='Tabela IRT'!$B$11,'Tabela IRT'!$D$11,IF('Ficha de funcio e processa'!W191&lt;='Tabela IRT'!$B$12,'Tabela IRT'!$D$12,IF('Ficha de funcio e processa'!W191&lt;='Tabela IRT'!$B$13,'Tabela IRT'!$D$13,IF('Ficha de funcio e processa'!W191&lt;='Tabela IRT'!$B$14,'Tabela IRT'!$D$14,IF('Ficha de funcio e processa'!W191&lt;='Tabela IRT'!$B$15,'Tabela IRT'!$D$15,IF('Ficha de funcio e processa'!W191&lt;='Tabela IRT'!$B$16,'Tabela IRT'!$D$16,IF('Ficha de funcio e processa'!W191&lt;='Tabela IRT'!$B$17,'Tabela IRT'!$D$17,IF('Ficha de funcio e processa'!W191&lt;='Tabela IRT'!$B$18,'Tabela IRT'!$D$18,IF('Ficha de funcio e processa'!W191&lt;='Tabela IRT'!$B$19,'Tabela IRT'!$D$19,IF('Ficha de funcio e processa'!W191&lt;='Tabela IRT'!$B$20,'Tabela IRT'!$D$20,IF('Ficha de funcio e processa'!W191&lt;='Tabela IRT'!$B$21,'Tabela IRT'!$D$21,IF('Ficha de funcio e processa'!W191&lt;='Tabela IRT'!$B$22,'Tabela IRT'!$D$22,IF('Ficha de funcio e processa'!W191&lt;='Tabela IRT'!$B$23,'Tabela IRT'!$D$23,IF('Ficha de funcio e processa'!W191&lt;='Tabela IRT'!$B$24,'Tabela IRT'!$D$24))))))))))))))</f>
        <v>0</v>
      </c>
      <c r="K186" s="148">
        <f>IF('Ficha de funcio e processa'!W191&lt;='Tabela IRT'!$B$11,'Tabela IRT'!$E$11,IF('Ficha de funcio e processa'!W191&lt;='Tabela IRT'!$B$12,'Tabela IRT'!$E$12,IF('Ficha de funcio e processa'!W191&lt;='Tabela IRT'!$B$13,'Tabela IRT'!$E$13,IF('Ficha de funcio e processa'!W191&lt;='Tabela IRT'!$B$14,'Tabela IRT'!$E$14,IF('Ficha de funcio e processa'!W191&lt;='Tabela IRT'!$B$15,'Tabela IRT'!$E$15,IF('Ficha de funcio e processa'!W191&lt;='Tabela IRT'!$B$16,'Tabela IRT'!$E$16,IF('Ficha de funcio e processa'!W191&lt;='Tabela IRT'!$B$17,'Tabela IRT'!$E$17,IF('Ficha de funcio e processa'!W191&lt;='Tabela IRT'!$B$18,'Tabela IRT'!$E$18,IF('Ficha de funcio e processa'!W191&lt;='Tabela IRT'!$B$19,'Tabela IRT'!$E$19,IF('Ficha de funcio e processa'!W191&lt;='Tabela IRT'!$B$20,'Tabela IRT'!$E$20,IF('Ficha de funcio e processa'!W191&lt;='Tabela IRT'!$B$21,'Tabela IRT'!$E$21,IF('Ficha de funcio e processa'!W191&lt;='Tabela IRT'!$B$22,'Tabela IRT'!$E$22,IF('Ficha de funcio e processa'!W191&lt;='Tabela IRT'!$B$23,'Tabela IRT'!$E$23,IF('Ficha de funcio e processa'!W191&lt;='Tabela IRT'!$B$24,'Tabela IRT'!$E$24))))))))))))))</f>
        <v>0</v>
      </c>
      <c r="L186" s="148">
        <f>IF('Ficha de funcio e processa'!W191&lt;='Tabela IRT'!$B$11,'Tabela IRT'!$C$11,IF('Ficha de funcio e processa'!W191&lt;='Tabela IRT'!$B$12,'Tabela IRT'!$C$12,IF('Ficha de funcio e processa'!W191&lt;='Tabela IRT'!$B$13,'Tabela IRT'!$C$13,IF('Ficha de funcio e processa'!W191&lt;='Tabela IRT'!$B$14,'Tabela IRT'!$C$14,IF('Ficha de funcio e processa'!W191&lt;='Tabela IRT'!$B$15,'Tabela IRT'!$C$15,IF('Ficha de funcio e processa'!W191&lt;='Tabela IRT'!$B$16,'Tabela IRT'!$C$16,IF('Ficha de funcio e processa'!W191&lt;='Tabela IRT'!$B$17,'Tabela IRT'!$C$17,IF('Ficha de funcio e processa'!W191&lt;='Tabela IRT'!$B$18,'Tabela IRT'!$C$18,IF('Ficha de funcio e processa'!W191&lt;='Tabela IRT'!$B$19,'Tabela IRT'!$C$19,IF('Ficha de funcio e processa'!W191&lt;='Tabela IRT'!$B$20,'Tabela IRT'!$C$20,IF('Ficha de funcio e processa'!W191&lt;='Tabela IRT'!$B$21,'Tabela IRT'!$C$21,IF('Ficha de funcio e processa'!W191&lt;='Tabela IRT'!$B$22,'Tabela IRT'!$C$22,IF('Ficha de funcio e processa'!W191&lt;='Tabela IRT'!$B$23,'Tabela IRT'!$C$23,IF('Ficha de funcio e processa'!W191&lt;='Tabela IRT'!$B$24,'Tabela IRT'!$C$24))))))))))))))</f>
        <v>0</v>
      </c>
      <c r="M186" s="233">
        <f>('Ficha de funcio e processa'!W191-30%)-L186</f>
        <v>-0.3</v>
      </c>
      <c r="N186" s="184">
        <v>44</v>
      </c>
      <c r="O186" s="184">
        <v>9</v>
      </c>
      <c r="P186" s="185"/>
      <c r="Q186" s="185"/>
      <c r="R186" s="186"/>
      <c r="S186" s="186"/>
      <c r="T186" s="186"/>
      <c r="U186" s="186"/>
      <c r="V186" s="186"/>
      <c r="W186" s="186"/>
      <c r="X186" s="186"/>
      <c r="Y186" s="186"/>
      <c r="Z186" s="151"/>
      <c r="AA186" s="153">
        <f t="shared" ca="1" si="12"/>
        <v>41740</v>
      </c>
      <c r="AB186" s="154">
        <f t="shared" ca="1" si="13"/>
        <v>114.35616438356165</v>
      </c>
      <c r="AC186" s="187"/>
    </row>
    <row r="187" spans="1:29">
      <c r="A187" s="137" t="b">
        <f t="shared" si="14"/>
        <v>0</v>
      </c>
      <c r="B187" s="138"/>
      <c r="C187" s="145"/>
      <c r="D187" s="138"/>
      <c r="E187" s="139"/>
      <c r="F187" s="139"/>
      <c r="G187" s="140">
        <f t="shared" ca="1" si="15"/>
        <v>41740</v>
      </c>
      <c r="H187" s="141">
        <f t="shared" ca="1" si="11"/>
        <v>-41740</v>
      </c>
      <c r="I187" s="180"/>
      <c r="J187" s="135">
        <f>IF('Ficha de funcio e processa'!W192&lt;='Tabela IRT'!$B$11,'Tabela IRT'!$D$11,IF('Ficha de funcio e processa'!W192&lt;='Tabela IRT'!$B$12,'Tabela IRT'!$D$12,IF('Ficha de funcio e processa'!W192&lt;='Tabela IRT'!$B$13,'Tabela IRT'!$D$13,IF('Ficha de funcio e processa'!W192&lt;='Tabela IRT'!$B$14,'Tabela IRT'!$D$14,IF('Ficha de funcio e processa'!W192&lt;='Tabela IRT'!$B$15,'Tabela IRT'!$D$15,IF('Ficha de funcio e processa'!W192&lt;='Tabela IRT'!$B$16,'Tabela IRT'!$D$16,IF('Ficha de funcio e processa'!W192&lt;='Tabela IRT'!$B$17,'Tabela IRT'!$D$17,IF('Ficha de funcio e processa'!W192&lt;='Tabela IRT'!$B$18,'Tabela IRT'!$D$18,IF('Ficha de funcio e processa'!W192&lt;='Tabela IRT'!$B$19,'Tabela IRT'!$D$19,IF('Ficha de funcio e processa'!W192&lt;='Tabela IRT'!$B$20,'Tabela IRT'!$D$20,IF('Ficha de funcio e processa'!W192&lt;='Tabela IRT'!$B$21,'Tabela IRT'!$D$21,IF('Ficha de funcio e processa'!W192&lt;='Tabela IRT'!$B$22,'Tabela IRT'!$D$22,IF('Ficha de funcio e processa'!W192&lt;='Tabela IRT'!$B$23,'Tabela IRT'!$D$23,IF('Ficha de funcio e processa'!W192&lt;='Tabela IRT'!$B$24,'Tabela IRT'!$D$24))))))))))))))</f>
        <v>0</v>
      </c>
      <c r="K187" s="148">
        <f>IF('Ficha de funcio e processa'!W192&lt;='Tabela IRT'!$B$11,'Tabela IRT'!$E$11,IF('Ficha de funcio e processa'!W192&lt;='Tabela IRT'!$B$12,'Tabela IRT'!$E$12,IF('Ficha de funcio e processa'!W192&lt;='Tabela IRT'!$B$13,'Tabela IRT'!$E$13,IF('Ficha de funcio e processa'!W192&lt;='Tabela IRT'!$B$14,'Tabela IRT'!$E$14,IF('Ficha de funcio e processa'!W192&lt;='Tabela IRT'!$B$15,'Tabela IRT'!$E$15,IF('Ficha de funcio e processa'!W192&lt;='Tabela IRT'!$B$16,'Tabela IRT'!$E$16,IF('Ficha de funcio e processa'!W192&lt;='Tabela IRT'!$B$17,'Tabela IRT'!$E$17,IF('Ficha de funcio e processa'!W192&lt;='Tabela IRT'!$B$18,'Tabela IRT'!$E$18,IF('Ficha de funcio e processa'!W192&lt;='Tabela IRT'!$B$19,'Tabela IRT'!$E$19,IF('Ficha de funcio e processa'!W192&lt;='Tabela IRT'!$B$20,'Tabela IRT'!$E$20,IF('Ficha de funcio e processa'!W192&lt;='Tabela IRT'!$B$21,'Tabela IRT'!$E$21,IF('Ficha de funcio e processa'!W192&lt;='Tabela IRT'!$B$22,'Tabela IRT'!$E$22,IF('Ficha de funcio e processa'!W192&lt;='Tabela IRT'!$B$23,'Tabela IRT'!$E$23,IF('Ficha de funcio e processa'!W192&lt;='Tabela IRT'!$B$24,'Tabela IRT'!$E$24))))))))))))))</f>
        <v>0</v>
      </c>
      <c r="L187" s="148">
        <f>IF('Ficha de funcio e processa'!W192&lt;='Tabela IRT'!$B$11,'Tabela IRT'!$C$11,IF('Ficha de funcio e processa'!W192&lt;='Tabela IRT'!$B$12,'Tabela IRT'!$C$12,IF('Ficha de funcio e processa'!W192&lt;='Tabela IRT'!$B$13,'Tabela IRT'!$C$13,IF('Ficha de funcio e processa'!W192&lt;='Tabela IRT'!$B$14,'Tabela IRT'!$C$14,IF('Ficha de funcio e processa'!W192&lt;='Tabela IRT'!$B$15,'Tabela IRT'!$C$15,IF('Ficha de funcio e processa'!W192&lt;='Tabela IRT'!$B$16,'Tabela IRT'!$C$16,IF('Ficha de funcio e processa'!W192&lt;='Tabela IRT'!$B$17,'Tabela IRT'!$C$17,IF('Ficha de funcio e processa'!W192&lt;='Tabela IRT'!$B$18,'Tabela IRT'!$C$18,IF('Ficha de funcio e processa'!W192&lt;='Tabela IRT'!$B$19,'Tabela IRT'!$C$19,IF('Ficha de funcio e processa'!W192&lt;='Tabela IRT'!$B$20,'Tabela IRT'!$C$20,IF('Ficha de funcio e processa'!W192&lt;='Tabela IRT'!$B$21,'Tabela IRT'!$C$21,IF('Ficha de funcio e processa'!W192&lt;='Tabela IRT'!$B$22,'Tabela IRT'!$C$22,IF('Ficha de funcio e processa'!W192&lt;='Tabela IRT'!$B$23,'Tabela IRT'!$C$23,IF('Ficha de funcio e processa'!W192&lt;='Tabela IRT'!$B$24,'Tabela IRT'!$C$24))))))))))))))</f>
        <v>0</v>
      </c>
      <c r="M187" s="233">
        <f>('Ficha de funcio e processa'!W192-30%)-L187</f>
        <v>-0.3</v>
      </c>
      <c r="N187" s="184">
        <v>44</v>
      </c>
      <c r="O187" s="184">
        <v>9</v>
      </c>
      <c r="P187" s="185"/>
      <c r="Q187" s="185"/>
      <c r="R187" s="186"/>
      <c r="S187" s="186"/>
      <c r="T187" s="186"/>
      <c r="U187" s="186"/>
      <c r="V187" s="186"/>
      <c r="W187" s="186"/>
      <c r="X187" s="186"/>
      <c r="Y187" s="186"/>
      <c r="Z187" s="151"/>
      <c r="AA187" s="153">
        <f t="shared" ca="1" si="12"/>
        <v>41740</v>
      </c>
      <c r="AB187" s="154">
        <f t="shared" ca="1" si="13"/>
        <v>114.35616438356165</v>
      </c>
      <c r="AC187" s="187"/>
    </row>
    <row r="188" spans="1:29">
      <c r="A188" s="137" t="b">
        <f t="shared" si="14"/>
        <v>0</v>
      </c>
      <c r="B188" s="138"/>
      <c r="C188" s="145"/>
      <c r="D188" s="138"/>
      <c r="E188" s="139"/>
      <c r="F188" s="139"/>
      <c r="G188" s="140">
        <f t="shared" ca="1" si="15"/>
        <v>41740</v>
      </c>
      <c r="H188" s="141">
        <f t="shared" ca="1" si="11"/>
        <v>-41740</v>
      </c>
      <c r="I188" s="180"/>
      <c r="J188" s="135">
        <f>IF('Ficha de funcio e processa'!W193&lt;='Tabela IRT'!$B$11,'Tabela IRT'!$D$11,IF('Ficha de funcio e processa'!W193&lt;='Tabela IRT'!$B$12,'Tabela IRT'!$D$12,IF('Ficha de funcio e processa'!W193&lt;='Tabela IRT'!$B$13,'Tabela IRT'!$D$13,IF('Ficha de funcio e processa'!W193&lt;='Tabela IRT'!$B$14,'Tabela IRT'!$D$14,IF('Ficha de funcio e processa'!W193&lt;='Tabela IRT'!$B$15,'Tabela IRT'!$D$15,IF('Ficha de funcio e processa'!W193&lt;='Tabela IRT'!$B$16,'Tabela IRT'!$D$16,IF('Ficha de funcio e processa'!W193&lt;='Tabela IRT'!$B$17,'Tabela IRT'!$D$17,IF('Ficha de funcio e processa'!W193&lt;='Tabela IRT'!$B$18,'Tabela IRT'!$D$18,IF('Ficha de funcio e processa'!W193&lt;='Tabela IRT'!$B$19,'Tabela IRT'!$D$19,IF('Ficha de funcio e processa'!W193&lt;='Tabela IRT'!$B$20,'Tabela IRT'!$D$20,IF('Ficha de funcio e processa'!W193&lt;='Tabela IRT'!$B$21,'Tabela IRT'!$D$21,IF('Ficha de funcio e processa'!W193&lt;='Tabela IRT'!$B$22,'Tabela IRT'!$D$22,IF('Ficha de funcio e processa'!W193&lt;='Tabela IRT'!$B$23,'Tabela IRT'!$D$23,IF('Ficha de funcio e processa'!W193&lt;='Tabela IRT'!$B$24,'Tabela IRT'!$D$24))))))))))))))</f>
        <v>0</v>
      </c>
      <c r="K188" s="148">
        <f>IF('Ficha de funcio e processa'!W193&lt;='Tabela IRT'!$B$11,'Tabela IRT'!$E$11,IF('Ficha de funcio e processa'!W193&lt;='Tabela IRT'!$B$12,'Tabela IRT'!$E$12,IF('Ficha de funcio e processa'!W193&lt;='Tabela IRT'!$B$13,'Tabela IRT'!$E$13,IF('Ficha de funcio e processa'!W193&lt;='Tabela IRT'!$B$14,'Tabela IRT'!$E$14,IF('Ficha de funcio e processa'!W193&lt;='Tabela IRT'!$B$15,'Tabela IRT'!$E$15,IF('Ficha de funcio e processa'!W193&lt;='Tabela IRT'!$B$16,'Tabela IRT'!$E$16,IF('Ficha de funcio e processa'!W193&lt;='Tabela IRT'!$B$17,'Tabela IRT'!$E$17,IF('Ficha de funcio e processa'!W193&lt;='Tabela IRT'!$B$18,'Tabela IRT'!$E$18,IF('Ficha de funcio e processa'!W193&lt;='Tabela IRT'!$B$19,'Tabela IRT'!$E$19,IF('Ficha de funcio e processa'!W193&lt;='Tabela IRT'!$B$20,'Tabela IRT'!$E$20,IF('Ficha de funcio e processa'!W193&lt;='Tabela IRT'!$B$21,'Tabela IRT'!$E$21,IF('Ficha de funcio e processa'!W193&lt;='Tabela IRT'!$B$22,'Tabela IRT'!$E$22,IF('Ficha de funcio e processa'!W193&lt;='Tabela IRT'!$B$23,'Tabela IRT'!$E$23,IF('Ficha de funcio e processa'!W193&lt;='Tabela IRT'!$B$24,'Tabela IRT'!$E$24))))))))))))))</f>
        <v>0</v>
      </c>
      <c r="L188" s="148">
        <f>IF('Ficha de funcio e processa'!W193&lt;='Tabela IRT'!$B$11,'Tabela IRT'!$C$11,IF('Ficha de funcio e processa'!W193&lt;='Tabela IRT'!$B$12,'Tabela IRT'!$C$12,IF('Ficha de funcio e processa'!W193&lt;='Tabela IRT'!$B$13,'Tabela IRT'!$C$13,IF('Ficha de funcio e processa'!W193&lt;='Tabela IRT'!$B$14,'Tabela IRT'!$C$14,IF('Ficha de funcio e processa'!W193&lt;='Tabela IRT'!$B$15,'Tabela IRT'!$C$15,IF('Ficha de funcio e processa'!W193&lt;='Tabela IRT'!$B$16,'Tabela IRT'!$C$16,IF('Ficha de funcio e processa'!W193&lt;='Tabela IRT'!$B$17,'Tabela IRT'!$C$17,IF('Ficha de funcio e processa'!W193&lt;='Tabela IRT'!$B$18,'Tabela IRT'!$C$18,IF('Ficha de funcio e processa'!W193&lt;='Tabela IRT'!$B$19,'Tabela IRT'!$C$19,IF('Ficha de funcio e processa'!W193&lt;='Tabela IRT'!$B$20,'Tabela IRT'!$C$20,IF('Ficha de funcio e processa'!W193&lt;='Tabela IRT'!$B$21,'Tabela IRT'!$C$21,IF('Ficha de funcio e processa'!W193&lt;='Tabela IRT'!$B$22,'Tabela IRT'!$C$22,IF('Ficha de funcio e processa'!W193&lt;='Tabela IRT'!$B$23,'Tabela IRT'!$C$23,IF('Ficha de funcio e processa'!W193&lt;='Tabela IRT'!$B$24,'Tabela IRT'!$C$24))))))))))))))</f>
        <v>0</v>
      </c>
      <c r="M188" s="233">
        <f>('Ficha de funcio e processa'!W193-30%)-L188</f>
        <v>-0.3</v>
      </c>
      <c r="N188" s="184">
        <v>44</v>
      </c>
      <c r="O188" s="184">
        <v>9</v>
      </c>
      <c r="P188" s="185"/>
      <c r="Q188" s="185"/>
      <c r="R188" s="186"/>
      <c r="S188" s="186"/>
      <c r="T188" s="186"/>
      <c r="U188" s="186"/>
      <c r="V188" s="186"/>
      <c r="W188" s="186"/>
      <c r="X188" s="186"/>
      <c r="Y188" s="186"/>
      <c r="Z188" s="151"/>
      <c r="AA188" s="153">
        <f t="shared" ca="1" si="12"/>
        <v>41740</v>
      </c>
      <c r="AB188" s="154">
        <f t="shared" ca="1" si="13"/>
        <v>114.35616438356165</v>
      </c>
      <c r="AC188" s="187"/>
    </row>
    <row r="189" spans="1:29">
      <c r="A189" s="137" t="b">
        <f t="shared" si="14"/>
        <v>0</v>
      </c>
      <c r="B189" s="138"/>
      <c r="C189" s="145"/>
      <c r="D189" s="138"/>
      <c r="E189" s="139"/>
      <c r="F189" s="139"/>
      <c r="G189" s="140">
        <f t="shared" ca="1" si="15"/>
        <v>41740</v>
      </c>
      <c r="H189" s="141">
        <f t="shared" ca="1" si="11"/>
        <v>-41740</v>
      </c>
      <c r="I189" s="180"/>
      <c r="J189" s="135">
        <f>IF('Ficha de funcio e processa'!W194&lt;='Tabela IRT'!$B$11,'Tabela IRT'!$D$11,IF('Ficha de funcio e processa'!W194&lt;='Tabela IRT'!$B$12,'Tabela IRT'!$D$12,IF('Ficha de funcio e processa'!W194&lt;='Tabela IRT'!$B$13,'Tabela IRT'!$D$13,IF('Ficha de funcio e processa'!W194&lt;='Tabela IRT'!$B$14,'Tabela IRT'!$D$14,IF('Ficha de funcio e processa'!W194&lt;='Tabela IRT'!$B$15,'Tabela IRT'!$D$15,IF('Ficha de funcio e processa'!W194&lt;='Tabela IRT'!$B$16,'Tabela IRT'!$D$16,IF('Ficha de funcio e processa'!W194&lt;='Tabela IRT'!$B$17,'Tabela IRT'!$D$17,IF('Ficha de funcio e processa'!W194&lt;='Tabela IRT'!$B$18,'Tabela IRT'!$D$18,IF('Ficha de funcio e processa'!W194&lt;='Tabela IRT'!$B$19,'Tabela IRT'!$D$19,IF('Ficha de funcio e processa'!W194&lt;='Tabela IRT'!$B$20,'Tabela IRT'!$D$20,IF('Ficha de funcio e processa'!W194&lt;='Tabela IRT'!$B$21,'Tabela IRT'!$D$21,IF('Ficha de funcio e processa'!W194&lt;='Tabela IRT'!$B$22,'Tabela IRT'!$D$22,IF('Ficha de funcio e processa'!W194&lt;='Tabela IRT'!$B$23,'Tabela IRT'!$D$23,IF('Ficha de funcio e processa'!W194&lt;='Tabela IRT'!$B$24,'Tabela IRT'!$D$24))))))))))))))</f>
        <v>0</v>
      </c>
      <c r="K189" s="148">
        <f>IF('Ficha de funcio e processa'!W194&lt;='Tabela IRT'!$B$11,'Tabela IRT'!$E$11,IF('Ficha de funcio e processa'!W194&lt;='Tabela IRT'!$B$12,'Tabela IRT'!$E$12,IF('Ficha de funcio e processa'!W194&lt;='Tabela IRT'!$B$13,'Tabela IRT'!$E$13,IF('Ficha de funcio e processa'!W194&lt;='Tabela IRT'!$B$14,'Tabela IRT'!$E$14,IF('Ficha de funcio e processa'!W194&lt;='Tabela IRT'!$B$15,'Tabela IRT'!$E$15,IF('Ficha de funcio e processa'!W194&lt;='Tabela IRT'!$B$16,'Tabela IRT'!$E$16,IF('Ficha de funcio e processa'!W194&lt;='Tabela IRT'!$B$17,'Tabela IRT'!$E$17,IF('Ficha de funcio e processa'!W194&lt;='Tabela IRT'!$B$18,'Tabela IRT'!$E$18,IF('Ficha de funcio e processa'!W194&lt;='Tabela IRT'!$B$19,'Tabela IRT'!$E$19,IF('Ficha de funcio e processa'!W194&lt;='Tabela IRT'!$B$20,'Tabela IRT'!$E$20,IF('Ficha de funcio e processa'!W194&lt;='Tabela IRT'!$B$21,'Tabela IRT'!$E$21,IF('Ficha de funcio e processa'!W194&lt;='Tabela IRT'!$B$22,'Tabela IRT'!$E$22,IF('Ficha de funcio e processa'!W194&lt;='Tabela IRT'!$B$23,'Tabela IRT'!$E$23,IF('Ficha de funcio e processa'!W194&lt;='Tabela IRT'!$B$24,'Tabela IRT'!$E$24))))))))))))))</f>
        <v>0</v>
      </c>
      <c r="L189" s="148">
        <f>IF('Ficha de funcio e processa'!W194&lt;='Tabela IRT'!$B$11,'Tabela IRT'!$C$11,IF('Ficha de funcio e processa'!W194&lt;='Tabela IRT'!$B$12,'Tabela IRT'!$C$12,IF('Ficha de funcio e processa'!W194&lt;='Tabela IRT'!$B$13,'Tabela IRT'!$C$13,IF('Ficha de funcio e processa'!W194&lt;='Tabela IRT'!$B$14,'Tabela IRT'!$C$14,IF('Ficha de funcio e processa'!W194&lt;='Tabela IRT'!$B$15,'Tabela IRT'!$C$15,IF('Ficha de funcio e processa'!W194&lt;='Tabela IRT'!$B$16,'Tabela IRT'!$C$16,IF('Ficha de funcio e processa'!W194&lt;='Tabela IRT'!$B$17,'Tabela IRT'!$C$17,IF('Ficha de funcio e processa'!W194&lt;='Tabela IRT'!$B$18,'Tabela IRT'!$C$18,IF('Ficha de funcio e processa'!W194&lt;='Tabela IRT'!$B$19,'Tabela IRT'!$C$19,IF('Ficha de funcio e processa'!W194&lt;='Tabela IRT'!$B$20,'Tabela IRT'!$C$20,IF('Ficha de funcio e processa'!W194&lt;='Tabela IRT'!$B$21,'Tabela IRT'!$C$21,IF('Ficha de funcio e processa'!W194&lt;='Tabela IRT'!$B$22,'Tabela IRT'!$C$22,IF('Ficha de funcio e processa'!W194&lt;='Tabela IRT'!$B$23,'Tabela IRT'!$C$23,IF('Ficha de funcio e processa'!W194&lt;='Tabela IRT'!$B$24,'Tabela IRT'!$C$24))))))))))))))</f>
        <v>0</v>
      </c>
      <c r="M189" s="233">
        <f>('Ficha de funcio e processa'!W194-30%)-L189</f>
        <v>-0.3</v>
      </c>
      <c r="N189" s="184">
        <v>44</v>
      </c>
      <c r="O189" s="184">
        <v>9</v>
      </c>
      <c r="P189" s="185"/>
      <c r="Q189" s="185"/>
      <c r="R189" s="186"/>
      <c r="S189" s="186"/>
      <c r="T189" s="186"/>
      <c r="U189" s="186"/>
      <c r="V189" s="186"/>
      <c r="W189" s="186"/>
      <c r="X189" s="186"/>
      <c r="Y189" s="186"/>
      <c r="Z189" s="151"/>
      <c r="AA189" s="153">
        <f t="shared" ca="1" si="12"/>
        <v>41740</v>
      </c>
      <c r="AB189" s="154">
        <f t="shared" ca="1" si="13"/>
        <v>114.35616438356165</v>
      </c>
      <c r="AC189" s="187"/>
    </row>
    <row r="190" spans="1:29">
      <c r="A190" s="137" t="b">
        <f t="shared" si="14"/>
        <v>0</v>
      </c>
      <c r="B190" s="138"/>
      <c r="C190" s="145"/>
      <c r="D190" s="138"/>
      <c r="E190" s="139"/>
      <c r="F190" s="139"/>
      <c r="G190" s="140">
        <f t="shared" ca="1" si="15"/>
        <v>41740</v>
      </c>
      <c r="H190" s="141">
        <f t="shared" ca="1" si="11"/>
        <v>-41740</v>
      </c>
      <c r="I190" s="180"/>
      <c r="J190" s="135">
        <f>IF('Ficha de funcio e processa'!W195&lt;='Tabela IRT'!$B$11,'Tabela IRT'!$D$11,IF('Ficha de funcio e processa'!W195&lt;='Tabela IRT'!$B$12,'Tabela IRT'!$D$12,IF('Ficha de funcio e processa'!W195&lt;='Tabela IRT'!$B$13,'Tabela IRT'!$D$13,IF('Ficha de funcio e processa'!W195&lt;='Tabela IRT'!$B$14,'Tabela IRT'!$D$14,IF('Ficha de funcio e processa'!W195&lt;='Tabela IRT'!$B$15,'Tabela IRT'!$D$15,IF('Ficha de funcio e processa'!W195&lt;='Tabela IRT'!$B$16,'Tabela IRT'!$D$16,IF('Ficha de funcio e processa'!W195&lt;='Tabela IRT'!$B$17,'Tabela IRT'!$D$17,IF('Ficha de funcio e processa'!W195&lt;='Tabela IRT'!$B$18,'Tabela IRT'!$D$18,IF('Ficha de funcio e processa'!W195&lt;='Tabela IRT'!$B$19,'Tabela IRT'!$D$19,IF('Ficha de funcio e processa'!W195&lt;='Tabela IRT'!$B$20,'Tabela IRT'!$D$20,IF('Ficha de funcio e processa'!W195&lt;='Tabela IRT'!$B$21,'Tabela IRT'!$D$21,IF('Ficha de funcio e processa'!W195&lt;='Tabela IRT'!$B$22,'Tabela IRT'!$D$22,IF('Ficha de funcio e processa'!W195&lt;='Tabela IRT'!$B$23,'Tabela IRT'!$D$23,IF('Ficha de funcio e processa'!W195&lt;='Tabela IRT'!$B$24,'Tabela IRT'!$D$24))))))))))))))</f>
        <v>0</v>
      </c>
      <c r="K190" s="148">
        <f>IF('Ficha de funcio e processa'!W195&lt;='Tabela IRT'!$B$11,'Tabela IRT'!$E$11,IF('Ficha de funcio e processa'!W195&lt;='Tabela IRT'!$B$12,'Tabela IRT'!$E$12,IF('Ficha de funcio e processa'!W195&lt;='Tabela IRT'!$B$13,'Tabela IRT'!$E$13,IF('Ficha de funcio e processa'!W195&lt;='Tabela IRT'!$B$14,'Tabela IRT'!$E$14,IF('Ficha de funcio e processa'!W195&lt;='Tabela IRT'!$B$15,'Tabela IRT'!$E$15,IF('Ficha de funcio e processa'!W195&lt;='Tabela IRT'!$B$16,'Tabela IRT'!$E$16,IF('Ficha de funcio e processa'!W195&lt;='Tabela IRT'!$B$17,'Tabela IRT'!$E$17,IF('Ficha de funcio e processa'!W195&lt;='Tabela IRT'!$B$18,'Tabela IRT'!$E$18,IF('Ficha de funcio e processa'!W195&lt;='Tabela IRT'!$B$19,'Tabela IRT'!$E$19,IF('Ficha de funcio e processa'!W195&lt;='Tabela IRT'!$B$20,'Tabela IRT'!$E$20,IF('Ficha de funcio e processa'!W195&lt;='Tabela IRT'!$B$21,'Tabela IRT'!$E$21,IF('Ficha de funcio e processa'!W195&lt;='Tabela IRT'!$B$22,'Tabela IRT'!$E$22,IF('Ficha de funcio e processa'!W195&lt;='Tabela IRT'!$B$23,'Tabela IRT'!$E$23,IF('Ficha de funcio e processa'!W195&lt;='Tabela IRT'!$B$24,'Tabela IRT'!$E$24))))))))))))))</f>
        <v>0</v>
      </c>
      <c r="L190" s="148">
        <f>IF('Ficha de funcio e processa'!W195&lt;='Tabela IRT'!$B$11,'Tabela IRT'!$C$11,IF('Ficha de funcio e processa'!W195&lt;='Tabela IRT'!$B$12,'Tabela IRT'!$C$12,IF('Ficha de funcio e processa'!W195&lt;='Tabela IRT'!$B$13,'Tabela IRT'!$C$13,IF('Ficha de funcio e processa'!W195&lt;='Tabela IRT'!$B$14,'Tabela IRT'!$C$14,IF('Ficha de funcio e processa'!W195&lt;='Tabela IRT'!$B$15,'Tabela IRT'!$C$15,IF('Ficha de funcio e processa'!W195&lt;='Tabela IRT'!$B$16,'Tabela IRT'!$C$16,IF('Ficha de funcio e processa'!W195&lt;='Tabela IRT'!$B$17,'Tabela IRT'!$C$17,IF('Ficha de funcio e processa'!W195&lt;='Tabela IRT'!$B$18,'Tabela IRT'!$C$18,IF('Ficha de funcio e processa'!W195&lt;='Tabela IRT'!$B$19,'Tabela IRT'!$C$19,IF('Ficha de funcio e processa'!W195&lt;='Tabela IRT'!$B$20,'Tabela IRT'!$C$20,IF('Ficha de funcio e processa'!W195&lt;='Tabela IRT'!$B$21,'Tabela IRT'!$C$21,IF('Ficha de funcio e processa'!W195&lt;='Tabela IRT'!$B$22,'Tabela IRT'!$C$22,IF('Ficha de funcio e processa'!W195&lt;='Tabela IRT'!$B$23,'Tabela IRT'!$C$23,IF('Ficha de funcio e processa'!W195&lt;='Tabela IRT'!$B$24,'Tabela IRT'!$C$24))))))))))))))</f>
        <v>0</v>
      </c>
      <c r="M190" s="233">
        <f>('Ficha de funcio e processa'!W195-30%)-L190</f>
        <v>-0.3</v>
      </c>
      <c r="N190" s="184">
        <v>44</v>
      </c>
      <c r="O190" s="184">
        <v>9</v>
      </c>
      <c r="P190" s="185"/>
      <c r="Q190" s="185"/>
      <c r="R190" s="186"/>
      <c r="S190" s="186"/>
      <c r="T190" s="186"/>
      <c r="U190" s="186"/>
      <c r="V190" s="186"/>
      <c r="W190" s="186"/>
      <c r="X190" s="186"/>
      <c r="Y190" s="186"/>
      <c r="Z190" s="151"/>
      <c r="AA190" s="153">
        <f t="shared" ca="1" si="12"/>
        <v>41740</v>
      </c>
      <c r="AB190" s="154">
        <f t="shared" ca="1" si="13"/>
        <v>114.35616438356165</v>
      </c>
      <c r="AC190" s="187"/>
    </row>
    <row r="191" spans="1:29">
      <c r="A191" s="137" t="b">
        <f t="shared" si="14"/>
        <v>0</v>
      </c>
      <c r="B191" s="138"/>
      <c r="C191" s="145"/>
      <c r="D191" s="138"/>
      <c r="E191" s="139"/>
      <c r="F191" s="139"/>
      <c r="G191" s="140">
        <f t="shared" ca="1" si="15"/>
        <v>41740</v>
      </c>
      <c r="H191" s="141">
        <f t="shared" ca="1" si="11"/>
        <v>-41740</v>
      </c>
      <c r="I191" s="180"/>
      <c r="J191" s="135">
        <f>IF('Ficha de funcio e processa'!W196&lt;='Tabela IRT'!$B$11,'Tabela IRT'!$D$11,IF('Ficha de funcio e processa'!W196&lt;='Tabela IRT'!$B$12,'Tabela IRT'!$D$12,IF('Ficha de funcio e processa'!W196&lt;='Tabela IRT'!$B$13,'Tabela IRT'!$D$13,IF('Ficha de funcio e processa'!W196&lt;='Tabela IRT'!$B$14,'Tabela IRT'!$D$14,IF('Ficha de funcio e processa'!W196&lt;='Tabela IRT'!$B$15,'Tabela IRT'!$D$15,IF('Ficha de funcio e processa'!W196&lt;='Tabela IRT'!$B$16,'Tabela IRT'!$D$16,IF('Ficha de funcio e processa'!W196&lt;='Tabela IRT'!$B$17,'Tabela IRT'!$D$17,IF('Ficha de funcio e processa'!W196&lt;='Tabela IRT'!$B$18,'Tabela IRT'!$D$18,IF('Ficha de funcio e processa'!W196&lt;='Tabela IRT'!$B$19,'Tabela IRT'!$D$19,IF('Ficha de funcio e processa'!W196&lt;='Tabela IRT'!$B$20,'Tabela IRT'!$D$20,IF('Ficha de funcio e processa'!W196&lt;='Tabela IRT'!$B$21,'Tabela IRT'!$D$21,IF('Ficha de funcio e processa'!W196&lt;='Tabela IRT'!$B$22,'Tabela IRT'!$D$22,IF('Ficha de funcio e processa'!W196&lt;='Tabela IRT'!$B$23,'Tabela IRT'!$D$23,IF('Ficha de funcio e processa'!W196&lt;='Tabela IRT'!$B$24,'Tabela IRT'!$D$24))))))))))))))</f>
        <v>0</v>
      </c>
      <c r="K191" s="148">
        <f>IF('Ficha de funcio e processa'!W196&lt;='Tabela IRT'!$B$11,'Tabela IRT'!$E$11,IF('Ficha de funcio e processa'!W196&lt;='Tabela IRT'!$B$12,'Tabela IRT'!$E$12,IF('Ficha de funcio e processa'!W196&lt;='Tabela IRT'!$B$13,'Tabela IRT'!$E$13,IF('Ficha de funcio e processa'!W196&lt;='Tabela IRT'!$B$14,'Tabela IRT'!$E$14,IF('Ficha de funcio e processa'!W196&lt;='Tabela IRT'!$B$15,'Tabela IRT'!$E$15,IF('Ficha de funcio e processa'!W196&lt;='Tabela IRT'!$B$16,'Tabela IRT'!$E$16,IF('Ficha de funcio e processa'!W196&lt;='Tabela IRT'!$B$17,'Tabela IRT'!$E$17,IF('Ficha de funcio e processa'!W196&lt;='Tabela IRT'!$B$18,'Tabela IRT'!$E$18,IF('Ficha de funcio e processa'!W196&lt;='Tabela IRT'!$B$19,'Tabela IRT'!$E$19,IF('Ficha de funcio e processa'!W196&lt;='Tabela IRT'!$B$20,'Tabela IRT'!$E$20,IF('Ficha de funcio e processa'!W196&lt;='Tabela IRT'!$B$21,'Tabela IRT'!$E$21,IF('Ficha de funcio e processa'!W196&lt;='Tabela IRT'!$B$22,'Tabela IRT'!$E$22,IF('Ficha de funcio e processa'!W196&lt;='Tabela IRT'!$B$23,'Tabela IRT'!$E$23,IF('Ficha de funcio e processa'!W196&lt;='Tabela IRT'!$B$24,'Tabela IRT'!$E$24))))))))))))))</f>
        <v>0</v>
      </c>
      <c r="L191" s="148">
        <f>IF('Ficha de funcio e processa'!W196&lt;='Tabela IRT'!$B$11,'Tabela IRT'!$C$11,IF('Ficha de funcio e processa'!W196&lt;='Tabela IRT'!$B$12,'Tabela IRT'!$C$12,IF('Ficha de funcio e processa'!W196&lt;='Tabela IRT'!$B$13,'Tabela IRT'!$C$13,IF('Ficha de funcio e processa'!W196&lt;='Tabela IRT'!$B$14,'Tabela IRT'!$C$14,IF('Ficha de funcio e processa'!W196&lt;='Tabela IRT'!$B$15,'Tabela IRT'!$C$15,IF('Ficha de funcio e processa'!W196&lt;='Tabela IRT'!$B$16,'Tabela IRT'!$C$16,IF('Ficha de funcio e processa'!W196&lt;='Tabela IRT'!$B$17,'Tabela IRT'!$C$17,IF('Ficha de funcio e processa'!W196&lt;='Tabela IRT'!$B$18,'Tabela IRT'!$C$18,IF('Ficha de funcio e processa'!W196&lt;='Tabela IRT'!$B$19,'Tabela IRT'!$C$19,IF('Ficha de funcio e processa'!W196&lt;='Tabela IRT'!$B$20,'Tabela IRT'!$C$20,IF('Ficha de funcio e processa'!W196&lt;='Tabela IRT'!$B$21,'Tabela IRT'!$C$21,IF('Ficha de funcio e processa'!W196&lt;='Tabela IRT'!$B$22,'Tabela IRT'!$C$22,IF('Ficha de funcio e processa'!W196&lt;='Tabela IRT'!$B$23,'Tabela IRT'!$C$23,IF('Ficha de funcio e processa'!W196&lt;='Tabela IRT'!$B$24,'Tabela IRT'!$C$24))))))))))))))</f>
        <v>0</v>
      </c>
      <c r="M191" s="233">
        <f>('Ficha de funcio e processa'!W196-30%)-L191</f>
        <v>-0.3</v>
      </c>
      <c r="N191" s="184">
        <v>44</v>
      </c>
      <c r="O191" s="184">
        <v>9</v>
      </c>
      <c r="P191" s="185"/>
      <c r="Q191" s="185"/>
      <c r="R191" s="186"/>
      <c r="S191" s="186"/>
      <c r="T191" s="186"/>
      <c r="U191" s="186"/>
      <c r="V191" s="186"/>
      <c r="W191" s="186"/>
      <c r="X191" s="186"/>
      <c r="Y191" s="186"/>
      <c r="Z191" s="151"/>
      <c r="AA191" s="153">
        <f t="shared" ca="1" si="12"/>
        <v>41740</v>
      </c>
      <c r="AB191" s="154">
        <f t="shared" ca="1" si="13"/>
        <v>114.35616438356165</v>
      </c>
      <c r="AC191" s="187"/>
    </row>
    <row r="192" spans="1:29">
      <c r="A192" s="137" t="b">
        <f t="shared" si="14"/>
        <v>0</v>
      </c>
      <c r="B192" s="138"/>
      <c r="C192" s="145"/>
      <c r="D192" s="138"/>
      <c r="E192" s="139"/>
      <c r="F192" s="139"/>
      <c r="G192" s="140">
        <f t="shared" ca="1" si="15"/>
        <v>41740</v>
      </c>
      <c r="H192" s="141">
        <f t="shared" ca="1" si="11"/>
        <v>-41740</v>
      </c>
      <c r="I192" s="180"/>
      <c r="J192" s="135">
        <f>IF('Ficha de funcio e processa'!W197&lt;='Tabela IRT'!$B$11,'Tabela IRT'!$D$11,IF('Ficha de funcio e processa'!W197&lt;='Tabela IRT'!$B$12,'Tabela IRT'!$D$12,IF('Ficha de funcio e processa'!W197&lt;='Tabela IRT'!$B$13,'Tabela IRT'!$D$13,IF('Ficha de funcio e processa'!W197&lt;='Tabela IRT'!$B$14,'Tabela IRT'!$D$14,IF('Ficha de funcio e processa'!W197&lt;='Tabela IRT'!$B$15,'Tabela IRT'!$D$15,IF('Ficha de funcio e processa'!W197&lt;='Tabela IRT'!$B$16,'Tabela IRT'!$D$16,IF('Ficha de funcio e processa'!W197&lt;='Tabela IRT'!$B$17,'Tabela IRT'!$D$17,IF('Ficha de funcio e processa'!W197&lt;='Tabela IRT'!$B$18,'Tabela IRT'!$D$18,IF('Ficha de funcio e processa'!W197&lt;='Tabela IRT'!$B$19,'Tabela IRT'!$D$19,IF('Ficha de funcio e processa'!W197&lt;='Tabela IRT'!$B$20,'Tabela IRT'!$D$20,IF('Ficha de funcio e processa'!W197&lt;='Tabela IRT'!$B$21,'Tabela IRT'!$D$21,IF('Ficha de funcio e processa'!W197&lt;='Tabela IRT'!$B$22,'Tabela IRT'!$D$22,IF('Ficha de funcio e processa'!W197&lt;='Tabela IRT'!$B$23,'Tabela IRT'!$D$23,IF('Ficha de funcio e processa'!W197&lt;='Tabela IRT'!$B$24,'Tabela IRT'!$D$24))))))))))))))</f>
        <v>0</v>
      </c>
      <c r="K192" s="148">
        <f>IF('Ficha de funcio e processa'!W197&lt;='Tabela IRT'!$B$11,'Tabela IRT'!$E$11,IF('Ficha de funcio e processa'!W197&lt;='Tabela IRT'!$B$12,'Tabela IRT'!$E$12,IF('Ficha de funcio e processa'!W197&lt;='Tabela IRT'!$B$13,'Tabela IRT'!$E$13,IF('Ficha de funcio e processa'!W197&lt;='Tabela IRT'!$B$14,'Tabela IRT'!$E$14,IF('Ficha de funcio e processa'!W197&lt;='Tabela IRT'!$B$15,'Tabela IRT'!$E$15,IF('Ficha de funcio e processa'!W197&lt;='Tabela IRT'!$B$16,'Tabela IRT'!$E$16,IF('Ficha de funcio e processa'!W197&lt;='Tabela IRT'!$B$17,'Tabela IRT'!$E$17,IF('Ficha de funcio e processa'!W197&lt;='Tabela IRT'!$B$18,'Tabela IRT'!$E$18,IF('Ficha de funcio e processa'!W197&lt;='Tabela IRT'!$B$19,'Tabela IRT'!$E$19,IF('Ficha de funcio e processa'!W197&lt;='Tabela IRT'!$B$20,'Tabela IRT'!$E$20,IF('Ficha de funcio e processa'!W197&lt;='Tabela IRT'!$B$21,'Tabela IRT'!$E$21,IF('Ficha de funcio e processa'!W197&lt;='Tabela IRT'!$B$22,'Tabela IRT'!$E$22,IF('Ficha de funcio e processa'!W197&lt;='Tabela IRT'!$B$23,'Tabela IRT'!$E$23,IF('Ficha de funcio e processa'!W197&lt;='Tabela IRT'!$B$24,'Tabela IRT'!$E$24))))))))))))))</f>
        <v>0</v>
      </c>
      <c r="L192" s="148">
        <f>IF('Ficha de funcio e processa'!W197&lt;='Tabela IRT'!$B$11,'Tabela IRT'!$C$11,IF('Ficha de funcio e processa'!W197&lt;='Tabela IRT'!$B$12,'Tabela IRT'!$C$12,IF('Ficha de funcio e processa'!W197&lt;='Tabela IRT'!$B$13,'Tabela IRT'!$C$13,IF('Ficha de funcio e processa'!W197&lt;='Tabela IRT'!$B$14,'Tabela IRT'!$C$14,IF('Ficha de funcio e processa'!W197&lt;='Tabela IRT'!$B$15,'Tabela IRT'!$C$15,IF('Ficha de funcio e processa'!W197&lt;='Tabela IRT'!$B$16,'Tabela IRT'!$C$16,IF('Ficha de funcio e processa'!W197&lt;='Tabela IRT'!$B$17,'Tabela IRT'!$C$17,IF('Ficha de funcio e processa'!W197&lt;='Tabela IRT'!$B$18,'Tabela IRT'!$C$18,IF('Ficha de funcio e processa'!W197&lt;='Tabela IRT'!$B$19,'Tabela IRT'!$C$19,IF('Ficha de funcio e processa'!W197&lt;='Tabela IRT'!$B$20,'Tabela IRT'!$C$20,IF('Ficha de funcio e processa'!W197&lt;='Tabela IRT'!$B$21,'Tabela IRT'!$C$21,IF('Ficha de funcio e processa'!W197&lt;='Tabela IRT'!$B$22,'Tabela IRT'!$C$22,IF('Ficha de funcio e processa'!W197&lt;='Tabela IRT'!$B$23,'Tabela IRT'!$C$23,IF('Ficha de funcio e processa'!W197&lt;='Tabela IRT'!$B$24,'Tabela IRT'!$C$24))))))))))))))</f>
        <v>0</v>
      </c>
      <c r="M192" s="233">
        <f>('Ficha de funcio e processa'!W197-30%)-L192</f>
        <v>-0.3</v>
      </c>
      <c r="N192" s="184">
        <v>44</v>
      </c>
      <c r="O192" s="184">
        <v>9</v>
      </c>
      <c r="P192" s="185"/>
      <c r="Q192" s="185"/>
      <c r="R192" s="186"/>
      <c r="S192" s="186"/>
      <c r="T192" s="186"/>
      <c r="U192" s="186"/>
      <c r="V192" s="186"/>
      <c r="W192" s="186"/>
      <c r="X192" s="186"/>
      <c r="Y192" s="186"/>
      <c r="Z192" s="151"/>
      <c r="AA192" s="153">
        <f t="shared" ca="1" si="12"/>
        <v>41740</v>
      </c>
      <c r="AB192" s="154">
        <f t="shared" ca="1" si="13"/>
        <v>114.35616438356165</v>
      </c>
      <c r="AC192" s="187"/>
    </row>
    <row r="193" spans="1:29">
      <c r="A193" s="137" t="b">
        <f t="shared" si="14"/>
        <v>0</v>
      </c>
      <c r="B193" s="138"/>
      <c r="C193" s="145"/>
      <c r="D193" s="138"/>
      <c r="E193" s="139"/>
      <c r="F193" s="139"/>
      <c r="G193" s="140">
        <f t="shared" ca="1" si="15"/>
        <v>41740</v>
      </c>
      <c r="H193" s="141">
        <f t="shared" ca="1" si="11"/>
        <v>-41740</v>
      </c>
      <c r="I193" s="180"/>
      <c r="J193" s="135">
        <f>IF('Ficha de funcio e processa'!W198&lt;='Tabela IRT'!$B$11,'Tabela IRT'!$D$11,IF('Ficha de funcio e processa'!W198&lt;='Tabela IRT'!$B$12,'Tabela IRT'!$D$12,IF('Ficha de funcio e processa'!W198&lt;='Tabela IRT'!$B$13,'Tabela IRT'!$D$13,IF('Ficha de funcio e processa'!W198&lt;='Tabela IRT'!$B$14,'Tabela IRT'!$D$14,IF('Ficha de funcio e processa'!W198&lt;='Tabela IRT'!$B$15,'Tabela IRT'!$D$15,IF('Ficha de funcio e processa'!W198&lt;='Tabela IRT'!$B$16,'Tabela IRT'!$D$16,IF('Ficha de funcio e processa'!W198&lt;='Tabela IRT'!$B$17,'Tabela IRT'!$D$17,IF('Ficha de funcio e processa'!W198&lt;='Tabela IRT'!$B$18,'Tabela IRT'!$D$18,IF('Ficha de funcio e processa'!W198&lt;='Tabela IRT'!$B$19,'Tabela IRT'!$D$19,IF('Ficha de funcio e processa'!W198&lt;='Tabela IRT'!$B$20,'Tabela IRT'!$D$20,IF('Ficha de funcio e processa'!W198&lt;='Tabela IRT'!$B$21,'Tabela IRT'!$D$21,IF('Ficha de funcio e processa'!W198&lt;='Tabela IRT'!$B$22,'Tabela IRT'!$D$22,IF('Ficha de funcio e processa'!W198&lt;='Tabela IRT'!$B$23,'Tabela IRT'!$D$23,IF('Ficha de funcio e processa'!W198&lt;='Tabela IRT'!$B$24,'Tabela IRT'!$D$24))))))))))))))</f>
        <v>0</v>
      </c>
      <c r="K193" s="148">
        <f>IF('Ficha de funcio e processa'!W198&lt;='Tabela IRT'!$B$11,'Tabela IRT'!$E$11,IF('Ficha de funcio e processa'!W198&lt;='Tabela IRT'!$B$12,'Tabela IRT'!$E$12,IF('Ficha de funcio e processa'!W198&lt;='Tabela IRT'!$B$13,'Tabela IRT'!$E$13,IF('Ficha de funcio e processa'!W198&lt;='Tabela IRT'!$B$14,'Tabela IRT'!$E$14,IF('Ficha de funcio e processa'!W198&lt;='Tabela IRT'!$B$15,'Tabela IRT'!$E$15,IF('Ficha de funcio e processa'!W198&lt;='Tabela IRT'!$B$16,'Tabela IRT'!$E$16,IF('Ficha de funcio e processa'!W198&lt;='Tabela IRT'!$B$17,'Tabela IRT'!$E$17,IF('Ficha de funcio e processa'!W198&lt;='Tabela IRT'!$B$18,'Tabela IRT'!$E$18,IF('Ficha de funcio e processa'!W198&lt;='Tabela IRT'!$B$19,'Tabela IRT'!$E$19,IF('Ficha de funcio e processa'!W198&lt;='Tabela IRT'!$B$20,'Tabela IRT'!$E$20,IF('Ficha de funcio e processa'!W198&lt;='Tabela IRT'!$B$21,'Tabela IRT'!$E$21,IF('Ficha de funcio e processa'!W198&lt;='Tabela IRT'!$B$22,'Tabela IRT'!$E$22,IF('Ficha de funcio e processa'!W198&lt;='Tabela IRT'!$B$23,'Tabela IRT'!$E$23,IF('Ficha de funcio e processa'!W198&lt;='Tabela IRT'!$B$24,'Tabela IRT'!$E$24))))))))))))))</f>
        <v>0</v>
      </c>
      <c r="L193" s="148">
        <f>IF('Ficha de funcio e processa'!W198&lt;='Tabela IRT'!$B$11,'Tabela IRT'!$C$11,IF('Ficha de funcio e processa'!W198&lt;='Tabela IRT'!$B$12,'Tabela IRT'!$C$12,IF('Ficha de funcio e processa'!W198&lt;='Tabela IRT'!$B$13,'Tabela IRT'!$C$13,IF('Ficha de funcio e processa'!W198&lt;='Tabela IRT'!$B$14,'Tabela IRT'!$C$14,IF('Ficha de funcio e processa'!W198&lt;='Tabela IRT'!$B$15,'Tabela IRT'!$C$15,IF('Ficha de funcio e processa'!W198&lt;='Tabela IRT'!$B$16,'Tabela IRT'!$C$16,IF('Ficha de funcio e processa'!W198&lt;='Tabela IRT'!$B$17,'Tabela IRT'!$C$17,IF('Ficha de funcio e processa'!W198&lt;='Tabela IRT'!$B$18,'Tabela IRT'!$C$18,IF('Ficha de funcio e processa'!W198&lt;='Tabela IRT'!$B$19,'Tabela IRT'!$C$19,IF('Ficha de funcio e processa'!W198&lt;='Tabela IRT'!$B$20,'Tabela IRT'!$C$20,IF('Ficha de funcio e processa'!W198&lt;='Tabela IRT'!$B$21,'Tabela IRT'!$C$21,IF('Ficha de funcio e processa'!W198&lt;='Tabela IRT'!$B$22,'Tabela IRT'!$C$22,IF('Ficha de funcio e processa'!W198&lt;='Tabela IRT'!$B$23,'Tabela IRT'!$C$23,IF('Ficha de funcio e processa'!W198&lt;='Tabela IRT'!$B$24,'Tabela IRT'!$C$24))))))))))))))</f>
        <v>0</v>
      </c>
      <c r="M193" s="233">
        <f>('Ficha de funcio e processa'!W198-30%)-L193</f>
        <v>-0.3</v>
      </c>
      <c r="N193" s="184">
        <v>44</v>
      </c>
      <c r="O193" s="184">
        <v>9</v>
      </c>
      <c r="P193" s="185"/>
      <c r="Q193" s="185"/>
      <c r="R193" s="186"/>
      <c r="S193" s="186"/>
      <c r="T193" s="186"/>
      <c r="U193" s="186"/>
      <c r="V193" s="186"/>
      <c r="W193" s="186"/>
      <c r="X193" s="186"/>
      <c r="Y193" s="186"/>
      <c r="Z193" s="151"/>
      <c r="AA193" s="153">
        <f t="shared" ca="1" si="12"/>
        <v>41740</v>
      </c>
      <c r="AB193" s="154">
        <f t="shared" ca="1" si="13"/>
        <v>114.35616438356165</v>
      </c>
      <c r="AC193" s="187"/>
    </row>
    <row r="194" spans="1:29">
      <c r="A194" s="137" t="b">
        <f t="shared" si="14"/>
        <v>0</v>
      </c>
      <c r="B194" s="138"/>
      <c r="C194" s="145"/>
      <c r="D194" s="138"/>
      <c r="E194" s="139"/>
      <c r="F194" s="139"/>
      <c r="G194" s="140">
        <f t="shared" ca="1" si="15"/>
        <v>41740</v>
      </c>
      <c r="H194" s="141">
        <f t="shared" ca="1" si="11"/>
        <v>-41740</v>
      </c>
      <c r="I194" s="180"/>
      <c r="J194" s="135">
        <f>IF('Ficha de funcio e processa'!W199&lt;='Tabela IRT'!$B$11,'Tabela IRT'!$D$11,IF('Ficha de funcio e processa'!W199&lt;='Tabela IRT'!$B$12,'Tabela IRT'!$D$12,IF('Ficha de funcio e processa'!W199&lt;='Tabela IRT'!$B$13,'Tabela IRT'!$D$13,IF('Ficha de funcio e processa'!W199&lt;='Tabela IRT'!$B$14,'Tabela IRT'!$D$14,IF('Ficha de funcio e processa'!W199&lt;='Tabela IRT'!$B$15,'Tabela IRT'!$D$15,IF('Ficha de funcio e processa'!W199&lt;='Tabela IRT'!$B$16,'Tabela IRT'!$D$16,IF('Ficha de funcio e processa'!W199&lt;='Tabela IRT'!$B$17,'Tabela IRT'!$D$17,IF('Ficha de funcio e processa'!W199&lt;='Tabela IRT'!$B$18,'Tabela IRT'!$D$18,IF('Ficha de funcio e processa'!W199&lt;='Tabela IRT'!$B$19,'Tabela IRT'!$D$19,IF('Ficha de funcio e processa'!W199&lt;='Tabela IRT'!$B$20,'Tabela IRT'!$D$20,IF('Ficha de funcio e processa'!W199&lt;='Tabela IRT'!$B$21,'Tabela IRT'!$D$21,IF('Ficha de funcio e processa'!W199&lt;='Tabela IRT'!$B$22,'Tabela IRT'!$D$22,IF('Ficha de funcio e processa'!W199&lt;='Tabela IRT'!$B$23,'Tabela IRT'!$D$23,IF('Ficha de funcio e processa'!W199&lt;='Tabela IRT'!$B$24,'Tabela IRT'!$D$24))))))))))))))</f>
        <v>0</v>
      </c>
      <c r="K194" s="148">
        <f>IF('Ficha de funcio e processa'!W199&lt;='Tabela IRT'!$B$11,'Tabela IRT'!$E$11,IF('Ficha de funcio e processa'!W199&lt;='Tabela IRT'!$B$12,'Tabela IRT'!$E$12,IF('Ficha de funcio e processa'!W199&lt;='Tabela IRT'!$B$13,'Tabela IRT'!$E$13,IF('Ficha de funcio e processa'!W199&lt;='Tabela IRT'!$B$14,'Tabela IRT'!$E$14,IF('Ficha de funcio e processa'!W199&lt;='Tabela IRT'!$B$15,'Tabela IRT'!$E$15,IF('Ficha de funcio e processa'!W199&lt;='Tabela IRT'!$B$16,'Tabela IRT'!$E$16,IF('Ficha de funcio e processa'!W199&lt;='Tabela IRT'!$B$17,'Tabela IRT'!$E$17,IF('Ficha de funcio e processa'!W199&lt;='Tabela IRT'!$B$18,'Tabela IRT'!$E$18,IF('Ficha de funcio e processa'!W199&lt;='Tabela IRT'!$B$19,'Tabela IRT'!$E$19,IF('Ficha de funcio e processa'!W199&lt;='Tabela IRT'!$B$20,'Tabela IRT'!$E$20,IF('Ficha de funcio e processa'!W199&lt;='Tabela IRT'!$B$21,'Tabela IRT'!$E$21,IF('Ficha de funcio e processa'!W199&lt;='Tabela IRT'!$B$22,'Tabela IRT'!$E$22,IF('Ficha de funcio e processa'!W199&lt;='Tabela IRT'!$B$23,'Tabela IRT'!$E$23,IF('Ficha de funcio e processa'!W199&lt;='Tabela IRT'!$B$24,'Tabela IRT'!$E$24))))))))))))))</f>
        <v>0</v>
      </c>
      <c r="L194" s="148">
        <f>IF('Ficha de funcio e processa'!W199&lt;='Tabela IRT'!$B$11,'Tabela IRT'!$C$11,IF('Ficha de funcio e processa'!W199&lt;='Tabela IRT'!$B$12,'Tabela IRT'!$C$12,IF('Ficha de funcio e processa'!W199&lt;='Tabela IRT'!$B$13,'Tabela IRT'!$C$13,IF('Ficha de funcio e processa'!W199&lt;='Tabela IRT'!$B$14,'Tabela IRT'!$C$14,IF('Ficha de funcio e processa'!W199&lt;='Tabela IRT'!$B$15,'Tabela IRT'!$C$15,IF('Ficha de funcio e processa'!W199&lt;='Tabela IRT'!$B$16,'Tabela IRT'!$C$16,IF('Ficha de funcio e processa'!W199&lt;='Tabela IRT'!$B$17,'Tabela IRT'!$C$17,IF('Ficha de funcio e processa'!W199&lt;='Tabela IRT'!$B$18,'Tabela IRT'!$C$18,IF('Ficha de funcio e processa'!W199&lt;='Tabela IRT'!$B$19,'Tabela IRT'!$C$19,IF('Ficha de funcio e processa'!W199&lt;='Tabela IRT'!$B$20,'Tabela IRT'!$C$20,IF('Ficha de funcio e processa'!W199&lt;='Tabela IRT'!$B$21,'Tabela IRT'!$C$21,IF('Ficha de funcio e processa'!W199&lt;='Tabela IRT'!$B$22,'Tabela IRT'!$C$22,IF('Ficha de funcio e processa'!W199&lt;='Tabela IRT'!$B$23,'Tabela IRT'!$C$23,IF('Ficha de funcio e processa'!W199&lt;='Tabela IRT'!$B$24,'Tabela IRT'!$C$24))))))))))))))</f>
        <v>0</v>
      </c>
      <c r="M194" s="233">
        <f>('Ficha de funcio e processa'!W199-30%)-L194</f>
        <v>-0.3</v>
      </c>
      <c r="N194" s="184">
        <v>44</v>
      </c>
      <c r="O194" s="184">
        <v>9</v>
      </c>
      <c r="P194" s="185"/>
      <c r="Q194" s="185"/>
      <c r="R194" s="186"/>
      <c r="S194" s="186"/>
      <c r="T194" s="186"/>
      <c r="U194" s="186"/>
      <c r="V194" s="186"/>
      <c r="W194" s="186"/>
      <c r="X194" s="186"/>
      <c r="Y194" s="186"/>
      <c r="Z194" s="151"/>
      <c r="AA194" s="153">
        <f t="shared" ca="1" si="12"/>
        <v>41740</v>
      </c>
      <c r="AB194" s="154">
        <f t="shared" ca="1" si="13"/>
        <v>114.35616438356165</v>
      </c>
      <c r="AC194" s="187"/>
    </row>
    <row r="195" spans="1:29">
      <c r="A195" s="137" t="b">
        <f t="shared" si="14"/>
        <v>0</v>
      </c>
      <c r="B195" s="138"/>
      <c r="C195" s="145"/>
      <c r="D195" s="138"/>
      <c r="E195" s="139"/>
      <c r="F195" s="139"/>
      <c r="G195" s="140">
        <f t="shared" ca="1" si="15"/>
        <v>41740</v>
      </c>
      <c r="H195" s="141">
        <f t="shared" ca="1" si="11"/>
        <v>-41740</v>
      </c>
      <c r="I195" s="180"/>
      <c r="J195" s="135">
        <f>IF('Ficha de funcio e processa'!W200&lt;='Tabela IRT'!$B$11,'Tabela IRT'!$D$11,IF('Ficha de funcio e processa'!W200&lt;='Tabela IRT'!$B$12,'Tabela IRT'!$D$12,IF('Ficha de funcio e processa'!W200&lt;='Tabela IRT'!$B$13,'Tabela IRT'!$D$13,IF('Ficha de funcio e processa'!W200&lt;='Tabela IRT'!$B$14,'Tabela IRT'!$D$14,IF('Ficha de funcio e processa'!W200&lt;='Tabela IRT'!$B$15,'Tabela IRT'!$D$15,IF('Ficha de funcio e processa'!W200&lt;='Tabela IRT'!$B$16,'Tabela IRT'!$D$16,IF('Ficha de funcio e processa'!W200&lt;='Tabela IRT'!$B$17,'Tabela IRT'!$D$17,IF('Ficha de funcio e processa'!W200&lt;='Tabela IRT'!$B$18,'Tabela IRT'!$D$18,IF('Ficha de funcio e processa'!W200&lt;='Tabela IRT'!$B$19,'Tabela IRT'!$D$19,IF('Ficha de funcio e processa'!W200&lt;='Tabela IRT'!$B$20,'Tabela IRT'!$D$20,IF('Ficha de funcio e processa'!W200&lt;='Tabela IRT'!$B$21,'Tabela IRT'!$D$21,IF('Ficha de funcio e processa'!W200&lt;='Tabela IRT'!$B$22,'Tabela IRT'!$D$22,IF('Ficha de funcio e processa'!W200&lt;='Tabela IRT'!$B$23,'Tabela IRT'!$D$23,IF('Ficha de funcio e processa'!W200&lt;='Tabela IRT'!$B$24,'Tabela IRT'!$D$24))))))))))))))</f>
        <v>0</v>
      </c>
      <c r="K195" s="148">
        <f>IF('Ficha de funcio e processa'!W200&lt;='Tabela IRT'!$B$11,'Tabela IRT'!$E$11,IF('Ficha de funcio e processa'!W200&lt;='Tabela IRT'!$B$12,'Tabela IRT'!$E$12,IF('Ficha de funcio e processa'!W200&lt;='Tabela IRT'!$B$13,'Tabela IRT'!$E$13,IF('Ficha de funcio e processa'!W200&lt;='Tabela IRT'!$B$14,'Tabela IRT'!$E$14,IF('Ficha de funcio e processa'!W200&lt;='Tabela IRT'!$B$15,'Tabela IRT'!$E$15,IF('Ficha de funcio e processa'!W200&lt;='Tabela IRT'!$B$16,'Tabela IRT'!$E$16,IF('Ficha de funcio e processa'!W200&lt;='Tabela IRT'!$B$17,'Tabela IRT'!$E$17,IF('Ficha de funcio e processa'!W200&lt;='Tabela IRT'!$B$18,'Tabela IRT'!$E$18,IF('Ficha de funcio e processa'!W200&lt;='Tabela IRT'!$B$19,'Tabela IRT'!$E$19,IF('Ficha de funcio e processa'!W200&lt;='Tabela IRT'!$B$20,'Tabela IRT'!$E$20,IF('Ficha de funcio e processa'!W200&lt;='Tabela IRT'!$B$21,'Tabela IRT'!$E$21,IF('Ficha de funcio e processa'!W200&lt;='Tabela IRT'!$B$22,'Tabela IRT'!$E$22,IF('Ficha de funcio e processa'!W200&lt;='Tabela IRT'!$B$23,'Tabela IRT'!$E$23,IF('Ficha de funcio e processa'!W200&lt;='Tabela IRT'!$B$24,'Tabela IRT'!$E$24))))))))))))))</f>
        <v>0</v>
      </c>
      <c r="L195" s="148">
        <f>IF('Ficha de funcio e processa'!W200&lt;='Tabela IRT'!$B$11,'Tabela IRT'!$C$11,IF('Ficha de funcio e processa'!W200&lt;='Tabela IRT'!$B$12,'Tabela IRT'!$C$12,IF('Ficha de funcio e processa'!W200&lt;='Tabela IRT'!$B$13,'Tabela IRT'!$C$13,IF('Ficha de funcio e processa'!W200&lt;='Tabela IRT'!$B$14,'Tabela IRT'!$C$14,IF('Ficha de funcio e processa'!W200&lt;='Tabela IRT'!$B$15,'Tabela IRT'!$C$15,IF('Ficha de funcio e processa'!W200&lt;='Tabela IRT'!$B$16,'Tabela IRT'!$C$16,IF('Ficha de funcio e processa'!W200&lt;='Tabela IRT'!$B$17,'Tabela IRT'!$C$17,IF('Ficha de funcio e processa'!W200&lt;='Tabela IRT'!$B$18,'Tabela IRT'!$C$18,IF('Ficha de funcio e processa'!W200&lt;='Tabela IRT'!$B$19,'Tabela IRT'!$C$19,IF('Ficha de funcio e processa'!W200&lt;='Tabela IRT'!$B$20,'Tabela IRT'!$C$20,IF('Ficha de funcio e processa'!W200&lt;='Tabela IRT'!$B$21,'Tabela IRT'!$C$21,IF('Ficha de funcio e processa'!W200&lt;='Tabela IRT'!$B$22,'Tabela IRT'!$C$22,IF('Ficha de funcio e processa'!W200&lt;='Tabela IRT'!$B$23,'Tabela IRT'!$C$23,IF('Ficha de funcio e processa'!W200&lt;='Tabela IRT'!$B$24,'Tabela IRT'!$C$24))))))))))))))</f>
        <v>0</v>
      </c>
      <c r="M195" s="233">
        <f>('Ficha de funcio e processa'!W200-30%)-L195</f>
        <v>-0.3</v>
      </c>
      <c r="N195" s="184">
        <v>44</v>
      </c>
      <c r="O195" s="184">
        <v>9</v>
      </c>
      <c r="P195" s="185"/>
      <c r="Q195" s="185"/>
      <c r="R195" s="186"/>
      <c r="S195" s="186"/>
      <c r="T195" s="186"/>
      <c r="U195" s="186"/>
      <c r="V195" s="186"/>
      <c r="W195" s="186"/>
      <c r="X195" s="186"/>
      <c r="Y195" s="186"/>
      <c r="Z195" s="151"/>
      <c r="AA195" s="153">
        <f t="shared" ca="1" si="12"/>
        <v>41740</v>
      </c>
      <c r="AB195" s="154">
        <f t="shared" ca="1" si="13"/>
        <v>114.35616438356165</v>
      </c>
      <c r="AC195" s="187"/>
    </row>
    <row r="196" spans="1:29">
      <c r="A196" s="137" t="b">
        <f t="shared" si="14"/>
        <v>0</v>
      </c>
      <c r="B196" s="138"/>
      <c r="C196" s="145"/>
      <c r="D196" s="138"/>
      <c r="E196" s="139"/>
      <c r="F196" s="139"/>
      <c r="G196" s="140">
        <f t="shared" ca="1" si="15"/>
        <v>41740</v>
      </c>
      <c r="H196" s="141">
        <f t="shared" ca="1" si="11"/>
        <v>-41740</v>
      </c>
      <c r="I196" s="180"/>
      <c r="J196" s="135">
        <f>IF('Ficha de funcio e processa'!W201&lt;='Tabela IRT'!$B$11,'Tabela IRT'!$D$11,IF('Ficha de funcio e processa'!W201&lt;='Tabela IRT'!$B$12,'Tabela IRT'!$D$12,IF('Ficha de funcio e processa'!W201&lt;='Tabela IRT'!$B$13,'Tabela IRT'!$D$13,IF('Ficha de funcio e processa'!W201&lt;='Tabela IRT'!$B$14,'Tabela IRT'!$D$14,IF('Ficha de funcio e processa'!W201&lt;='Tabela IRT'!$B$15,'Tabela IRT'!$D$15,IF('Ficha de funcio e processa'!W201&lt;='Tabela IRT'!$B$16,'Tabela IRT'!$D$16,IF('Ficha de funcio e processa'!W201&lt;='Tabela IRT'!$B$17,'Tabela IRT'!$D$17,IF('Ficha de funcio e processa'!W201&lt;='Tabela IRT'!$B$18,'Tabela IRT'!$D$18,IF('Ficha de funcio e processa'!W201&lt;='Tabela IRT'!$B$19,'Tabela IRT'!$D$19,IF('Ficha de funcio e processa'!W201&lt;='Tabela IRT'!$B$20,'Tabela IRT'!$D$20,IF('Ficha de funcio e processa'!W201&lt;='Tabela IRT'!$B$21,'Tabela IRT'!$D$21,IF('Ficha de funcio e processa'!W201&lt;='Tabela IRT'!$B$22,'Tabela IRT'!$D$22,IF('Ficha de funcio e processa'!W201&lt;='Tabela IRT'!$B$23,'Tabela IRT'!$D$23,IF('Ficha de funcio e processa'!W201&lt;='Tabela IRT'!$B$24,'Tabela IRT'!$D$24))))))))))))))</f>
        <v>0</v>
      </c>
      <c r="K196" s="148">
        <f>IF('Ficha de funcio e processa'!W201&lt;='Tabela IRT'!$B$11,'Tabela IRT'!$E$11,IF('Ficha de funcio e processa'!W201&lt;='Tabela IRT'!$B$12,'Tabela IRT'!$E$12,IF('Ficha de funcio e processa'!W201&lt;='Tabela IRT'!$B$13,'Tabela IRT'!$E$13,IF('Ficha de funcio e processa'!W201&lt;='Tabela IRT'!$B$14,'Tabela IRT'!$E$14,IF('Ficha de funcio e processa'!W201&lt;='Tabela IRT'!$B$15,'Tabela IRT'!$E$15,IF('Ficha de funcio e processa'!W201&lt;='Tabela IRT'!$B$16,'Tabela IRT'!$E$16,IF('Ficha de funcio e processa'!W201&lt;='Tabela IRT'!$B$17,'Tabela IRT'!$E$17,IF('Ficha de funcio e processa'!W201&lt;='Tabela IRT'!$B$18,'Tabela IRT'!$E$18,IF('Ficha de funcio e processa'!W201&lt;='Tabela IRT'!$B$19,'Tabela IRT'!$E$19,IF('Ficha de funcio e processa'!W201&lt;='Tabela IRT'!$B$20,'Tabela IRT'!$E$20,IF('Ficha de funcio e processa'!W201&lt;='Tabela IRT'!$B$21,'Tabela IRT'!$E$21,IF('Ficha de funcio e processa'!W201&lt;='Tabela IRT'!$B$22,'Tabela IRT'!$E$22,IF('Ficha de funcio e processa'!W201&lt;='Tabela IRT'!$B$23,'Tabela IRT'!$E$23,IF('Ficha de funcio e processa'!W201&lt;='Tabela IRT'!$B$24,'Tabela IRT'!$E$24))))))))))))))</f>
        <v>0</v>
      </c>
      <c r="L196" s="148">
        <f>IF('Ficha de funcio e processa'!W201&lt;='Tabela IRT'!$B$11,'Tabela IRT'!$C$11,IF('Ficha de funcio e processa'!W201&lt;='Tabela IRT'!$B$12,'Tabela IRT'!$C$12,IF('Ficha de funcio e processa'!W201&lt;='Tabela IRT'!$B$13,'Tabela IRT'!$C$13,IF('Ficha de funcio e processa'!W201&lt;='Tabela IRT'!$B$14,'Tabela IRT'!$C$14,IF('Ficha de funcio e processa'!W201&lt;='Tabela IRT'!$B$15,'Tabela IRT'!$C$15,IF('Ficha de funcio e processa'!W201&lt;='Tabela IRT'!$B$16,'Tabela IRT'!$C$16,IF('Ficha de funcio e processa'!W201&lt;='Tabela IRT'!$B$17,'Tabela IRT'!$C$17,IF('Ficha de funcio e processa'!W201&lt;='Tabela IRT'!$B$18,'Tabela IRT'!$C$18,IF('Ficha de funcio e processa'!W201&lt;='Tabela IRT'!$B$19,'Tabela IRT'!$C$19,IF('Ficha de funcio e processa'!W201&lt;='Tabela IRT'!$B$20,'Tabela IRT'!$C$20,IF('Ficha de funcio e processa'!W201&lt;='Tabela IRT'!$B$21,'Tabela IRT'!$C$21,IF('Ficha de funcio e processa'!W201&lt;='Tabela IRT'!$B$22,'Tabela IRT'!$C$22,IF('Ficha de funcio e processa'!W201&lt;='Tabela IRT'!$B$23,'Tabela IRT'!$C$23,IF('Ficha de funcio e processa'!W201&lt;='Tabela IRT'!$B$24,'Tabela IRT'!$C$24))))))))))))))</f>
        <v>0</v>
      </c>
      <c r="M196" s="233">
        <f>('Ficha de funcio e processa'!W201-30%)-L196</f>
        <v>-0.3</v>
      </c>
      <c r="N196" s="184">
        <v>44</v>
      </c>
      <c r="O196" s="184">
        <v>9</v>
      </c>
      <c r="P196" s="185"/>
      <c r="Q196" s="185"/>
      <c r="R196" s="186"/>
      <c r="S196" s="186"/>
      <c r="T196" s="186"/>
      <c r="U196" s="186"/>
      <c r="V196" s="186"/>
      <c r="W196" s="186"/>
      <c r="X196" s="186"/>
      <c r="Y196" s="186"/>
      <c r="Z196" s="151"/>
      <c r="AA196" s="153">
        <f t="shared" ca="1" si="12"/>
        <v>41740</v>
      </c>
      <c r="AB196" s="154">
        <f t="shared" ca="1" si="13"/>
        <v>114.35616438356165</v>
      </c>
      <c r="AC196" s="187"/>
    </row>
    <row r="197" spans="1:29">
      <c r="A197" s="137" t="b">
        <f t="shared" si="14"/>
        <v>0</v>
      </c>
      <c r="B197" s="138"/>
      <c r="C197" s="145"/>
      <c r="D197" s="138"/>
      <c r="E197" s="139"/>
      <c r="F197" s="139"/>
      <c r="G197" s="140">
        <f t="shared" ca="1" si="15"/>
        <v>41740</v>
      </c>
      <c r="H197" s="141">
        <f t="shared" ca="1" si="11"/>
        <v>-41740</v>
      </c>
      <c r="I197" s="180"/>
      <c r="J197" s="135">
        <f>IF('Ficha de funcio e processa'!W202&lt;='Tabela IRT'!$B$11,'Tabela IRT'!$D$11,IF('Ficha de funcio e processa'!W202&lt;='Tabela IRT'!$B$12,'Tabela IRT'!$D$12,IF('Ficha de funcio e processa'!W202&lt;='Tabela IRT'!$B$13,'Tabela IRT'!$D$13,IF('Ficha de funcio e processa'!W202&lt;='Tabela IRT'!$B$14,'Tabela IRT'!$D$14,IF('Ficha de funcio e processa'!W202&lt;='Tabela IRT'!$B$15,'Tabela IRT'!$D$15,IF('Ficha de funcio e processa'!W202&lt;='Tabela IRT'!$B$16,'Tabela IRT'!$D$16,IF('Ficha de funcio e processa'!W202&lt;='Tabela IRT'!$B$17,'Tabela IRT'!$D$17,IF('Ficha de funcio e processa'!W202&lt;='Tabela IRT'!$B$18,'Tabela IRT'!$D$18,IF('Ficha de funcio e processa'!W202&lt;='Tabela IRT'!$B$19,'Tabela IRT'!$D$19,IF('Ficha de funcio e processa'!W202&lt;='Tabela IRT'!$B$20,'Tabela IRT'!$D$20,IF('Ficha de funcio e processa'!W202&lt;='Tabela IRT'!$B$21,'Tabela IRT'!$D$21,IF('Ficha de funcio e processa'!W202&lt;='Tabela IRT'!$B$22,'Tabela IRT'!$D$22,IF('Ficha de funcio e processa'!W202&lt;='Tabela IRT'!$B$23,'Tabela IRT'!$D$23,IF('Ficha de funcio e processa'!W202&lt;='Tabela IRT'!$B$24,'Tabela IRT'!$D$24))))))))))))))</f>
        <v>0</v>
      </c>
      <c r="K197" s="148">
        <f>IF('Ficha de funcio e processa'!W202&lt;='Tabela IRT'!$B$11,'Tabela IRT'!$E$11,IF('Ficha de funcio e processa'!W202&lt;='Tabela IRT'!$B$12,'Tabela IRT'!$E$12,IF('Ficha de funcio e processa'!W202&lt;='Tabela IRT'!$B$13,'Tabela IRT'!$E$13,IF('Ficha de funcio e processa'!W202&lt;='Tabela IRT'!$B$14,'Tabela IRT'!$E$14,IF('Ficha de funcio e processa'!W202&lt;='Tabela IRT'!$B$15,'Tabela IRT'!$E$15,IF('Ficha de funcio e processa'!W202&lt;='Tabela IRT'!$B$16,'Tabela IRT'!$E$16,IF('Ficha de funcio e processa'!W202&lt;='Tabela IRT'!$B$17,'Tabela IRT'!$E$17,IF('Ficha de funcio e processa'!W202&lt;='Tabela IRT'!$B$18,'Tabela IRT'!$E$18,IF('Ficha de funcio e processa'!W202&lt;='Tabela IRT'!$B$19,'Tabela IRT'!$E$19,IF('Ficha de funcio e processa'!W202&lt;='Tabela IRT'!$B$20,'Tabela IRT'!$E$20,IF('Ficha de funcio e processa'!W202&lt;='Tabela IRT'!$B$21,'Tabela IRT'!$E$21,IF('Ficha de funcio e processa'!W202&lt;='Tabela IRT'!$B$22,'Tabela IRT'!$E$22,IF('Ficha de funcio e processa'!W202&lt;='Tabela IRT'!$B$23,'Tabela IRT'!$E$23,IF('Ficha de funcio e processa'!W202&lt;='Tabela IRT'!$B$24,'Tabela IRT'!$E$24))))))))))))))</f>
        <v>0</v>
      </c>
      <c r="L197" s="148">
        <f>IF('Ficha de funcio e processa'!W202&lt;='Tabela IRT'!$B$11,'Tabela IRT'!$C$11,IF('Ficha de funcio e processa'!W202&lt;='Tabela IRT'!$B$12,'Tabela IRT'!$C$12,IF('Ficha de funcio e processa'!W202&lt;='Tabela IRT'!$B$13,'Tabela IRT'!$C$13,IF('Ficha de funcio e processa'!W202&lt;='Tabela IRT'!$B$14,'Tabela IRT'!$C$14,IF('Ficha de funcio e processa'!W202&lt;='Tabela IRT'!$B$15,'Tabela IRT'!$C$15,IF('Ficha de funcio e processa'!W202&lt;='Tabela IRT'!$B$16,'Tabela IRT'!$C$16,IF('Ficha de funcio e processa'!W202&lt;='Tabela IRT'!$B$17,'Tabela IRT'!$C$17,IF('Ficha de funcio e processa'!W202&lt;='Tabela IRT'!$B$18,'Tabela IRT'!$C$18,IF('Ficha de funcio e processa'!W202&lt;='Tabela IRT'!$B$19,'Tabela IRT'!$C$19,IF('Ficha de funcio e processa'!W202&lt;='Tabela IRT'!$B$20,'Tabela IRT'!$C$20,IF('Ficha de funcio e processa'!W202&lt;='Tabela IRT'!$B$21,'Tabela IRT'!$C$21,IF('Ficha de funcio e processa'!W202&lt;='Tabela IRT'!$B$22,'Tabela IRT'!$C$22,IF('Ficha de funcio e processa'!W202&lt;='Tabela IRT'!$B$23,'Tabela IRT'!$C$23,IF('Ficha de funcio e processa'!W202&lt;='Tabela IRT'!$B$24,'Tabela IRT'!$C$24))))))))))))))</f>
        <v>0</v>
      </c>
      <c r="M197" s="233">
        <f>('Ficha de funcio e processa'!W202-30%)-L197</f>
        <v>-0.3</v>
      </c>
      <c r="N197" s="184">
        <v>44</v>
      </c>
      <c r="O197" s="184">
        <v>9</v>
      </c>
      <c r="P197" s="185"/>
      <c r="Q197" s="185"/>
      <c r="R197" s="186"/>
      <c r="S197" s="186"/>
      <c r="T197" s="186"/>
      <c r="U197" s="186"/>
      <c r="V197" s="186"/>
      <c r="W197" s="186"/>
      <c r="X197" s="186"/>
      <c r="Y197" s="186"/>
      <c r="Z197" s="151"/>
      <c r="AA197" s="153">
        <f t="shared" ca="1" si="12"/>
        <v>41740</v>
      </c>
      <c r="AB197" s="154">
        <f t="shared" ca="1" si="13"/>
        <v>114.35616438356165</v>
      </c>
      <c r="AC197" s="187"/>
    </row>
    <row r="198" spans="1:29">
      <c r="A198" s="137" t="b">
        <f t="shared" si="14"/>
        <v>0</v>
      </c>
      <c r="B198" s="138"/>
      <c r="C198" s="145"/>
      <c r="D198" s="138"/>
      <c r="E198" s="139"/>
      <c r="F198" s="139"/>
      <c r="G198" s="140">
        <f t="shared" ca="1" si="15"/>
        <v>41740</v>
      </c>
      <c r="H198" s="141">
        <f t="shared" ca="1" si="11"/>
        <v>-41740</v>
      </c>
      <c r="I198" s="180"/>
      <c r="J198" s="135">
        <f>IF('Ficha de funcio e processa'!W203&lt;='Tabela IRT'!$B$11,'Tabela IRT'!$D$11,IF('Ficha de funcio e processa'!W203&lt;='Tabela IRT'!$B$12,'Tabela IRT'!$D$12,IF('Ficha de funcio e processa'!W203&lt;='Tabela IRT'!$B$13,'Tabela IRT'!$D$13,IF('Ficha de funcio e processa'!W203&lt;='Tabela IRT'!$B$14,'Tabela IRT'!$D$14,IF('Ficha de funcio e processa'!W203&lt;='Tabela IRT'!$B$15,'Tabela IRT'!$D$15,IF('Ficha de funcio e processa'!W203&lt;='Tabela IRT'!$B$16,'Tabela IRT'!$D$16,IF('Ficha de funcio e processa'!W203&lt;='Tabela IRT'!$B$17,'Tabela IRT'!$D$17,IF('Ficha de funcio e processa'!W203&lt;='Tabela IRT'!$B$18,'Tabela IRT'!$D$18,IF('Ficha de funcio e processa'!W203&lt;='Tabela IRT'!$B$19,'Tabela IRT'!$D$19,IF('Ficha de funcio e processa'!W203&lt;='Tabela IRT'!$B$20,'Tabela IRT'!$D$20,IF('Ficha de funcio e processa'!W203&lt;='Tabela IRT'!$B$21,'Tabela IRT'!$D$21,IF('Ficha de funcio e processa'!W203&lt;='Tabela IRT'!$B$22,'Tabela IRT'!$D$22,IF('Ficha de funcio e processa'!W203&lt;='Tabela IRT'!$B$23,'Tabela IRT'!$D$23,IF('Ficha de funcio e processa'!W203&lt;='Tabela IRT'!$B$24,'Tabela IRT'!$D$24))))))))))))))</f>
        <v>0</v>
      </c>
      <c r="K198" s="148">
        <f>IF('Ficha de funcio e processa'!W203&lt;='Tabela IRT'!$B$11,'Tabela IRT'!$E$11,IF('Ficha de funcio e processa'!W203&lt;='Tabela IRT'!$B$12,'Tabela IRT'!$E$12,IF('Ficha de funcio e processa'!W203&lt;='Tabela IRT'!$B$13,'Tabela IRT'!$E$13,IF('Ficha de funcio e processa'!W203&lt;='Tabela IRT'!$B$14,'Tabela IRT'!$E$14,IF('Ficha de funcio e processa'!W203&lt;='Tabela IRT'!$B$15,'Tabela IRT'!$E$15,IF('Ficha de funcio e processa'!W203&lt;='Tabela IRT'!$B$16,'Tabela IRT'!$E$16,IF('Ficha de funcio e processa'!W203&lt;='Tabela IRT'!$B$17,'Tabela IRT'!$E$17,IF('Ficha de funcio e processa'!W203&lt;='Tabela IRT'!$B$18,'Tabela IRT'!$E$18,IF('Ficha de funcio e processa'!W203&lt;='Tabela IRT'!$B$19,'Tabela IRT'!$E$19,IF('Ficha de funcio e processa'!W203&lt;='Tabela IRT'!$B$20,'Tabela IRT'!$E$20,IF('Ficha de funcio e processa'!W203&lt;='Tabela IRT'!$B$21,'Tabela IRT'!$E$21,IF('Ficha de funcio e processa'!W203&lt;='Tabela IRT'!$B$22,'Tabela IRT'!$E$22,IF('Ficha de funcio e processa'!W203&lt;='Tabela IRT'!$B$23,'Tabela IRT'!$E$23,IF('Ficha de funcio e processa'!W203&lt;='Tabela IRT'!$B$24,'Tabela IRT'!$E$24))))))))))))))</f>
        <v>0</v>
      </c>
      <c r="L198" s="148">
        <f>IF('Ficha de funcio e processa'!W203&lt;='Tabela IRT'!$B$11,'Tabela IRT'!$C$11,IF('Ficha de funcio e processa'!W203&lt;='Tabela IRT'!$B$12,'Tabela IRT'!$C$12,IF('Ficha de funcio e processa'!W203&lt;='Tabela IRT'!$B$13,'Tabela IRT'!$C$13,IF('Ficha de funcio e processa'!W203&lt;='Tabela IRT'!$B$14,'Tabela IRT'!$C$14,IF('Ficha de funcio e processa'!W203&lt;='Tabela IRT'!$B$15,'Tabela IRT'!$C$15,IF('Ficha de funcio e processa'!W203&lt;='Tabela IRT'!$B$16,'Tabela IRT'!$C$16,IF('Ficha de funcio e processa'!W203&lt;='Tabela IRT'!$B$17,'Tabela IRT'!$C$17,IF('Ficha de funcio e processa'!W203&lt;='Tabela IRT'!$B$18,'Tabela IRT'!$C$18,IF('Ficha de funcio e processa'!W203&lt;='Tabela IRT'!$B$19,'Tabela IRT'!$C$19,IF('Ficha de funcio e processa'!W203&lt;='Tabela IRT'!$B$20,'Tabela IRT'!$C$20,IF('Ficha de funcio e processa'!W203&lt;='Tabela IRT'!$B$21,'Tabela IRT'!$C$21,IF('Ficha de funcio e processa'!W203&lt;='Tabela IRT'!$B$22,'Tabela IRT'!$C$22,IF('Ficha de funcio e processa'!W203&lt;='Tabela IRT'!$B$23,'Tabela IRT'!$C$23,IF('Ficha de funcio e processa'!W203&lt;='Tabela IRT'!$B$24,'Tabela IRT'!$C$24))))))))))))))</f>
        <v>0</v>
      </c>
      <c r="M198" s="233">
        <f>('Ficha de funcio e processa'!W203-30%)-L198</f>
        <v>-0.3</v>
      </c>
      <c r="N198" s="184">
        <v>44</v>
      </c>
      <c r="O198" s="184">
        <v>9</v>
      </c>
      <c r="P198" s="185"/>
      <c r="Q198" s="185"/>
      <c r="R198" s="186"/>
      <c r="S198" s="186"/>
      <c r="T198" s="186"/>
      <c r="U198" s="186"/>
      <c r="V198" s="186"/>
      <c r="W198" s="186"/>
      <c r="X198" s="186"/>
      <c r="Y198" s="186"/>
      <c r="Z198" s="151"/>
      <c r="AA198" s="153">
        <f t="shared" ca="1" si="12"/>
        <v>41740</v>
      </c>
      <c r="AB198" s="154">
        <f t="shared" ca="1" si="13"/>
        <v>114.35616438356165</v>
      </c>
      <c r="AC198" s="187"/>
    </row>
    <row r="199" spans="1:29">
      <c r="A199" s="137" t="b">
        <f t="shared" si="14"/>
        <v>0</v>
      </c>
      <c r="B199" s="138"/>
      <c r="C199" s="145"/>
      <c r="D199" s="138"/>
      <c r="E199" s="139"/>
      <c r="F199" s="139"/>
      <c r="G199" s="140">
        <f t="shared" ca="1" si="15"/>
        <v>41740</v>
      </c>
      <c r="H199" s="141">
        <f t="shared" ca="1" si="11"/>
        <v>-41740</v>
      </c>
      <c r="I199" s="180"/>
      <c r="J199" s="135">
        <f>IF('Ficha de funcio e processa'!W204&lt;='Tabela IRT'!$B$11,'Tabela IRT'!$D$11,IF('Ficha de funcio e processa'!W204&lt;='Tabela IRT'!$B$12,'Tabela IRT'!$D$12,IF('Ficha de funcio e processa'!W204&lt;='Tabela IRT'!$B$13,'Tabela IRT'!$D$13,IF('Ficha de funcio e processa'!W204&lt;='Tabela IRT'!$B$14,'Tabela IRT'!$D$14,IF('Ficha de funcio e processa'!W204&lt;='Tabela IRT'!$B$15,'Tabela IRT'!$D$15,IF('Ficha de funcio e processa'!W204&lt;='Tabela IRT'!$B$16,'Tabela IRT'!$D$16,IF('Ficha de funcio e processa'!W204&lt;='Tabela IRT'!$B$17,'Tabela IRT'!$D$17,IF('Ficha de funcio e processa'!W204&lt;='Tabela IRT'!$B$18,'Tabela IRT'!$D$18,IF('Ficha de funcio e processa'!W204&lt;='Tabela IRT'!$B$19,'Tabela IRT'!$D$19,IF('Ficha de funcio e processa'!W204&lt;='Tabela IRT'!$B$20,'Tabela IRT'!$D$20,IF('Ficha de funcio e processa'!W204&lt;='Tabela IRT'!$B$21,'Tabela IRT'!$D$21,IF('Ficha de funcio e processa'!W204&lt;='Tabela IRT'!$B$22,'Tabela IRT'!$D$22,IF('Ficha de funcio e processa'!W204&lt;='Tabela IRT'!$B$23,'Tabela IRT'!$D$23,IF('Ficha de funcio e processa'!W204&lt;='Tabela IRT'!$B$24,'Tabela IRT'!$D$24))))))))))))))</f>
        <v>0</v>
      </c>
      <c r="K199" s="148">
        <f>IF('Ficha de funcio e processa'!W204&lt;='Tabela IRT'!$B$11,'Tabela IRT'!$E$11,IF('Ficha de funcio e processa'!W204&lt;='Tabela IRT'!$B$12,'Tabela IRT'!$E$12,IF('Ficha de funcio e processa'!W204&lt;='Tabela IRT'!$B$13,'Tabela IRT'!$E$13,IF('Ficha de funcio e processa'!W204&lt;='Tabela IRT'!$B$14,'Tabela IRT'!$E$14,IF('Ficha de funcio e processa'!W204&lt;='Tabela IRT'!$B$15,'Tabela IRT'!$E$15,IF('Ficha de funcio e processa'!W204&lt;='Tabela IRT'!$B$16,'Tabela IRT'!$E$16,IF('Ficha de funcio e processa'!W204&lt;='Tabela IRT'!$B$17,'Tabela IRT'!$E$17,IF('Ficha de funcio e processa'!W204&lt;='Tabela IRT'!$B$18,'Tabela IRT'!$E$18,IF('Ficha de funcio e processa'!W204&lt;='Tabela IRT'!$B$19,'Tabela IRT'!$E$19,IF('Ficha de funcio e processa'!W204&lt;='Tabela IRT'!$B$20,'Tabela IRT'!$E$20,IF('Ficha de funcio e processa'!W204&lt;='Tabela IRT'!$B$21,'Tabela IRT'!$E$21,IF('Ficha de funcio e processa'!W204&lt;='Tabela IRT'!$B$22,'Tabela IRT'!$E$22,IF('Ficha de funcio e processa'!W204&lt;='Tabela IRT'!$B$23,'Tabela IRT'!$E$23,IF('Ficha de funcio e processa'!W204&lt;='Tabela IRT'!$B$24,'Tabela IRT'!$E$24))))))))))))))</f>
        <v>0</v>
      </c>
      <c r="L199" s="148">
        <f>IF('Ficha de funcio e processa'!W204&lt;='Tabela IRT'!$B$11,'Tabela IRT'!$C$11,IF('Ficha de funcio e processa'!W204&lt;='Tabela IRT'!$B$12,'Tabela IRT'!$C$12,IF('Ficha de funcio e processa'!W204&lt;='Tabela IRT'!$B$13,'Tabela IRT'!$C$13,IF('Ficha de funcio e processa'!W204&lt;='Tabela IRT'!$B$14,'Tabela IRT'!$C$14,IF('Ficha de funcio e processa'!W204&lt;='Tabela IRT'!$B$15,'Tabela IRT'!$C$15,IF('Ficha de funcio e processa'!W204&lt;='Tabela IRT'!$B$16,'Tabela IRT'!$C$16,IF('Ficha de funcio e processa'!W204&lt;='Tabela IRT'!$B$17,'Tabela IRT'!$C$17,IF('Ficha de funcio e processa'!W204&lt;='Tabela IRT'!$B$18,'Tabela IRT'!$C$18,IF('Ficha de funcio e processa'!W204&lt;='Tabela IRT'!$B$19,'Tabela IRT'!$C$19,IF('Ficha de funcio e processa'!W204&lt;='Tabela IRT'!$B$20,'Tabela IRT'!$C$20,IF('Ficha de funcio e processa'!W204&lt;='Tabela IRT'!$B$21,'Tabela IRT'!$C$21,IF('Ficha de funcio e processa'!W204&lt;='Tabela IRT'!$B$22,'Tabela IRT'!$C$22,IF('Ficha de funcio e processa'!W204&lt;='Tabela IRT'!$B$23,'Tabela IRT'!$C$23,IF('Ficha de funcio e processa'!W204&lt;='Tabela IRT'!$B$24,'Tabela IRT'!$C$24))))))))))))))</f>
        <v>0</v>
      </c>
      <c r="M199" s="233">
        <f>('Ficha de funcio e processa'!W204-30%)-L199</f>
        <v>-0.3</v>
      </c>
      <c r="N199" s="184">
        <v>44</v>
      </c>
      <c r="O199" s="184">
        <v>9</v>
      </c>
      <c r="P199" s="185"/>
      <c r="Q199" s="185"/>
      <c r="R199" s="186"/>
      <c r="S199" s="186"/>
      <c r="T199" s="186"/>
      <c r="U199" s="186"/>
      <c r="V199" s="186"/>
      <c r="W199" s="186"/>
      <c r="X199" s="186"/>
      <c r="Y199" s="186"/>
      <c r="Z199" s="151"/>
      <c r="AA199" s="153">
        <f t="shared" ca="1" si="12"/>
        <v>41740</v>
      </c>
      <c r="AB199" s="154">
        <f t="shared" ca="1" si="13"/>
        <v>114.35616438356165</v>
      </c>
      <c r="AC199" s="187"/>
    </row>
    <row r="200" spans="1:29">
      <c r="A200" s="137" t="b">
        <f t="shared" si="14"/>
        <v>0</v>
      </c>
      <c r="B200" s="138"/>
      <c r="C200" s="145"/>
      <c r="D200" s="138"/>
      <c r="E200" s="139"/>
      <c r="F200" s="139"/>
      <c r="G200" s="140">
        <f t="shared" ca="1" si="15"/>
        <v>41740</v>
      </c>
      <c r="H200" s="141">
        <f t="shared" ref="H200:H263" ca="1" si="16">F200-G200</f>
        <v>-41740</v>
      </c>
      <c r="I200" s="180"/>
      <c r="J200" s="135">
        <f>IF('Ficha de funcio e processa'!W205&lt;='Tabela IRT'!$B$11,'Tabela IRT'!$D$11,IF('Ficha de funcio e processa'!W205&lt;='Tabela IRT'!$B$12,'Tabela IRT'!$D$12,IF('Ficha de funcio e processa'!W205&lt;='Tabela IRT'!$B$13,'Tabela IRT'!$D$13,IF('Ficha de funcio e processa'!W205&lt;='Tabela IRT'!$B$14,'Tabela IRT'!$D$14,IF('Ficha de funcio e processa'!W205&lt;='Tabela IRT'!$B$15,'Tabela IRT'!$D$15,IF('Ficha de funcio e processa'!W205&lt;='Tabela IRT'!$B$16,'Tabela IRT'!$D$16,IF('Ficha de funcio e processa'!W205&lt;='Tabela IRT'!$B$17,'Tabela IRT'!$D$17,IF('Ficha de funcio e processa'!W205&lt;='Tabela IRT'!$B$18,'Tabela IRT'!$D$18,IF('Ficha de funcio e processa'!W205&lt;='Tabela IRT'!$B$19,'Tabela IRT'!$D$19,IF('Ficha de funcio e processa'!W205&lt;='Tabela IRT'!$B$20,'Tabela IRT'!$D$20,IF('Ficha de funcio e processa'!W205&lt;='Tabela IRT'!$B$21,'Tabela IRT'!$D$21,IF('Ficha de funcio e processa'!W205&lt;='Tabela IRT'!$B$22,'Tabela IRT'!$D$22,IF('Ficha de funcio e processa'!W205&lt;='Tabela IRT'!$B$23,'Tabela IRT'!$D$23,IF('Ficha de funcio e processa'!W205&lt;='Tabela IRT'!$B$24,'Tabela IRT'!$D$24))))))))))))))</f>
        <v>0</v>
      </c>
      <c r="K200" s="148">
        <f>IF('Ficha de funcio e processa'!W205&lt;='Tabela IRT'!$B$11,'Tabela IRT'!$E$11,IF('Ficha de funcio e processa'!W205&lt;='Tabela IRT'!$B$12,'Tabela IRT'!$E$12,IF('Ficha de funcio e processa'!W205&lt;='Tabela IRT'!$B$13,'Tabela IRT'!$E$13,IF('Ficha de funcio e processa'!W205&lt;='Tabela IRT'!$B$14,'Tabela IRT'!$E$14,IF('Ficha de funcio e processa'!W205&lt;='Tabela IRT'!$B$15,'Tabela IRT'!$E$15,IF('Ficha de funcio e processa'!W205&lt;='Tabela IRT'!$B$16,'Tabela IRT'!$E$16,IF('Ficha de funcio e processa'!W205&lt;='Tabela IRT'!$B$17,'Tabela IRT'!$E$17,IF('Ficha de funcio e processa'!W205&lt;='Tabela IRT'!$B$18,'Tabela IRT'!$E$18,IF('Ficha de funcio e processa'!W205&lt;='Tabela IRT'!$B$19,'Tabela IRT'!$E$19,IF('Ficha de funcio e processa'!W205&lt;='Tabela IRT'!$B$20,'Tabela IRT'!$E$20,IF('Ficha de funcio e processa'!W205&lt;='Tabela IRT'!$B$21,'Tabela IRT'!$E$21,IF('Ficha de funcio e processa'!W205&lt;='Tabela IRT'!$B$22,'Tabela IRT'!$E$22,IF('Ficha de funcio e processa'!W205&lt;='Tabela IRT'!$B$23,'Tabela IRT'!$E$23,IF('Ficha de funcio e processa'!W205&lt;='Tabela IRT'!$B$24,'Tabela IRT'!$E$24))))))))))))))</f>
        <v>0</v>
      </c>
      <c r="L200" s="148">
        <f>IF('Ficha de funcio e processa'!W205&lt;='Tabela IRT'!$B$11,'Tabela IRT'!$C$11,IF('Ficha de funcio e processa'!W205&lt;='Tabela IRT'!$B$12,'Tabela IRT'!$C$12,IF('Ficha de funcio e processa'!W205&lt;='Tabela IRT'!$B$13,'Tabela IRT'!$C$13,IF('Ficha de funcio e processa'!W205&lt;='Tabela IRT'!$B$14,'Tabela IRT'!$C$14,IF('Ficha de funcio e processa'!W205&lt;='Tabela IRT'!$B$15,'Tabela IRT'!$C$15,IF('Ficha de funcio e processa'!W205&lt;='Tabela IRT'!$B$16,'Tabela IRT'!$C$16,IF('Ficha de funcio e processa'!W205&lt;='Tabela IRT'!$B$17,'Tabela IRT'!$C$17,IF('Ficha de funcio e processa'!W205&lt;='Tabela IRT'!$B$18,'Tabela IRT'!$C$18,IF('Ficha de funcio e processa'!W205&lt;='Tabela IRT'!$B$19,'Tabela IRT'!$C$19,IF('Ficha de funcio e processa'!W205&lt;='Tabela IRT'!$B$20,'Tabela IRT'!$C$20,IF('Ficha de funcio e processa'!W205&lt;='Tabela IRT'!$B$21,'Tabela IRT'!$C$21,IF('Ficha de funcio e processa'!W205&lt;='Tabela IRT'!$B$22,'Tabela IRT'!$C$22,IF('Ficha de funcio e processa'!W205&lt;='Tabela IRT'!$B$23,'Tabela IRT'!$C$23,IF('Ficha de funcio e processa'!W205&lt;='Tabela IRT'!$B$24,'Tabela IRT'!$C$24))))))))))))))</f>
        <v>0</v>
      </c>
      <c r="M200" s="233">
        <f>('Ficha de funcio e processa'!W205-30%)-L200</f>
        <v>-0.3</v>
      </c>
      <c r="N200" s="184">
        <v>44</v>
      </c>
      <c r="O200" s="184">
        <v>9</v>
      </c>
      <c r="P200" s="185"/>
      <c r="Q200" s="185"/>
      <c r="R200" s="186"/>
      <c r="S200" s="186"/>
      <c r="T200" s="186"/>
      <c r="U200" s="186"/>
      <c r="V200" s="186"/>
      <c r="W200" s="186"/>
      <c r="X200" s="186"/>
      <c r="Y200" s="186"/>
      <c r="Z200" s="151"/>
      <c r="AA200" s="153">
        <f t="shared" ref="AA200:AA263" ca="1" si="17">TODAY()</f>
        <v>41740</v>
      </c>
      <c r="AB200" s="154">
        <f t="shared" ref="AB200:AB263" ca="1" si="18">(AA200-Z200)/365</f>
        <v>114.35616438356165</v>
      </c>
      <c r="AC200" s="187"/>
    </row>
    <row r="201" spans="1:29">
      <c r="A201" s="137" t="b">
        <f t="shared" ref="A201:A264" si="19">IF(B201&gt;0,A200+1)</f>
        <v>0</v>
      </c>
      <c r="B201" s="138"/>
      <c r="C201" s="145"/>
      <c r="D201" s="138"/>
      <c r="E201" s="139"/>
      <c r="F201" s="139"/>
      <c r="G201" s="140">
        <f t="shared" ca="1" si="15"/>
        <v>41740</v>
      </c>
      <c r="H201" s="141">
        <f t="shared" ca="1" si="16"/>
        <v>-41740</v>
      </c>
      <c r="I201" s="180"/>
      <c r="J201" s="135">
        <f>IF('Ficha de funcio e processa'!W206&lt;='Tabela IRT'!$B$11,'Tabela IRT'!$D$11,IF('Ficha de funcio e processa'!W206&lt;='Tabela IRT'!$B$12,'Tabela IRT'!$D$12,IF('Ficha de funcio e processa'!W206&lt;='Tabela IRT'!$B$13,'Tabela IRT'!$D$13,IF('Ficha de funcio e processa'!W206&lt;='Tabela IRT'!$B$14,'Tabela IRT'!$D$14,IF('Ficha de funcio e processa'!W206&lt;='Tabela IRT'!$B$15,'Tabela IRT'!$D$15,IF('Ficha de funcio e processa'!W206&lt;='Tabela IRT'!$B$16,'Tabela IRT'!$D$16,IF('Ficha de funcio e processa'!W206&lt;='Tabela IRT'!$B$17,'Tabela IRT'!$D$17,IF('Ficha de funcio e processa'!W206&lt;='Tabela IRT'!$B$18,'Tabela IRT'!$D$18,IF('Ficha de funcio e processa'!W206&lt;='Tabela IRT'!$B$19,'Tabela IRT'!$D$19,IF('Ficha de funcio e processa'!W206&lt;='Tabela IRT'!$B$20,'Tabela IRT'!$D$20,IF('Ficha de funcio e processa'!W206&lt;='Tabela IRT'!$B$21,'Tabela IRT'!$D$21,IF('Ficha de funcio e processa'!W206&lt;='Tabela IRT'!$B$22,'Tabela IRT'!$D$22,IF('Ficha de funcio e processa'!W206&lt;='Tabela IRT'!$B$23,'Tabela IRT'!$D$23,IF('Ficha de funcio e processa'!W206&lt;='Tabela IRT'!$B$24,'Tabela IRT'!$D$24))))))))))))))</f>
        <v>0</v>
      </c>
      <c r="K201" s="148">
        <f>IF('Ficha de funcio e processa'!W206&lt;='Tabela IRT'!$B$11,'Tabela IRT'!$E$11,IF('Ficha de funcio e processa'!W206&lt;='Tabela IRT'!$B$12,'Tabela IRT'!$E$12,IF('Ficha de funcio e processa'!W206&lt;='Tabela IRT'!$B$13,'Tabela IRT'!$E$13,IF('Ficha de funcio e processa'!W206&lt;='Tabela IRT'!$B$14,'Tabela IRT'!$E$14,IF('Ficha de funcio e processa'!W206&lt;='Tabela IRT'!$B$15,'Tabela IRT'!$E$15,IF('Ficha de funcio e processa'!W206&lt;='Tabela IRT'!$B$16,'Tabela IRT'!$E$16,IF('Ficha de funcio e processa'!W206&lt;='Tabela IRT'!$B$17,'Tabela IRT'!$E$17,IF('Ficha de funcio e processa'!W206&lt;='Tabela IRT'!$B$18,'Tabela IRT'!$E$18,IF('Ficha de funcio e processa'!W206&lt;='Tabela IRT'!$B$19,'Tabela IRT'!$E$19,IF('Ficha de funcio e processa'!W206&lt;='Tabela IRT'!$B$20,'Tabela IRT'!$E$20,IF('Ficha de funcio e processa'!W206&lt;='Tabela IRT'!$B$21,'Tabela IRT'!$E$21,IF('Ficha de funcio e processa'!W206&lt;='Tabela IRT'!$B$22,'Tabela IRT'!$E$22,IF('Ficha de funcio e processa'!W206&lt;='Tabela IRT'!$B$23,'Tabela IRT'!$E$23,IF('Ficha de funcio e processa'!W206&lt;='Tabela IRT'!$B$24,'Tabela IRT'!$E$24))))))))))))))</f>
        <v>0</v>
      </c>
      <c r="L201" s="148">
        <f>IF('Ficha de funcio e processa'!W206&lt;='Tabela IRT'!$B$11,'Tabela IRT'!$C$11,IF('Ficha de funcio e processa'!W206&lt;='Tabela IRT'!$B$12,'Tabela IRT'!$C$12,IF('Ficha de funcio e processa'!W206&lt;='Tabela IRT'!$B$13,'Tabela IRT'!$C$13,IF('Ficha de funcio e processa'!W206&lt;='Tabela IRT'!$B$14,'Tabela IRT'!$C$14,IF('Ficha de funcio e processa'!W206&lt;='Tabela IRT'!$B$15,'Tabela IRT'!$C$15,IF('Ficha de funcio e processa'!W206&lt;='Tabela IRT'!$B$16,'Tabela IRT'!$C$16,IF('Ficha de funcio e processa'!W206&lt;='Tabela IRT'!$B$17,'Tabela IRT'!$C$17,IF('Ficha de funcio e processa'!W206&lt;='Tabela IRT'!$B$18,'Tabela IRT'!$C$18,IF('Ficha de funcio e processa'!W206&lt;='Tabela IRT'!$B$19,'Tabela IRT'!$C$19,IF('Ficha de funcio e processa'!W206&lt;='Tabela IRT'!$B$20,'Tabela IRT'!$C$20,IF('Ficha de funcio e processa'!W206&lt;='Tabela IRT'!$B$21,'Tabela IRT'!$C$21,IF('Ficha de funcio e processa'!W206&lt;='Tabela IRT'!$B$22,'Tabela IRT'!$C$22,IF('Ficha de funcio e processa'!W206&lt;='Tabela IRT'!$B$23,'Tabela IRT'!$C$23,IF('Ficha de funcio e processa'!W206&lt;='Tabela IRT'!$B$24,'Tabela IRT'!$C$24))))))))))))))</f>
        <v>0</v>
      </c>
      <c r="M201" s="233">
        <f>('Ficha de funcio e processa'!W206-30%)-L201</f>
        <v>-0.3</v>
      </c>
      <c r="N201" s="184">
        <v>44</v>
      </c>
      <c r="O201" s="184">
        <v>9</v>
      </c>
      <c r="P201" s="185"/>
      <c r="Q201" s="185"/>
      <c r="R201" s="186"/>
      <c r="S201" s="186"/>
      <c r="T201" s="186"/>
      <c r="U201" s="186"/>
      <c r="V201" s="186"/>
      <c r="W201" s="186"/>
      <c r="X201" s="186"/>
      <c r="Y201" s="186"/>
      <c r="Z201" s="151"/>
      <c r="AA201" s="153">
        <f t="shared" ca="1" si="17"/>
        <v>41740</v>
      </c>
      <c r="AB201" s="154">
        <f t="shared" ca="1" si="18"/>
        <v>114.35616438356165</v>
      </c>
      <c r="AC201" s="187"/>
    </row>
    <row r="202" spans="1:29">
      <c r="A202" s="137" t="b">
        <f t="shared" si="19"/>
        <v>0</v>
      </c>
      <c r="B202" s="138"/>
      <c r="C202" s="145"/>
      <c r="D202" s="138"/>
      <c r="E202" s="139"/>
      <c r="F202" s="139"/>
      <c r="G202" s="140">
        <f t="shared" ca="1" si="15"/>
        <v>41740</v>
      </c>
      <c r="H202" s="141">
        <f t="shared" ca="1" si="16"/>
        <v>-41740</v>
      </c>
      <c r="I202" s="180"/>
      <c r="J202" s="135">
        <f>IF('Ficha de funcio e processa'!W207&lt;='Tabela IRT'!$B$11,'Tabela IRT'!$D$11,IF('Ficha de funcio e processa'!W207&lt;='Tabela IRT'!$B$12,'Tabela IRT'!$D$12,IF('Ficha de funcio e processa'!W207&lt;='Tabela IRT'!$B$13,'Tabela IRT'!$D$13,IF('Ficha de funcio e processa'!W207&lt;='Tabela IRT'!$B$14,'Tabela IRT'!$D$14,IF('Ficha de funcio e processa'!W207&lt;='Tabela IRT'!$B$15,'Tabela IRT'!$D$15,IF('Ficha de funcio e processa'!W207&lt;='Tabela IRT'!$B$16,'Tabela IRT'!$D$16,IF('Ficha de funcio e processa'!W207&lt;='Tabela IRT'!$B$17,'Tabela IRT'!$D$17,IF('Ficha de funcio e processa'!W207&lt;='Tabela IRT'!$B$18,'Tabela IRT'!$D$18,IF('Ficha de funcio e processa'!W207&lt;='Tabela IRT'!$B$19,'Tabela IRT'!$D$19,IF('Ficha de funcio e processa'!W207&lt;='Tabela IRT'!$B$20,'Tabela IRT'!$D$20,IF('Ficha de funcio e processa'!W207&lt;='Tabela IRT'!$B$21,'Tabela IRT'!$D$21,IF('Ficha de funcio e processa'!W207&lt;='Tabela IRT'!$B$22,'Tabela IRT'!$D$22,IF('Ficha de funcio e processa'!W207&lt;='Tabela IRT'!$B$23,'Tabela IRT'!$D$23,IF('Ficha de funcio e processa'!W207&lt;='Tabela IRT'!$B$24,'Tabela IRT'!$D$24))))))))))))))</f>
        <v>0</v>
      </c>
      <c r="K202" s="148">
        <f>IF('Ficha de funcio e processa'!W207&lt;='Tabela IRT'!$B$11,'Tabela IRT'!$E$11,IF('Ficha de funcio e processa'!W207&lt;='Tabela IRT'!$B$12,'Tabela IRT'!$E$12,IF('Ficha de funcio e processa'!W207&lt;='Tabela IRT'!$B$13,'Tabela IRT'!$E$13,IF('Ficha de funcio e processa'!W207&lt;='Tabela IRT'!$B$14,'Tabela IRT'!$E$14,IF('Ficha de funcio e processa'!W207&lt;='Tabela IRT'!$B$15,'Tabela IRT'!$E$15,IF('Ficha de funcio e processa'!W207&lt;='Tabela IRT'!$B$16,'Tabela IRT'!$E$16,IF('Ficha de funcio e processa'!W207&lt;='Tabela IRT'!$B$17,'Tabela IRT'!$E$17,IF('Ficha de funcio e processa'!W207&lt;='Tabela IRT'!$B$18,'Tabela IRT'!$E$18,IF('Ficha de funcio e processa'!W207&lt;='Tabela IRT'!$B$19,'Tabela IRT'!$E$19,IF('Ficha de funcio e processa'!W207&lt;='Tabela IRT'!$B$20,'Tabela IRT'!$E$20,IF('Ficha de funcio e processa'!W207&lt;='Tabela IRT'!$B$21,'Tabela IRT'!$E$21,IF('Ficha de funcio e processa'!W207&lt;='Tabela IRT'!$B$22,'Tabela IRT'!$E$22,IF('Ficha de funcio e processa'!W207&lt;='Tabela IRT'!$B$23,'Tabela IRT'!$E$23,IF('Ficha de funcio e processa'!W207&lt;='Tabela IRT'!$B$24,'Tabela IRT'!$E$24))))))))))))))</f>
        <v>0</v>
      </c>
      <c r="L202" s="148">
        <f>IF('Ficha de funcio e processa'!W207&lt;='Tabela IRT'!$B$11,'Tabela IRT'!$C$11,IF('Ficha de funcio e processa'!W207&lt;='Tabela IRT'!$B$12,'Tabela IRT'!$C$12,IF('Ficha de funcio e processa'!W207&lt;='Tabela IRT'!$B$13,'Tabela IRT'!$C$13,IF('Ficha de funcio e processa'!W207&lt;='Tabela IRT'!$B$14,'Tabela IRT'!$C$14,IF('Ficha de funcio e processa'!W207&lt;='Tabela IRT'!$B$15,'Tabela IRT'!$C$15,IF('Ficha de funcio e processa'!W207&lt;='Tabela IRT'!$B$16,'Tabela IRT'!$C$16,IF('Ficha de funcio e processa'!W207&lt;='Tabela IRT'!$B$17,'Tabela IRT'!$C$17,IF('Ficha de funcio e processa'!W207&lt;='Tabela IRT'!$B$18,'Tabela IRT'!$C$18,IF('Ficha de funcio e processa'!W207&lt;='Tabela IRT'!$B$19,'Tabela IRT'!$C$19,IF('Ficha de funcio e processa'!W207&lt;='Tabela IRT'!$B$20,'Tabela IRT'!$C$20,IF('Ficha de funcio e processa'!W207&lt;='Tabela IRT'!$B$21,'Tabela IRT'!$C$21,IF('Ficha de funcio e processa'!W207&lt;='Tabela IRT'!$B$22,'Tabela IRT'!$C$22,IF('Ficha de funcio e processa'!W207&lt;='Tabela IRT'!$B$23,'Tabela IRT'!$C$23,IF('Ficha de funcio e processa'!W207&lt;='Tabela IRT'!$B$24,'Tabela IRT'!$C$24))))))))))))))</f>
        <v>0</v>
      </c>
      <c r="M202" s="233">
        <f>('Ficha de funcio e processa'!W207-30%)-L202</f>
        <v>-0.3</v>
      </c>
      <c r="N202" s="184">
        <v>44</v>
      </c>
      <c r="O202" s="184">
        <v>9</v>
      </c>
      <c r="P202" s="185"/>
      <c r="Q202" s="185"/>
      <c r="R202" s="186"/>
      <c r="S202" s="186"/>
      <c r="T202" s="186"/>
      <c r="U202" s="186"/>
      <c r="V202" s="186"/>
      <c r="W202" s="186"/>
      <c r="X202" s="186"/>
      <c r="Y202" s="186"/>
      <c r="Z202" s="151"/>
      <c r="AA202" s="153">
        <f t="shared" ca="1" si="17"/>
        <v>41740</v>
      </c>
      <c r="AB202" s="154">
        <f t="shared" ca="1" si="18"/>
        <v>114.35616438356165</v>
      </c>
      <c r="AC202" s="187"/>
    </row>
    <row r="203" spans="1:29">
      <c r="A203" s="137" t="b">
        <f t="shared" si="19"/>
        <v>0</v>
      </c>
      <c r="B203" s="138"/>
      <c r="C203" s="145"/>
      <c r="D203" s="138"/>
      <c r="E203" s="139"/>
      <c r="F203" s="139"/>
      <c r="G203" s="140">
        <f t="shared" ca="1" si="15"/>
        <v>41740</v>
      </c>
      <c r="H203" s="141">
        <f t="shared" ca="1" si="16"/>
        <v>-41740</v>
      </c>
      <c r="I203" s="180"/>
      <c r="J203" s="135">
        <f>IF('Ficha de funcio e processa'!W208&lt;='Tabela IRT'!$B$11,'Tabela IRT'!$D$11,IF('Ficha de funcio e processa'!W208&lt;='Tabela IRT'!$B$12,'Tabela IRT'!$D$12,IF('Ficha de funcio e processa'!W208&lt;='Tabela IRT'!$B$13,'Tabela IRT'!$D$13,IF('Ficha de funcio e processa'!W208&lt;='Tabela IRT'!$B$14,'Tabela IRT'!$D$14,IF('Ficha de funcio e processa'!W208&lt;='Tabela IRT'!$B$15,'Tabela IRT'!$D$15,IF('Ficha de funcio e processa'!W208&lt;='Tabela IRT'!$B$16,'Tabela IRT'!$D$16,IF('Ficha de funcio e processa'!W208&lt;='Tabela IRT'!$B$17,'Tabela IRT'!$D$17,IF('Ficha de funcio e processa'!W208&lt;='Tabela IRT'!$B$18,'Tabela IRT'!$D$18,IF('Ficha de funcio e processa'!W208&lt;='Tabela IRT'!$B$19,'Tabela IRT'!$D$19,IF('Ficha de funcio e processa'!W208&lt;='Tabela IRT'!$B$20,'Tabela IRT'!$D$20,IF('Ficha de funcio e processa'!W208&lt;='Tabela IRT'!$B$21,'Tabela IRT'!$D$21,IF('Ficha de funcio e processa'!W208&lt;='Tabela IRT'!$B$22,'Tabela IRT'!$D$22,IF('Ficha de funcio e processa'!W208&lt;='Tabela IRT'!$B$23,'Tabela IRT'!$D$23,IF('Ficha de funcio e processa'!W208&lt;='Tabela IRT'!$B$24,'Tabela IRT'!$D$24))))))))))))))</f>
        <v>0</v>
      </c>
      <c r="K203" s="148">
        <f>IF('Ficha de funcio e processa'!W208&lt;='Tabela IRT'!$B$11,'Tabela IRT'!$E$11,IF('Ficha de funcio e processa'!W208&lt;='Tabela IRT'!$B$12,'Tabela IRT'!$E$12,IF('Ficha de funcio e processa'!W208&lt;='Tabela IRT'!$B$13,'Tabela IRT'!$E$13,IF('Ficha de funcio e processa'!W208&lt;='Tabela IRT'!$B$14,'Tabela IRT'!$E$14,IF('Ficha de funcio e processa'!W208&lt;='Tabela IRT'!$B$15,'Tabela IRT'!$E$15,IF('Ficha de funcio e processa'!W208&lt;='Tabela IRT'!$B$16,'Tabela IRT'!$E$16,IF('Ficha de funcio e processa'!W208&lt;='Tabela IRT'!$B$17,'Tabela IRT'!$E$17,IF('Ficha de funcio e processa'!W208&lt;='Tabela IRT'!$B$18,'Tabela IRT'!$E$18,IF('Ficha de funcio e processa'!W208&lt;='Tabela IRT'!$B$19,'Tabela IRT'!$E$19,IF('Ficha de funcio e processa'!W208&lt;='Tabela IRT'!$B$20,'Tabela IRT'!$E$20,IF('Ficha de funcio e processa'!W208&lt;='Tabela IRT'!$B$21,'Tabela IRT'!$E$21,IF('Ficha de funcio e processa'!W208&lt;='Tabela IRT'!$B$22,'Tabela IRT'!$E$22,IF('Ficha de funcio e processa'!W208&lt;='Tabela IRT'!$B$23,'Tabela IRT'!$E$23,IF('Ficha de funcio e processa'!W208&lt;='Tabela IRT'!$B$24,'Tabela IRT'!$E$24))))))))))))))</f>
        <v>0</v>
      </c>
      <c r="L203" s="148">
        <f>IF('Ficha de funcio e processa'!W208&lt;='Tabela IRT'!$B$11,'Tabela IRT'!$C$11,IF('Ficha de funcio e processa'!W208&lt;='Tabela IRT'!$B$12,'Tabela IRT'!$C$12,IF('Ficha de funcio e processa'!W208&lt;='Tabela IRT'!$B$13,'Tabela IRT'!$C$13,IF('Ficha de funcio e processa'!W208&lt;='Tabela IRT'!$B$14,'Tabela IRT'!$C$14,IF('Ficha de funcio e processa'!W208&lt;='Tabela IRT'!$B$15,'Tabela IRT'!$C$15,IF('Ficha de funcio e processa'!W208&lt;='Tabela IRT'!$B$16,'Tabela IRT'!$C$16,IF('Ficha de funcio e processa'!W208&lt;='Tabela IRT'!$B$17,'Tabela IRT'!$C$17,IF('Ficha de funcio e processa'!W208&lt;='Tabela IRT'!$B$18,'Tabela IRT'!$C$18,IF('Ficha de funcio e processa'!W208&lt;='Tabela IRT'!$B$19,'Tabela IRT'!$C$19,IF('Ficha de funcio e processa'!W208&lt;='Tabela IRT'!$B$20,'Tabela IRT'!$C$20,IF('Ficha de funcio e processa'!W208&lt;='Tabela IRT'!$B$21,'Tabela IRT'!$C$21,IF('Ficha de funcio e processa'!W208&lt;='Tabela IRT'!$B$22,'Tabela IRT'!$C$22,IF('Ficha de funcio e processa'!W208&lt;='Tabela IRT'!$B$23,'Tabela IRT'!$C$23,IF('Ficha de funcio e processa'!W208&lt;='Tabela IRT'!$B$24,'Tabela IRT'!$C$24))))))))))))))</f>
        <v>0</v>
      </c>
      <c r="M203" s="233">
        <f>('Ficha de funcio e processa'!W208-30%)-L203</f>
        <v>-0.3</v>
      </c>
      <c r="N203" s="184">
        <v>44</v>
      </c>
      <c r="O203" s="184">
        <v>9</v>
      </c>
      <c r="P203" s="185"/>
      <c r="Q203" s="185"/>
      <c r="R203" s="186"/>
      <c r="S203" s="186"/>
      <c r="T203" s="186"/>
      <c r="U203" s="186"/>
      <c r="V203" s="186"/>
      <c r="W203" s="186"/>
      <c r="X203" s="186"/>
      <c r="Y203" s="186"/>
      <c r="Z203" s="151"/>
      <c r="AA203" s="153">
        <f t="shared" ca="1" si="17"/>
        <v>41740</v>
      </c>
      <c r="AB203" s="154">
        <f t="shared" ca="1" si="18"/>
        <v>114.35616438356165</v>
      </c>
      <c r="AC203" s="187"/>
    </row>
    <row r="204" spans="1:29">
      <c r="A204" s="137" t="b">
        <f t="shared" si="19"/>
        <v>0</v>
      </c>
      <c r="B204" s="138"/>
      <c r="C204" s="145"/>
      <c r="D204" s="138"/>
      <c r="E204" s="139"/>
      <c r="F204" s="139"/>
      <c r="G204" s="140">
        <f t="shared" ca="1" si="15"/>
        <v>41740</v>
      </c>
      <c r="H204" s="141">
        <f t="shared" ca="1" si="16"/>
        <v>-41740</v>
      </c>
      <c r="I204" s="180"/>
      <c r="J204" s="135">
        <f>IF('Ficha de funcio e processa'!W209&lt;='Tabela IRT'!$B$11,'Tabela IRT'!$D$11,IF('Ficha de funcio e processa'!W209&lt;='Tabela IRT'!$B$12,'Tabela IRT'!$D$12,IF('Ficha de funcio e processa'!W209&lt;='Tabela IRT'!$B$13,'Tabela IRT'!$D$13,IF('Ficha de funcio e processa'!W209&lt;='Tabela IRT'!$B$14,'Tabela IRT'!$D$14,IF('Ficha de funcio e processa'!W209&lt;='Tabela IRT'!$B$15,'Tabela IRT'!$D$15,IF('Ficha de funcio e processa'!W209&lt;='Tabela IRT'!$B$16,'Tabela IRT'!$D$16,IF('Ficha de funcio e processa'!W209&lt;='Tabela IRT'!$B$17,'Tabela IRT'!$D$17,IF('Ficha de funcio e processa'!W209&lt;='Tabela IRT'!$B$18,'Tabela IRT'!$D$18,IF('Ficha de funcio e processa'!W209&lt;='Tabela IRT'!$B$19,'Tabela IRT'!$D$19,IF('Ficha de funcio e processa'!W209&lt;='Tabela IRT'!$B$20,'Tabela IRT'!$D$20,IF('Ficha de funcio e processa'!W209&lt;='Tabela IRT'!$B$21,'Tabela IRT'!$D$21,IF('Ficha de funcio e processa'!W209&lt;='Tabela IRT'!$B$22,'Tabela IRT'!$D$22,IF('Ficha de funcio e processa'!W209&lt;='Tabela IRT'!$B$23,'Tabela IRT'!$D$23,IF('Ficha de funcio e processa'!W209&lt;='Tabela IRT'!$B$24,'Tabela IRT'!$D$24))))))))))))))</f>
        <v>0</v>
      </c>
      <c r="K204" s="148">
        <f>IF('Ficha de funcio e processa'!W209&lt;='Tabela IRT'!$B$11,'Tabela IRT'!$E$11,IF('Ficha de funcio e processa'!W209&lt;='Tabela IRT'!$B$12,'Tabela IRT'!$E$12,IF('Ficha de funcio e processa'!W209&lt;='Tabela IRT'!$B$13,'Tabela IRT'!$E$13,IF('Ficha de funcio e processa'!W209&lt;='Tabela IRT'!$B$14,'Tabela IRT'!$E$14,IF('Ficha de funcio e processa'!W209&lt;='Tabela IRT'!$B$15,'Tabela IRT'!$E$15,IF('Ficha de funcio e processa'!W209&lt;='Tabela IRT'!$B$16,'Tabela IRT'!$E$16,IF('Ficha de funcio e processa'!W209&lt;='Tabela IRT'!$B$17,'Tabela IRT'!$E$17,IF('Ficha de funcio e processa'!W209&lt;='Tabela IRT'!$B$18,'Tabela IRT'!$E$18,IF('Ficha de funcio e processa'!W209&lt;='Tabela IRT'!$B$19,'Tabela IRT'!$E$19,IF('Ficha de funcio e processa'!W209&lt;='Tabela IRT'!$B$20,'Tabela IRT'!$E$20,IF('Ficha de funcio e processa'!W209&lt;='Tabela IRT'!$B$21,'Tabela IRT'!$E$21,IF('Ficha de funcio e processa'!W209&lt;='Tabela IRT'!$B$22,'Tabela IRT'!$E$22,IF('Ficha de funcio e processa'!W209&lt;='Tabela IRT'!$B$23,'Tabela IRT'!$E$23,IF('Ficha de funcio e processa'!W209&lt;='Tabela IRT'!$B$24,'Tabela IRT'!$E$24))))))))))))))</f>
        <v>0</v>
      </c>
      <c r="L204" s="148">
        <f>IF('Ficha de funcio e processa'!W209&lt;='Tabela IRT'!$B$11,'Tabela IRT'!$C$11,IF('Ficha de funcio e processa'!W209&lt;='Tabela IRT'!$B$12,'Tabela IRT'!$C$12,IF('Ficha de funcio e processa'!W209&lt;='Tabela IRT'!$B$13,'Tabela IRT'!$C$13,IF('Ficha de funcio e processa'!W209&lt;='Tabela IRT'!$B$14,'Tabela IRT'!$C$14,IF('Ficha de funcio e processa'!W209&lt;='Tabela IRT'!$B$15,'Tabela IRT'!$C$15,IF('Ficha de funcio e processa'!W209&lt;='Tabela IRT'!$B$16,'Tabela IRT'!$C$16,IF('Ficha de funcio e processa'!W209&lt;='Tabela IRT'!$B$17,'Tabela IRT'!$C$17,IF('Ficha de funcio e processa'!W209&lt;='Tabela IRT'!$B$18,'Tabela IRT'!$C$18,IF('Ficha de funcio e processa'!W209&lt;='Tabela IRT'!$B$19,'Tabela IRT'!$C$19,IF('Ficha de funcio e processa'!W209&lt;='Tabela IRT'!$B$20,'Tabela IRT'!$C$20,IF('Ficha de funcio e processa'!W209&lt;='Tabela IRT'!$B$21,'Tabela IRT'!$C$21,IF('Ficha de funcio e processa'!W209&lt;='Tabela IRT'!$B$22,'Tabela IRT'!$C$22,IF('Ficha de funcio e processa'!W209&lt;='Tabela IRT'!$B$23,'Tabela IRT'!$C$23,IF('Ficha de funcio e processa'!W209&lt;='Tabela IRT'!$B$24,'Tabela IRT'!$C$24))))))))))))))</f>
        <v>0</v>
      </c>
      <c r="M204" s="233">
        <f>('Ficha de funcio e processa'!W209-30%)-L204</f>
        <v>-0.3</v>
      </c>
      <c r="N204" s="184">
        <v>44</v>
      </c>
      <c r="O204" s="184">
        <v>9</v>
      </c>
      <c r="P204" s="185"/>
      <c r="Q204" s="185"/>
      <c r="R204" s="186"/>
      <c r="S204" s="186"/>
      <c r="T204" s="186"/>
      <c r="U204" s="186"/>
      <c r="V204" s="186"/>
      <c r="W204" s="186"/>
      <c r="X204" s="186"/>
      <c r="Y204" s="186"/>
      <c r="Z204" s="151"/>
      <c r="AA204" s="153">
        <f t="shared" ca="1" si="17"/>
        <v>41740</v>
      </c>
      <c r="AB204" s="154">
        <f t="shared" ca="1" si="18"/>
        <v>114.35616438356165</v>
      </c>
      <c r="AC204" s="187"/>
    </row>
    <row r="205" spans="1:29">
      <c r="A205" s="137" t="b">
        <f t="shared" si="19"/>
        <v>0</v>
      </c>
      <c r="B205" s="138"/>
      <c r="C205" s="145"/>
      <c r="D205" s="138"/>
      <c r="E205" s="139"/>
      <c r="F205" s="139"/>
      <c r="G205" s="140">
        <f t="shared" ca="1" si="15"/>
        <v>41740</v>
      </c>
      <c r="H205" s="141">
        <f t="shared" ca="1" si="16"/>
        <v>-41740</v>
      </c>
      <c r="I205" s="180"/>
      <c r="J205" s="135">
        <f>IF('Ficha de funcio e processa'!W210&lt;='Tabela IRT'!$B$11,'Tabela IRT'!$D$11,IF('Ficha de funcio e processa'!W210&lt;='Tabela IRT'!$B$12,'Tabela IRT'!$D$12,IF('Ficha de funcio e processa'!W210&lt;='Tabela IRT'!$B$13,'Tabela IRT'!$D$13,IF('Ficha de funcio e processa'!W210&lt;='Tabela IRT'!$B$14,'Tabela IRT'!$D$14,IF('Ficha de funcio e processa'!W210&lt;='Tabela IRT'!$B$15,'Tabela IRT'!$D$15,IF('Ficha de funcio e processa'!W210&lt;='Tabela IRT'!$B$16,'Tabela IRT'!$D$16,IF('Ficha de funcio e processa'!W210&lt;='Tabela IRT'!$B$17,'Tabela IRT'!$D$17,IF('Ficha de funcio e processa'!W210&lt;='Tabela IRT'!$B$18,'Tabela IRT'!$D$18,IF('Ficha de funcio e processa'!W210&lt;='Tabela IRT'!$B$19,'Tabela IRT'!$D$19,IF('Ficha de funcio e processa'!W210&lt;='Tabela IRT'!$B$20,'Tabela IRT'!$D$20,IF('Ficha de funcio e processa'!W210&lt;='Tabela IRT'!$B$21,'Tabela IRT'!$D$21,IF('Ficha de funcio e processa'!W210&lt;='Tabela IRT'!$B$22,'Tabela IRT'!$D$22,IF('Ficha de funcio e processa'!W210&lt;='Tabela IRT'!$B$23,'Tabela IRT'!$D$23,IF('Ficha de funcio e processa'!W210&lt;='Tabela IRT'!$B$24,'Tabela IRT'!$D$24))))))))))))))</f>
        <v>0</v>
      </c>
      <c r="K205" s="148">
        <f>IF('Ficha de funcio e processa'!W210&lt;='Tabela IRT'!$B$11,'Tabela IRT'!$E$11,IF('Ficha de funcio e processa'!W210&lt;='Tabela IRT'!$B$12,'Tabela IRT'!$E$12,IF('Ficha de funcio e processa'!W210&lt;='Tabela IRT'!$B$13,'Tabela IRT'!$E$13,IF('Ficha de funcio e processa'!W210&lt;='Tabela IRT'!$B$14,'Tabela IRT'!$E$14,IF('Ficha de funcio e processa'!W210&lt;='Tabela IRT'!$B$15,'Tabela IRT'!$E$15,IF('Ficha de funcio e processa'!W210&lt;='Tabela IRT'!$B$16,'Tabela IRT'!$E$16,IF('Ficha de funcio e processa'!W210&lt;='Tabela IRT'!$B$17,'Tabela IRT'!$E$17,IF('Ficha de funcio e processa'!W210&lt;='Tabela IRT'!$B$18,'Tabela IRT'!$E$18,IF('Ficha de funcio e processa'!W210&lt;='Tabela IRT'!$B$19,'Tabela IRT'!$E$19,IF('Ficha de funcio e processa'!W210&lt;='Tabela IRT'!$B$20,'Tabela IRT'!$E$20,IF('Ficha de funcio e processa'!W210&lt;='Tabela IRT'!$B$21,'Tabela IRT'!$E$21,IF('Ficha de funcio e processa'!W210&lt;='Tabela IRT'!$B$22,'Tabela IRT'!$E$22,IF('Ficha de funcio e processa'!W210&lt;='Tabela IRT'!$B$23,'Tabela IRT'!$E$23,IF('Ficha de funcio e processa'!W210&lt;='Tabela IRT'!$B$24,'Tabela IRT'!$E$24))))))))))))))</f>
        <v>0</v>
      </c>
      <c r="L205" s="148">
        <f>IF('Ficha de funcio e processa'!W210&lt;='Tabela IRT'!$B$11,'Tabela IRT'!$C$11,IF('Ficha de funcio e processa'!W210&lt;='Tabela IRT'!$B$12,'Tabela IRT'!$C$12,IF('Ficha de funcio e processa'!W210&lt;='Tabela IRT'!$B$13,'Tabela IRT'!$C$13,IF('Ficha de funcio e processa'!W210&lt;='Tabela IRT'!$B$14,'Tabela IRT'!$C$14,IF('Ficha de funcio e processa'!W210&lt;='Tabela IRT'!$B$15,'Tabela IRT'!$C$15,IF('Ficha de funcio e processa'!W210&lt;='Tabela IRT'!$B$16,'Tabela IRT'!$C$16,IF('Ficha de funcio e processa'!W210&lt;='Tabela IRT'!$B$17,'Tabela IRT'!$C$17,IF('Ficha de funcio e processa'!W210&lt;='Tabela IRT'!$B$18,'Tabela IRT'!$C$18,IF('Ficha de funcio e processa'!W210&lt;='Tabela IRT'!$B$19,'Tabela IRT'!$C$19,IF('Ficha de funcio e processa'!W210&lt;='Tabela IRT'!$B$20,'Tabela IRT'!$C$20,IF('Ficha de funcio e processa'!W210&lt;='Tabela IRT'!$B$21,'Tabela IRT'!$C$21,IF('Ficha de funcio e processa'!W210&lt;='Tabela IRT'!$B$22,'Tabela IRT'!$C$22,IF('Ficha de funcio e processa'!W210&lt;='Tabela IRT'!$B$23,'Tabela IRT'!$C$23,IF('Ficha de funcio e processa'!W210&lt;='Tabela IRT'!$B$24,'Tabela IRT'!$C$24))))))))))))))</f>
        <v>0</v>
      </c>
      <c r="M205" s="233">
        <f>('Ficha de funcio e processa'!W210-30%)-L205</f>
        <v>-0.3</v>
      </c>
      <c r="N205" s="184">
        <v>44</v>
      </c>
      <c r="O205" s="184">
        <v>9</v>
      </c>
      <c r="P205" s="185"/>
      <c r="Q205" s="185"/>
      <c r="R205" s="186"/>
      <c r="S205" s="186"/>
      <c r="T205" s="186"/>
      <c r="U205" s="186"/>
      <c r="V205" s="186"/>
      <c r="W205" s="186"/>
      <c r="X205" s="186"/>
      <c r="Y205" s="186"/>
      <c r="Z205" s="151"/>
      <c r="AA205" s="153">
        <f t="shared" ca="1" si="17"/>
        <v>41740</v>
      </c>
      <c r="AB205" s="154">
        <f t="shared" ca="1" si="18"/>
        <v>114.35616438356165</v>
      </c>
      <c r="AC205" s="187"/>
    </row>
    <row r="206" spans="1:29">
      <c r="A206" s="137" t="b">
        <f t="shared" si="19"/>
        <v>0</v>
      </c>
      <c r="B206" s="138"/>
      <c r="C206" s="145"/>
      <c r="D206" s="138"/>
      <c r="E206" s="139"/>
      <c r="F206" s="139"/>
      <c r="G206" s="140">
        <f t="shared" ca="1" si="15"/>
        <v>41740</v>
      </c>
      <c r="H206" s="141">
        <f t="shared" ca="1" si="16"/>
        <v>-41740</v>
      </c>
      <c r="I206" s="180"/>
      <c r="J206" s="135">
        <f>IF('Ficha de funcio e processa'!W211&lt;='Tabela IRT'!$B$11,'Tabela IRT'!$D$11,IF('Ficha de funcio e processa'!W211&lt;='Tabela IRT'!$B$12,'Tabela IRT'!$D$12,IF('Ficha de funcio e processa'!W211&lt;='Tabela IRT'!$B$13,'Tabela IRT'!$D$13,IF('Ficha de funcio e processa'!W211&lt;='Tabela IRT'!$B$14,'Tabela IRT'!$D$14,IF('Ficha de funcio e processa'!W211&lt;='Tabela IRT'!$B$15,'Tabela IRT'!$D$15,IF('Ficha de funcio e processa'!W211&lt;='Tabela IRT'!$B$16,'Tabela IRT'!$D$16,IF('Ficha de funcio e processa'!W211&lt;='Tabela IRT'!$B$17,'Tabela IRT'!$D$17,IF('Ficha de funcio e processa'!W211&lt;='Tabela IRT'!$B$18,'Tabela IRT'!$D$18,IF('Ficha de funcio e processa'!W211&lt;='Tabela IRT'!$B$19,'Tabela IRT'!$D$19,IF('Ficha de funcio e processa'!W211&lt;='Tabela IRT'!$B$20,'Tabela IRT'!$D$20,IF('Ficha de funcio e processa'!W211&lt;='Tabela IRT'!$B$21,'Tabela IRT'!$D$21,IF('Ficha de funcio e processa'!W211&lt;='Tabela IRT'!$B$22,'Tabela IRT'!$D$22,IF('Ficha de funcio e processa'!W211&lt;='Tabela IRT'!$B$23,'Tabela IRT'!$D$23,IF('Ficha de funcio e processa'!W211&lt;='Tabela IRT'!$B$24,'Tabela IRT'!$D$24))))))))))))))</f>
        <v>0</v>
      </c>
      <c r="K206" s="148">
        <f>IF('Ficha de funcio e processa'!W211&lt;='Tabela IRT'!$B$11,'Tabela IRT'!$E$11,IF('Ficha de funcio e processa'!W211&lt;='Tabela IRT'!$B$12,'Tabela IRT'!$E$12,IF('Ficha de funcio e processa'!W211&lt;='Tabela IRT'!$B$13,'Tabela IRT'!$E$13,IF('Ficha de funcio e processa'!W211&lt;='Tabela IRT'!$B$14,'Tabela IRT'!$E$14,IF('Ficha de funcio e processa'!W211&lt;='Tabela IRT'!$B$15,'Tabela IRT'!$E$15,IF('Ficha de funcio e processa'!W211&lt;='Tabela IRT'!$B$16,'Tabela IRT'!$E$16,IF('Ficha de funcio e processa'!W211&lt;='Tabela IRT'!$B$17,'Tabela IRT'!$E$17,IF('Ficha de funcio e processa'!W211&lt;='Tabela IRT'!$B$18,'Tabela IRT'!$E$18,IF('Ficha de funcio e processa'!W211&lt;='Tabela IRT'!$B$19,'Tabela IRT'!$E$19,IF('Ficha de funcio e processa'!W211&lt;='Tabela IRT'!$B$20,'Tabela IRT'!$E$20,IF('Ficha de funcio e processa'!W211&lt;='Tabela IRT'!$B$21,'Tabela IRT'!$E$21,IF('Ficha de funcio e processa'!W211&lt;='Tabela IRT'!$B$22,'Tabela IRT'!$E$22,IF('Ficha de funcio e processa'!W211&lt;='Tabela IRT'!$B$23,'Tabela IRT'!$E$23,IF('Ficha de funcio e processa'!W211&lt;='Tabela IRT'!$B$24,'Tabela IRT'!$E$24))))))))))))))</f>
        <v>0</v>
      </c>
      <c r="L206" s="148">
        <f>IF('Ficha de funcio e processa'!W211&lt;='Tabela IRT'!$B$11,'Tabela IRT'!$C$11,IF('Ficha de funcio e processa'!W211&lt;='Tabela IRT'!$B$12,'Tabela IRT'!$C$12,IF('Ficha de funcio e processa'!W211&lt;='Tabela IRT'!$B$13,'Tabela IRT'!$C$13,IF('Ficha de funcio e processa'!W211&lt;='Tabela IRT'!$B$14,'Tabela IRT'!$C$14,IF('Ficha de funcio e processa'!W211&lt;='Tabela IRT'!$B$15,'Tabela IRT'!$C$15,IF('Ficha de funcio e processa'!W211&lt;='Tabela IRT'!$B$16,'Tabela IRT'!$C$16,IF('Ficha de funcio e processa'!W211&lt;='Tabela IRT'!$B$17,'Tabela IRT'!$C$17,IF('Ficha de funcio e processa'!W211&lt;='Tabela IRT'!$B$18,'Tabela IRT'!$C$18,IF('Ficha de funcio e processa'!W211&lt;='Tabela IRT'!$B$19,'Tabela IRT'!$C$19,IF('Ficha de funcio e processa'!W211&lt;='Tabela IRT'!$B$20,'Tabela IRT'!$C$20,IF('Ficha de funcio e processa'!W211&lt;='Tabela IRT'!$B$21,'Tabela IRT'!$C$21,IF('Ficha de funcio e processa'!W211&lt;='Tabela IRT'!$B$22,'Tabela IRT'!$C$22,IF('Ficha de funcio e processa'!W211&lt;='Tabela IRT'!$B$23,'Tabela IRT'!$C$23,IF('Ficha de funcio e processa'!W211&lt;='Tabela IRT'!$B$24,'Tabela IRT'!$C$24))))))))))))))</f>
        <v>0</v>
      </c>
      <c r="M206" s="233">
        <f>('Ficha de funcio e processa'!W211-30%)-L206</f>
        <v>-0.3</v>
      </c>
      <c r="N206" s="184">
        <v>44</v>
      </c>
      <c r="O206" s="184">
        <v>9</v>
      </c>
      <c r="P206" s="185"/>
      <c r="Q206" s="185"/>
      <c r="R206" s="186"/>
      <c r="S206" s="186"/>
      <c r="T206" s="186"/>
      <c r="U206" s="186"/>
      <c r="V206" s="186"/>
      <c r="W206" s="186"/>
      <c r="X206" s="186"/>
      <c r="Y206" s="186"/>
      <c r="Z206" s="151"/>
      <c r="AA206" s="153">
        <f t="shared" ca="1" si="17"/>
        <v>41740</v>
      </c>
      <c r="AB206" s="154">
        <f t="shared" ca="1" si="18"/>
        <v>114.35616438356165</v>
      </c>
      <c r="AC206" s="187"/>
    </row>
    <row r="207" spans="1:29">
      <c r="A207" s="137" t="b">
        <f t="shared" si="19"/>
        <v>0</v>
      </c>
      <c r="B207" s="138"/>
      <c r="C207" s="145"/>
      <c r="D207" s="138"/>
      <c r="E207" s="139"/>
      <c r="F207" s="139"/>
      <c r="G207" s="140">
        <f t="shared" ca="1" si="15"/>
        <v>41740</v>
      </c>
      <c r="H207" s="141">
        <f t="shared" ca="1" si="16"/>
        <v>-41740</v>
      </c>
      <c r="I207" s="180"/>
      <c r="J207" s="135">
        <f>IF('Ficha de funcio e processa'!W212&lt;='Tabela IRT'!$B$11,'Tabela IRT'!$D$11,IF('Ficha de funcio e processa'!W212&lt;='Tabela IRT'!$B$12,'Tabela IRT'!$D$12,IF('Ficha de funcio e processa'!W212&lt;='Tabela IRT'!$B$13,'Tabela IRT'!$D$13,IF('Ficha de funcio e processa'!W212&lt;='Tabela IRT'!$B$14,'Tabela IRT'!$D$14,IF('Ficha de funcio e processa'!W212&lt;='Tabela IRT'!$B$15,'Tabela IRT'!$D$15,IF('Ficha de funcio e processa'!W212&lt;='Tabela IRT'!$B$16,'Tabela IRT'!$D$16,IF('Ficha de funcio e processa'!W212&lt;='Tabela IRT'!$B$17,'Tabela IRT'!$D$17,IF('Ficha de funcio e processa'!W212&lt;='Tabela IRT'!$B$18,'Tabela IRT'!$D$18,IF('Ficha de funcio e processa'!W212&lt;='Tabela IRT'!$B$19,'Tabela IRT'!$D$19,IF('Ficha de funcio e processa'!W212&lt;='Tabela IRT'!$B$20,'Tabela IRT'!$D$20,IF('Ficha de funcio e processa'!W212&lt;='Tabela IRT'!$B$21,'Tabela IRT'!$D$21,IF('Ficha de funcio e processa'!W212&lt;='Tabela IRT'!$B$22,'Tabela IRT'!$D$22,IF('Ficha de funcio e processa'!W212&lt;='Tabela IRT'!$B$23,'Tabela IRT'!$D$23,IF('Ficha de funcio e processa'!W212&lt;='Tabela IRT'!$B$24,'Tabela IRT'!$D$24))))))))))))))</f>
        <v>0</v>
      </c>
      <c r="K207" s="148">
        <f>IF('Ficha de funcio e processa'!W212&lt;='Tabela IRT'!$B$11,'Tabela IRT'!$E$11,IF('Ficha de funcio e processa'!W212&lt;='Tabela IRT'!$B$12,'Tabela IRT'!$E$12,IF('Ficha de funcio e processa'!W212&lt;='Tabela IRT'!$B$13,'Tabela IRT'!$E$13,IF('Ficha de funcio e processa'!W212&lt;='Tabela IRT'!$B$14,'Tabela IRT'!$E$14,IF('Ficha de funcio e processa'!W212&lt;='Tabela IRT'!$B$15,'Tabela IRT'!$E$15,IF('Ficha de funcio e processa'!W212&lt;='Tabela IRT'!$B$16,'Tabela IRT'!$E$16,IF('Ficha de funcio e processa'!W212&lt;='Tabela IRT'!$B$17,'Tabela IRT'!$E$17,IF('Ficha de funcio e processa'!W212&lt;='Tabela IRT'!$B$18,'Tabela IRT'!$E$18,IF('Ficha de funcio e processa'!W212&lt;='Tabela IRT'!$B$19,'Tabela IRT'!$E$19,IF('Ficha de funcio e processa'!W212&lt;='Tabela IRT'!$B$20,'Tabela IRT'!$E$20,IF('Ficha de funcio e processa'!W212&lt;='Tabela IRT'!$B$21,'Tabela IRT'!$E$21,IF('Ficha de funcio e processa'!W212&lt;='Tabela IRT'!$B$22,'Tabela IRT'!$E$22,IF('Ficha de funcio e processa'!W212&lt;='Tabela IRT'!$B$23,'Tabela IRT'!$E$23,IF('Ficha de funcio e processa'!W212&lt;='Tabela IRT'!$B$24,'Tabela IRT'!$E$24))))))))))))))</f>
        <v>0</v>
      </c>
      <c r="L207" s="148">
        <f>IF('Ficha de funcio e processa'!W212&lt;='Tabela IRT'!$B$11,'Tabela IRT'!$C$11,IF('Ficha de funcio e processa'!W212&lt;='Tabela IRT'!$B$12,'Tabela IRT'!$C$12,IF('Ficha de funcio e processa'!W212&lt;='Tabela IRT'!$B$13,'Tabela IRT'!$C$13,IF('Ficha de funcio e processa'!W212&lt;='Tabela IRT'!$B$14,'Tabela IRT'!$C$14,IF('Ficha de funcio e processa'!W212&lt;='Tabela IRT'!$B$15,'Tabela IRT'!$C$15,IF('Ficha de funcio e processa'!W212&lt;='Tabela IRT'!$B$16,'Tabela IRT'!$C$16,IF('Ficha de funcio e processa'!W212&lt;='Tabela IRT'!$B$17,'Tabela IRT'!$C$17,IF('Ficha de funcio e processa'!W212&lt;='Tabela IRT'!$B$18,'Tabela IRT'!$C$18,IF('Ficha de funcio e processa'!W212&lt;='Tabela IRT'!$B$19,'Tabela IRT'!$C$19,IF('Ficha de funcio e processa'!W212&lt;='Tabela IRT'!$B$20,'Tabela IRT'!$C$20,IF('Ficha de funcio e processa'!W212&lt;='Tabela IRT'!$B$21,'Tabela IRT'!$C$21,IF('Ficha de funcio e processa'!W212&lt;='Tabela IRT'!$B$22,'Tabela IRT'!$C$22,IF('Ficha de funcio e processa'!W212&lt;='Tabela IRT'!$B$23,'Tabela IRT'!$C$23,IF('Ficha de funcio e processa'!W212&lt;='Tabela IRT'!$B$24,'Tabela IRT'!$C$24))))))))))))))</f>
        <v>0</v>
      </c>
      <c r="M207" s="233">
        <f>('Ficha de funcio e processa'!W212-30%)-L207</f>
        <v>-0.3</v>
      </c>
      <c r="N207" s="184">
        <v>44</v>
      </c>
      <c r="O207" s="184">
        <v>9</v>
      </c>
      <c r="P207" s="185"/>
      <c r="Q207" s="185"/>
      <c r="R207" s="186"/>
      <c r="S207" s="186"/>
      <c r="T207" s="186"/>
      <c r="U207" s="186"/>
      <c r="V207" s="186"/>
      <c r="W207" s="186"/>
      <c r="X207" s="186"/>
      <c r="Y207" s="186"/>
      <c r="Z207" s="151"/>
      <c r="AA207" s="153">
        <f t="shared" ca="1" si="17"/>
        <v>41740</v>
      </c>
      <c r="AB207" s="154">
        <f t="shared" ca="1" si="18"/>
        <v>114.35616438356165</v>
      </c>
      <c r="AC207" s="187"/>
    </row>
    <row r="208" spans="1:29">
      <c r="A208" s="137" t="b">
        <f t="shared" si="19"/>
        <v>0</v>
      </c>
      <c r="B208" s="138"/>
      <c r="C208" s="145"/>
      <c r="D208" s="138"/>
      <c r="E208" s="139"/>
      <c r="F208" s="139"/>
      <c r="G208" s="140">
        <f t="shared" ca="1" si="15"/>
        <v>41740</v>
      </c>
      <c r="H208" s="141">
        <f t="shared" ca="1" si="16"/>
        <v>-41740</v>
      </c>
      <c r="I208" s="180"/>
      <c r="J208" s="135">
        <f>IF('Ficha de funcio e processa'!W213&lt;='Tabela IRT'!$B$11,'Tabela IRT'!$D$11,IF('Ficha de funcio e processa'!W213&lt;='Tabela IRT'!$B$12,'Tabela IRT'!$D$12,IF('Ficha de funcio e processa'!W213&lt;='Tabela IRT'!$B$13,'Tabela IRT'!$D$13,IF('Ficha de funcio e processa'!W213&lt;='Tabela IRT'!$B$14,'Tabela IRT'!$D$14,IF('Ficha de funcio e processa'!W213&lt;='Tabela IRT'!$B$15,'Tabela IRT'!$D$15,IF('Ficha de funcio e processa'!W213&lt;='Tabela IRT'!$B$16,'Tabela IRT'!$D$16,IF('Ficha de funcio e processa'!W213&lt;='Tabela IRT'!$B$17,'Tabela IRT'!$D$17,IF('Ficha de funcio e processa'!W213&lt;='Tabela IRT'!$B$18,'Tabela IRT'!$D$18,IF('Ficha de funcio e processa'!W213&lt;='Tabela IRT'!$B$19,'Tabela IRT'!$D$19,IF('Ficha de funcio e processa'!W213&lt;='Tabela IRT'!$B$20,'Tabela IRT'!$D$20,IF('Ficha de funcio e processa'!W213&lt;='Tabela IRT'!$B$21,'Tabela IRT'!$D$21,IF('Ficha de funcio e processa'!W213&lt;='Tabela IRT'!$B$22,'Tabela IRT'!$D$22,IF('Ficha de funcio e processa'!W213&lt;='Tabela IRT'!$B$23,'Tabela IRT'!$D$23,IF('Ficha de funcio e processa'!W213&lt;='Tabela IRT'!$B$24,'Tabela IRT'!$D$24))))))))))))))</f>
        <v>0</v>
      </c>
      <c r="K208" s="148">
        <f>IF('Ficha de funcio e processa'!W213&lt;='Tabela IRT'!$B$11,'Tabela IRT'!$E$11,IF('Ficha de funcio e processa'!W213&lt;='Tabela IRT'!$B$12,'Tabela IRT'!$E$12,IF('Ficha de funcio e processa'!W213&lt;='Tabela IRT'!$B$13,'Tabela IRT'!$E$13,IF('Ficha de funcio e processa'!W213&lt;='Tabela IRT'!$B$14,'Tabela IRT'!$E$14,IF('Ficha de funcio e processa'!W213&lt;='Tabela IRT'!$B$15,'Tabela IRT'!$E$15,IF('Ficha de funcio e processa'!W213&lt;='Tabela IRT'!$B$16,'Tabela IRT'!$E$16,IF('Ficha de funcio e processa'!W213&lt;='Tabela IRT'!$B$17,'Tabela IRT'!$E$17,IF('Ficha de funcio e processa'!W213&lt;='Tabela IRT'!$B$18,'Tabela IRT'!$E$18,IF('Ficha de funcio e processa'!W213&lt;='Tabela IRT'!$B$19,'Tabela IRT'!$E$19,IF('Ficha de funcio e processa'!W213&lt;='Tabela IRT'!$B$20,'Tabela IRT'!$E$20,IF('Ficha de funcio e processa'!W213&lt;='Tabela IRT'!$B$21,'Tabela IRT'!$E$21,IF('Ficha de funcio e processa'!W213&lt;='Tabela IRT'!$B$22,'Tabela IRT'!$E$22,IF('Ficha de funcio e processa'!W213&lt;='Tabela IRT'!$B$23,'Tabela IRT'!$E$23,IF('Ficha de funcio e processa'!W213&lt;='Tabela IRT'!$B$24,'Tabela IRT'!$E$24))))))))))))))</f>
        <v>0</v>
      </c>
      <c r="L208" s="148">
        <f>IF('Ficha de funcio e processa'!W213&lt;='Tabela IRT'!$B$11,'Tabela IRT'!$C$11,IF('Ficha de funcio e processa'!W213&lt;='Tabela IRT'!$B$12,'Tabela IRT'!$C$12,IF('Ficha de funcio e processa'!W213&lt;='Tabela IRT'!$B$13,'Tabela IRT'!$C$13,IF('Ficha de funcio e processa'!W213&lt;='Tabela IRT'!$B$14,'Tabela IRT'!$C$14,IF('Ficha de funcio e processa'!W213&lt;='Tabela IRT'!$B$15,'Tabela IRT'!$C$15,IF('Ficha de funcio e processa'!W213&lt;='Tabela IRT'!$B$16,'Tabela IRT'!$C$16,IF('Ficha de funcio e processa'!W213&lt;='Tabela IRT'!$B$17,'Tabela IRT'!$C$17,IF('Ficha de funcio e processa'!W213&lt;='Tabela IRT'!$B$18,'Tabela IRT'!$C$18,IF('Ficha de funcio e processa'!W213&lt;='Tabela IRT'!$B$19,'Tabela IRT'!$C$19,IF('Ficha de funcio e processa'!W213&lt;='Tabela IRT'!$B$20,'Tabela IRT'!$C$20,IF('Ficha de funcio e processa'!W213&lt;='Tabela IRT'!$B$21,'Tabela IRT'!$C$21,IF('Ficha de funcio e processa'!W213&lt;='Tabela IRT'!$B$22,'Tabela IRT'!$C$22,IF('Ficha de funcio e processa'!W213&lt;='Tabela IRT'!$B$23,'Tabela IRT'!$C$23,IF('Ficha de funcio e processa'!W213&lt;='Tabela IRT'!$B$24,'Tabela IRT'!$C$24))))))))))))))</f>
        <v>0</v>
      </c>
      <c r="M208" s="233">
        <f>('Ficha de funcio e processa'!W213-30%)-L208</f>
        <v>-0.3</v>
      </c>
      <c r="N208" s="184">
        <v>44</v>
      </c>
      <c r="O208" s="184">
        <v>9</v>
      </c>
      <c r="P208" s="185"/>
      <c r="Q208" s="185"/>
      <c r="R208" s="186"/>
      <c r="S208" s="186"/>
      <c r="T208" s="186"/>
      <c r="U208" s="186"/>
      <c r="V208" s="186"/>
      <c r="W208" s="186"/>
      <c r="X208" s="186"/>
      <c r="Y208" s="186"/>
      <c r="Z208" s="151"/>
      <c r="AA208" s="153">
        <f t="shared" ca="1" si="17"/>
        <v>41740</v>
      </c>
      <c r="AB208" s="154">
        <f t="shared" ca="1" si="18"/>
        <v>114.35616438356165</v>
      </c>
      <c r="AC208" s="187"/>
    </row>
    <row r="209" spans="1:29">
      <c r="A209" s="137" t="b">
        <f t="shared" si="19"/>
        <v>0</v>
      </c>
      <c r="B209" s="138"/>
      <c r="C209" s="145"/>
      <c r="D209" s="138"/>
      <c r="E209" s="139"/>
      <c r="F209" s="139"/>
      <c r="G209" s="140">
        <f t="shared" ca="1" si="15"/>
        <v>41740</v>
      </c>
      <c r="H209" s="141">
        <f t="shared" ca="1" si="16"/>
        <v>-41740</v>
      </c>
      <c r="I209" s="180"/>
      <c r="J209" s="135">
        <f>IF('Ficha de funcio e processa'!W214&lt;='Tabela IRT'!$B$11,'Tabela IRT'!$D$11,IF('Ficha de funcio e processa'!W214&lt;='Tabela IRT'!$B$12,'Tabela IRT'!$D$12,IF('Ficha de funcio e processa'!W214&lt;='Tabela IRT'!$B$13,'Tabela IRT'!$D$13,IF('Ficha de funcio e processa'!W214&lt;='Tabela IRT'!$B$14,'Tabela IRT'!$D$14,IF('Ficha de funcio e processa'!W214&lt;='Tabela IRT'!$B$15,'Tabela IRT'!$D$15,IF('Ficha de funcio e processa'!W214&lt;='Tabela IRT'!$B$16,'Tabela IRT'!$D$16,IF('Ficha de funcio e processa'!W214&lt;='Tabela IRT'!$B$17,'Tabela IRT'!$D$17,IF('Ficha de funcio e processa'!W214&lt;='Tabela IRT'!$B$18,'Tabela IRT'!$D$18,IF('Ficha de funcio e processa'!W214&lt;='Tabela IRT'!$B$19,'Tabela IRT'!$D$19,IF('Ficha de funcio e processa'!W214&lt;='Tabela IRT'!$B$20,'Tabela IRT'!$D$20,IF('Ficha de funcio e processa'!W214&lt;='Tabela IRT'!$B$21,'Tabela IRT'!$D$21,IF('Ficha de funcio e processa'!W214&lt;='Tabela IRT'!$B$22,'Tabela IRT'!$D$22,IF('Ficha de funcio e processa'!W214&lt;='Tabela IRT'!$B$23,'Tabela IRT'!$D$23,IF('Ficha de funcio e processa'!W214&lt;='Tabela IRT'!$B$24,'Tabela IRT'!$D$24))))))))))))))</f>
        <v>0</v>
      </c>
      <c r="K209" s="148">
        <f>IF('Ficha de funcio e processa'!W214&lt;='Tabela IRT'!$B$11,'Tabela IRT'!$E$11,IF('Ficha de funcio e processa'!W214&lt;='Tabela IRT'!$B$12,'Tabela IRT'!$E$12,IF('Ficha de funcio e processa'!W214&lt;='Tabela IRT'!$B$13,'Tabela IRT'!$E$13,IF('Ficha de funcio e processa'!W214&lt;='Tabela IRT'!$B$14,'Tabela IRT'!$E$14,IF('Ficha de funcio e processa'!W214&lt;='Tabela IRT'!$B$15,'Tabela IRT'!$E$15,IF('Ficha de funcio e processa'!W214&lt;='Tabela IRT'!$B$16,'Tabela IRT'!$E$16,IF('Ficha de funcio e processa'!W214&lt;='Tabela IRT'!$B$17,'Tabela IRT'!$E$17,IF('Ficha de funcio e processa'!W214&lt;='Tabela IRT'!$B$18,'Tabela IRT'!$E$18,IF('Ficha de funcio e processa'!W214&lt;='Tabela IRT'!$B$19,'Tabela IRT'!$E$19,IF('Ficha de funcio e processa'!W214&lt;='Tabela IRT'!$B$20,'Tabela IRT'!$E$20,IF('Ficha de funcio e processa'!W214&lt;='Tabela IRT'!$B$21,'Tabela IRT'!$E$21,IF('Ficha de funcio e processa'!W214&lt;='Tabela IRT'!$B$22,'Tabela IRT'!$E$22,IF('Ficha de funcio e processa'!W214&lt;='Tabela IRT'!$B$23,'Tabela IRT'!$E$23,IF('Ficha de funcio e processa'!W214&lt;='Tabela IRT'!$B$24,'Tabela IRT'!$E$24))))))))))))))</f>
        <v>0</v>
      </c>
      <c r="L209" s="148">
        <f>IF('Ficha de funcio e processa'!W214&lt;='Tabela IRT'!$B$11,'Tabela IRT'!$C$11,IF('Ficha de funcio e processa'!W214&lt;='Tabela IRT'!$B$12,'Tabela IRT'!$C$12,IF('Ficha de funcio e processa'!W214&lt;='Tabela IRT'!$B$13,'Tabela IRT'!$C$13,IF('Ficha de funcio e processa'!W214&lt;='Tabela IRT'!$B$14,'Tabela IRT'!$C$14,IF('Ficha de funcio e processa'!W214&lt;='Tabela IRT'!$B$15,'Tabela IRT'!$C$15,IF('Ficha de funcio e processa'!W214&lt;='Tabela IRT'!$B$16,'Tabela IRT'!$C$16,IF('Ficha de funcio e processa'!W214&lt;='Tabela IRT'!$B$17,'Tabela IRT'!$C$17,IF('Ficha de funcio e processa'!W214&lt;='Tabela IRT'!$B$18,'Tabela IRT'!$C$18,IF('Ficha de funcio e processa'!W214&lt;='Tabela IRT'!$B$19,'Tabela IRT'!$C$19,IF('Ficha de funcio e processa'!W214&lt;='Tabela IRT'!$B$20,'Tabela IRT'!$C$20,IF('Ficha de funcio e processa'!W214&lt;='Tabela IRT'!$B$21,'Tabela IRT'!$C$21,IF('Ficha de funcio e processa'!W214&lt;='Tabela IRT'!$B$22,'Tabela IRT'!$C$22,IF('Ficha de funcio e processa'!W214&lt;='Tabela IRT'!$B$23,'Tabela IRT'!$C$23,IF('Ficha de funcio e processa'!W214&lt;='Tabela IRT'!$B$24,'Tabela IRT'!$C$24))))))))))))))</f>
        <v>0</v>
      </c>
      <c r="M209" s="233">
        <f>('Ficha de funcio e processa'!W214-30%)-L209</f>
        <v>-0.3</v>
      </c>
      <c r="N209" s="184">
        <v>44</v>
      </c>
      <c r="O209" s="184">
        <v>9</v>
      </c>
      <c r="P209" s="185"/>
      <c r="Q209" s="185"/>
      <c r="R209" s="186"/>
      <c r="S209" s="186"/>
      <c r="T209" s="186"/>
      <c r="U209" s="186"/>
      <c r="V209" s="186"/>
      <c r="W209" s="186"/>
      <c r="X209" s="186"/>
      <c r="Y209" s="186"/>
      <c r="Z209" s="151"/>
      <c r="AA209" s="153">
        <f t="shared" ca="1" si="17"/>
        <v>41740</v>
      </c>
      <c r="AB209" s="154">
        <f t="shared" ca="1" si="18"/>
        <v>114.35616438356165</v>
      </c>
      <c r="AC209" s="187"/>
    </row>
    <row r="210" spans="1:29">
      <c r="A210" s="137" t="b">
        <f t="shared" si="19"/>
        <v>0</v>
      </c>
      <c r="B210" s="138"/>
      <c r="C210" s="145"/>
      <c r="D210" s="138"/>
      <c r="E210" s="139"/>
      <c r="F210" s="139"/>
      <c r="G210" s="140">
        <f t="shared" ca="1" si="15"/>
        <v>41740</v>
      </c>
      <c r="H210" s="141">
        <f t="shared" ca="1" si="16"/>
        <v>-41740</v>
      </c>
      <c r="I210" s="180"/>
      <c r="J210" s="135">
        <f>IF('Ficha de funcio e processa'!W215&lt;='Tabela IRT'!$B$11,'Tabela IRT'!$D$11,IF('Ficha de funcio e processa'!W215&lt;='Tabela IRT'!$B$12,'Tabela IRT'!$D$12,IF('Ficha de funcio e processa'!W215&lt;='Tabela IRT'!$B$13,'Tabela IRT'!$D$13,IF('Ficha de funcio e processa'!W215&lt;='Tabela IRT'!$B$14,'Tabela IRT'!$D$14,IF('Ficha de funcio e processa'!W215&lt;='Tabela IRT'!$B$15,'Tabela IRT'!$D$15,IF('Ficha de funcio e processa'!W215&lt;='Tabela IRT'!$B$16,'Tabela IRT'!$D$16,IF('Ficha de funcio e processa'!W215&lt;='Tabela IRT'!$B$17,'Tabela IRT'!$D$17,IF('Ficha de funcio e processa'!W215&lt;='Tabela IRT'!$B$18,'Tabela IRT'!$D$18,IF('Ficha de funcio e processa'!W215&lt;='Tabela IRT'!$B$19,'Tabela IRT'!$D$19,IF('Ficha de funcio e processa'!W215&lt;='Tabela IRT'!$B$20,'Tabela IRT'!$D$20,IF('Ficha de funcio e processa'!W215&lt;='Tabela IRT'!$B$21,'Tabela IRT'!$D$21,IF('Ficha de funcio e processa'!W215&lt;='Tabela IRT'!$B$22,'Tabela IRT'!$D$22,IF('Ficha de funcio e processa'!W215&lt;='Tabela IRT'!$B$23,'Tabela IRT'!$D$23,IF('Ficha de funcio e processa'!W215&lt;='Tabela IRT'!$B$24,'Tabela IRT'!$D$24))))))))))))))</f>
        <v>0</v>
      </c>
      <c r="K210" s="148">
        <f>IF('Ficha de funcio e processa'!W215&lt;='Tabela IRT'!$B$11,'Tabela IRT'!$E$11,IF('Ficha de funcio e processa'!W215&lt;='Tabela IRT'!$B$12,'Tabela IRT'!$E$12,IF('Ficha de funcio e processa'!W215&lt;='Tabela IRT'!$B$13,'Tabela IRT'!$E$13,IF('Ficha de funcio e processa'!W215&lt;='Tabela IRT'!$B$14,'Tabela IRT'!$E$14,IF('Ficha de funcio e processa'!W215&lt;='Tabela IRT'!$B$15,'Tabela IRT'!$E$15,IF('Ficha de funcio e processa'!W215&lt;='Tabela IRT'!$B$16,'Tabela IRT'!$E$16,IF('Ficha de funcio e processa'!W215&lt;='Tabela IRT'!$B$17,'Tabela IRT'!$E$17,IF('Ficha de funcio e processa'!W215&lt;='Tabela IRT'!$B$18,'Tabela IRT'!$E$18,IF('Ficha de funcio e processa'!W215&lt;='Tabela IRT'!$B$19,'Tabela IRT'!$E$19,IF('Ficha de funcio e processa'!W215&lt;='Tabela IRT'!$B$20,'Tabela IRT'!$E$20,IF('Ficha de funcio e processa'!W215&lt;='Tabela IRT'!$B$21,'Tabela IRT'!$E$21,IF('Ficha de funcio e processa'!W215&lt;='Tabela IRT'!$B$22,'Tabela IRT'!$E$22,IF('Ficha de funcio e processa'!W215&lt;='Tabela IRT'!$B$23,'Tabela IRT'!$E$23,IF('Ficha de funcio e processa'!W215&lt;='Tabela IRT'!$B$24,'Tabela IRT'!$E$24))))))))))))))</f>
        <v>0</v>
      </c>
      <c r="L210" s="148">
        <f>IF('Ficha de funcio e processa'!W215&lt;='Tabela IRT'!$B$11,'Tabela IRT'!$C$11,IF('Ficha de funcio e processa'!W215&lt;='Tabela IRT'!$B$12,'Tabela IRT'!$C$12,IF('Ficha de funcio e processa'!W215&lt;='Tabela IRT'!$B$13,'Tabela IRT'!$C$13,IF('Ficha de funcio e processa'!W215&lt;='Tabela IRT'!$B$14,'Tabela IRT'!$C$14,IF('Ficha de funcio e processa'!W215&lt;='Tabela IRT'!$B$15,'Tabela IRT'!$C$15,IF('Ficha de funcio e processa'!W215&lt;='Tabela IRT'!$B$16,'Tabela IRT'!$C$16,IF('Ficha de funcio e processa'!W215&lt;='Tabela IRT'!$B$17,'Tabela IRT'!$C$17,IF('Ficha de funcio e processa'!W215&lt;='Tabela IRT'!$B$18,'Tabela IRT'!$C$18,IF('Ficha de funcio e processa'!W215&lt;='Tabela IRT'!$B$19,'Tabela IRT'!$C$19,IF('Ficha de funcio e processa'!W215&lt;='Tabela IRT'!$B$20,'Tabela IRT'!$C$20,IF('Ficha de funcio e processa'!W215&lt;='Tabela IRT'!$B$21,'Tabela IRT'!$C$21,IF('Ficha de funcio e processa'!W215&lt;='Tabela IRT'!$B$22,'Tabela IRT'!$C$22,IF('Ficha de funcio e processa'!W215&lt;='Tabela IRT'!$B$23,'Tabela IRT'!$C$23,IF('Ficha de funcio e processa'!W215&lt;='Tabela IRT'!$B$24,'Tabela IRT'!$C$24))))))))))))))</f>
        <v>0</v>
      </c>
      <c r="M210" s="233">
        <f>('Ficha de funcio e processa'!W215-30%)-L210</f>
        <v>-0.3</v>
      </c>
      <c r="N210" s="184">
        <v>44</v>
      </c>
      <c r="O210" s="184">
        <v>9</v>
      </c>
      <c r="P210" s="185"/>
      <c r="Q210" s="185"/>
      <c r="R210" s="186"/>
      <c r="S210" s="186"/>
      <c r="T210" s="186"/>
      <c r="U210" s="186"/>
      <c r="V210" s="186"/>
      <c r="W210" s="186"/>
      <c r="X210" s="186"/>
      <c r="Y210" s="186"/>
      <c r="Z210" s="151"/>
      <c r="AA210" s="153">
        <f t="shared" ca="1" si="17"/>
        <v>41740</v>
      </c>
      <c r="AB210" s="154">
        <f t="shared" ca="1" si="18"/>
        <v>114.35616438356165</v>
      </c>
      <c r="AC210" s="187"/>
    </row>
    <row r="211" spans="1:29">
      <c r="A211" s="137" t="b">
        <f t="shared" si="19"/>
        <v>0</v>
      </c>
      <c r="B211" s="138"/>
      <c r="C211" s="145"/>
      <c r="D211" s="138"/>
      <c r="E211" s="139"/>
      <c r="F211" s="139"/>
      <c r="G211" s="140">
        <f t="shared" ca="1" si="15"/>
        <v>41740</v>
      </c>
      <c r="H211" s="141">
        <f t="shared" ca="1" si="16"/>
        <v>-41740</v>
      </c>
      <c r="I211" s="180"/>
      <c r="J211" s="135">
        <f>IF('Ficha de funcio e processa'!W216&lt;='Tabela IRT'!$B$11,'Tabela IRT'!$D$11,IF('Ficha de funcio e processa'!W216&lt;='Tabela IRT'!$B$12,'Tabela IRT'!$D$12,IF('Ficha de funcio e processa'!W216&lt;='Tabela IRT'!$B$13,'Tabela IRT'!$D$13,IF('Ficha de funcio e processa'!W216&lt;='Tabela IRT'!$B$14,'Tabela IRT'!$D$14,IF('Ficha de funcio e processa'!W216&lt;='Tabela IRT'!$B$15,'Tabela IRT'!$D$15,IF('Ficha de funcio e processa'!W216&lt;='Tabela IRT'!$B$16,'Tabela IRT'!$D$16,IF('Ficha de funcio e processa'!W216&lt;='Tabela IRT'!$B$17,'Tabela IRT'!$D$17,IF('Ficha de funcio e processa'!W216&lt;='Tabela IRT'!$B$18,'Tabela IRT'!$D$18,IF('Ficha de funcio e processa'!W216&lt;='Tabela IRT'!$B$19,'Tabela IRT'!$D$19,IF('Ficha de funcio e processa'!W216&lt;='Tabela IRT'!$B$20,'Tabela IRT'!$D$20,IF('Ficha de funcio e processa'!W216&lt;='Tabela IRT'!$B$21,'Tabela IRT'!$D$21,IF('Ficha de funcio e processa'!W216&lt;='Tabela IRT'!$B$22,'Tabela IRT'!$D$22,IF('Ficha de funcio e processa'!W216&lt;='Tabela IRT'!$B$23,'Tabela IRT'!$D$23,IF('Ficha de funcio e processa'!W216&lt;='Tabela IRT'!$B$24,'Tabela IRT'!$D$24))))))))))))))</f>
        <v>0</v>
      </c>
      <c r="K211" s="148">
        <f>IF('Ficha de funcio e processa'!W216&lt;='Tabela IRT'!$B$11,'Tabela IRT'!$E$11,IF('Ficha de funcio e processa'!W216&lt;='Tabela IRT'!$B$12,'Tabela IRT'!$E$12,IF('Ficha de funcio e processa'!W216&lt;='Tabela IRT'!$B$13,'Tabela IRT'!$E$13,IF('Ficha de funcio e processa'!W216&lt;='Tabela IRT'!$B$14,'Tabela IRT'!$E$14,IF('Ficha de funcio e processa'!W216&lt;='Tabela IRT'!$B$15,'Tabela IRT'!$E$15,IF('Ficha de funcio e processa'!W216&lt;='Tabela IRT'!$B$16,'Tabela IRT'!$E$16,IF('Ficha de funcio e processa'!W216&lt;='Tabela IRT'!$B$17,'Tabela IRT'!$E$17,IF('Ficha de funcio e processa'!W216&lt;='Tabela IRT'!$B$18,'Tabela IRT'!$E$18,IF('Ficha de funcio e processa'!W216&lt;='Tabela IRT'!$B$19,'Tabela IRT'!$E$19,IF('Ficha de funcio e processa'!W216&lt;='Tabela IRT'!$B$20,'Tabela IRT'!$E$20,IF('Ficha de funcio e processa'!W216&lt;='Tabela IRT'!$B$21,'Tabela IRT'!$E$21,IF('Ficha de funcio e processa'!W216&lt;='Tabela IRT'!$B$22,'Tabela IRT'!$E$22,IF('Ficha de funcio e processa'!W216&lt;='Tabela IRT'!$B$23,'Tabela IRT'!$E$23,IF('Ficha de funcio e processa'!W216&lt;='Tabela IRT'!$B$24,'Tabela IRT'!$E$24))))))))))))))</f>
        <v>0</v>
      </c>
      <c r="L211" s="148">
        <f>IF('Ficha de funcio e processa'!W216&lt;='Tabela IRT'!$B$11,'Tabela IRT'!$C$11,IF('Ficha de funcio e processa'!W216&lt;='Tabela IRT'!$B$12,'Tabela IRT'!$C$12,IF('Ficha de funcio e processa'!W216&lt;='Tabela IRT'!$B$13,'Tabela IRT'!$C$13,IF('Ficha de funcio e processa'!W216&lt;='Tabela IRT'!$B$14,'Tabela IRT'!$C$14,IF('Ficha de funcio e processa'!W216&lt;='Tabela IRT'!$B$15,'Tabela IRT'!$C$15,IF('Ficha de funcio e processa'!W216&lt;='Tabela IRT'!$B$16,'Tabela IRT'!$C$16,IF('Ficha de funcio e processa'!W216&lt;='Tabela IRT'!$B$17,'Tabela IRT'!$C$17,IF('Ficha de funcio e processa'!W216&lt;='Tabela IRT'!$B$18,'Tabela IRT'!$C$18,IF('Ficha de funcio e processa'!W216&lt;='Tabela IRT'!$B$19,'Tabela IRT'!$C$19,IF('Ficha de funcio e processa'!W216&lt;='Tabela IRT'!$B$20,'Tabela IRT'!$C$20,IF('Ficha de funcio e processa'!W216&lt;='Tabela IRT'!$B$21,'Tabela IRT'!$C$21,IF('Ficha de funcio e processa'!W216&lt;='Tabela IRT'!$B$22,'Tabela IRT'!$C$22,IF('Ficha de funcio e processa'!W216&lt;='Tabela IRT'!$B$23,'Tabela IRT'!$C$23,IF('Ficha de funcio e processa'!W216&lt;='Tabela IRT'!$B$24,'Tabela IRT'!$C$24))))))))))))))</f>
        <v>0</v>
      </c>
      <c r="M211" s="233">
        <f>('Ficha de funcio e processa'!W216-30%)-L211</f>
        <v>-0.3</v>
      </c>
      <c r="N211" s="184">
        <v>44</v>
      </c>
      <c r="O211" s="184">
        <v>9</v>
      </c>
      <c r="P211" s="185"/>
      <c r="Q211" s="185"/>
      <c r="R211" s="186"/>
      <c r="S211" s="186"/>
      <c r="T211" s="186"/>
      <c r="U211" s="186"/>
      <c r="V211" s="186"/>
      <c r="W211" s="186"/>
      <c r="X211" s="186"/>
      <c r="Y211" s="186"/>
      <c r="Z211" s="151"/>
      <c r="AA211" s="153">
        <f t="shared" ca="1" si="17"/>
        <v>41740</v>
      </c>
      <c r="AB211" s="154">
        <f t="shared" ca="1" si="18"/>
        <v>114.35616438356165</v>
      </c>
      <c r="AC211" s="187"/>
    </row>
    <row r="212" spans="1:29">
      <c r="A212" s="137" t="b">
        <f t="shared" si="19"/>
        <v>0</v>
      </c>
      <c r="B212" s="138"/>
      <c r="C212" s="145"/>
      <c r="D212" s="138"/>
      <c r="E212" s="139"/>
      <c r="F212" s="139"/>
      <c r="G212" s="140">
        <f t="shared" ca="1" si="15"/>
        <v>41740</v>
      </c>
      <c r="H212" s="141">
        <f t="shared" ca="1" si="16"/>
        <v>-41740</v>
      </c>
      <c r="I212" s="180"/>
      <c r="J212" s="135">
        <f>IF('Ficha de funcio e processa'!W217&lt;='Tabela IRT'!$B$11,'Tabela IRT'!$D$11,IF('Ficha de funcio e processa'!W217&lt;='Tabela IRT'!$B$12,'Tabela IRT'!$D$12,IF('Ficha de funcio e processa'!W217&lt;='Tabela IRT'!$B$13,'Tabela IRT'!$D$13,IF('Ficha de funcio e processa'!W217&lt;='Tabela IRT'!$B$14,'Tabela IRT'!$D$14,IF('Ficha de funcio e processa'!W217&lt;='Tabela IRT'!$B$15,'Tabela IRT'!$D$15,IF('Ficha de funcio e processa'!W217&lt;='Tabela IRT'!$B$16,'Tabela IRT'!$D$16,IF('Ficha de funcio e processa'!W217&lt;='Tabela IRT'!$B$17,'Tabela IRT'!$D$17,IF('Ficha de funcio e processa'!W217&lt;='Tabela IRT'!$B$18,'Tabela IRT'!$D$18,IF('Ficha de funcio e processa'!W217&lt;='Tabela IRT'!$B$19,'Tabela IRT'!$D$19,IF('Ficha de funcio e processa'!W217&lt;='Tabela IRT'!$B$20,'Tabela IRT'!$D$20,IF('Ficha de funcio e processa'!W217&lt;='Tabela IRT'!$B$21,'Tabela IRT'!$D$21,IF('Ficha de funcio e processa'!W217&lt;='Tabela IRT'!$B$22,'Tabela IRT'!$D$22,IF('Ficha de funcio e processa'!W217&lt;='Tabela IRT'!$B$23,'Tabela IRT'!$D$23,IF('Ficha de funcio e processa'!W217&lt;='Tabela IRT'!$B$24,'Tabela IRT'!$D$24))))))))))))))</f>
        <v>0</v>
      </c>
      <c r="K212" s="148">
        <f>IF('Ficha de funcio e processa'!W217&lt;='Tabela IRT'!$B$11,'Tabela IRT'!$E$11,IF('Ficha de funcio e processa'!W217&lt;='Tabela IRT'!$B$12,'Tabela IRT'!$E$12,IF('Ficha de funcio e processa'!W217&lt;='Tabela IRT'!$B$13,'Tabela IRT'!$E$13,IF('Ficha de funcio e processa'!W217&lt;='Tabela IRT'!$B$14,'Tabela IRT'!$E$14,IF('Ficha de funcio e processa'!W217&lt;='Tabela IRT'!$B$15,'Tabela IRT'!$E$15,IF('Ficha de funcio e processa'!W217&lt;='Tabela IRT'!$B$16,'Tabela IRT'!$E$16,IF('Ficha de funcio e processa'!W217&lt;='Tabela IRT'!$B$17,'Tabela IRT'!$E$17,IF('Ficha de funcio e processa'!W217&lt;='Tabela IRT'!$B$18,'Tabela IRT'!$E$18,IF('Ficha de funcio e processa'!W217&lt;='Tabela IRT'!$B$19,'Tabela IRT'!$E$19,IF('Ficha de funcio e processa'!W217&lt;='Tabela IRT'!$B$20,'Tabela IRT'!$E$20,IF('Ficha de funcio e processa'!W217&lt;='Tabela IRT'!$B$21,'Tabela IRT'!$E$21,IF('Ficha de funcio e processa'!W217&lt;='Tabela IRT'!$B$22,'Tabela IRT'!$E$22,IF('Ficha de funcio e processa'!W217&lt;='Tabela IRT'!$B$23,'Tabela IRT'!$E$23,IF('Ficha de funcio e processa'!W217&lt;='Tabela IRT'!$B$24,'Tabela IRT'!$E$24))))))))))))))</f>
        <v>0</v>
      </c>
      <c r="L212" s="148">
        <f>IF('Ficha de funcio e processa'!W217&lt;='Tabela IRT'!$B$11,'Tabela IRT'!$C$11,IF('Ficha de funcio e processa'!W217&lt;='Tabela IRT'!$B$12,'Tabela IRT'!$C$12,IF('Ficha de funcio e processa'!W217&lt;='Tabela IRT'!$B$13,'Tabela IRT'!$C$13,IF('Ficha de funcio e processa'!W217&lt;='Tabela IRT'!$B$14,'Tabela IRT'!$C$14,IF('Ficha de funcio e processa'!W217&lt;='Tabela IRT'!$B$15,'Tabela IRT'!$C$15,IF('Ficha de funcio e processa'!W217&lt;='Tabela IRT'!$B$16,'Tabela IRT'!$C$16,IF('Ficha de funcio e processa'!W217&lt;='Tabela IRT'!$B$17,'Tabela IRT'!$C$17,IF('Ficha de funcio e processa'!W217&lt;='Tabela IRT'!$B$18,'Tabela IRT'!$C$18,IF('Ficha de funcio e processa'!W217&lt;='Tabela IRT'!$B$19,'Tabela IRT'!$C$19,IF('Ficha de funcio e processa'!W217&lt;='Tabela IRT'!$B$20,'Tabela IRT'!$C$20,IF('Ficha de funcio e processa'!W217&lt;='Tabela IRT'!$B$21,'Tabela IRT'!$C$21,IF('Ficha de funcio e processa'!W217&lt;='Tabela IRT'!$B$22,'Tabela IRT'!$C$22,IF('Ficha de funcio e processa'!W217&lt;='Tabela IRT'!$B$23,'Tabela IRT'!$C$23,IF('Ficha de funcio e processa'!W217&lt;='Tabela IRT'!$B$24,'Tabela IRT'!$C$24))))))))))))))</f>
        <v>0</v>
      </c>
      <c r="M212" s="233">
        <f>('Ficha de funcio e processa'!W217-30%)-L212</f>
        <v>-0.3</v>
      </c>
      <c r="N212" s="184">
        <v>44</v>
      </c>
      <c r="O212" s="184">
        <v>9</v>
      </c>
      <c r="P212" s="185"/>
      <c r="Q212" s="185"/>
      <c r="R212" s="186"/>
      <c r="S212" s="186"/>
      <c r="T212" s="186"/>
      <c r="U212" s="186"/>
      <c r="V212" s="186"/>
      <c r="W212" s="186"/>
      <c r="X212" s="186"/>
      <c r="Y212" s="186"/>
      <c r="Z212" s="151"/>
      <c r="AA212" s="153">
        <f t="shared" ca="1" si="17"/>
        <v>41740</v>
      </c>
      <c r="AB212" s="154">
        <f t="shared" ca="1" si="18"/>
        <v>114.35616438356165</v>
      </c>
      <c r="AC212" s="187"/>
    </row>
    <row r="213" spans="1:29">
      <c r="A213" s="137" t="b">
        <f t="shared" si="19"/>
        <v>0</v>
      </c>
      <c r="B213" s="138"/>
      <c r="C213" s="145"/>
      <c r="D213" s="138"/>
      <c r="E213" s="139"/>
      <c r="F213" s="139"/>
      <c r="G213" s="140">
        <f t="shared" ca="1" si="15"/>
        <v>41740</v>
      </c>
      <c r="H213" s="141">
        <f t="shared" ca="1" si="16"/>
        <v>-41740</v>
      </c>
      <c r="I213" s="180"/>
      <c r="J213" s="135">
        <f>IF('Ficha de funcio e processa'!W218&lt;='Tabela IRT'!$B$11,'Tabela IRT'!$D$11,IF('Ficha de funcio e processa'!W218&lt;='Tabela IRT'!$B$12,'Tabela IRT'!$D$12,IF('Ficha de funcio e processa'!W218&lt;='Tabela IRT'!$B$13,'Tabela IRT'!$D$13,IF('Ficha de funcio e processa'!W218&lt;='Tabela IRT'!$B$14,'Tabela IRT'!$D$14,IF('Ficha de funcio e processa'!W218&lt;='Tabela IRT'!$B$15,'Tabela IRT'!$D$15,IF('Ficha de funcio e processa'!W218&lt;='Tabela IRT'!$B$16,'Tabela IRT'!$D$16,IF('Ficha de funcio e processa'!W218&lt;='Tabela IRT'!$B$17,'Tabela IRT'!$D$17,IF('Ficha de funcio e processa'!W218&lt;='Tabela IRT'!$B$18,'Tabela IRT'!$D$18,IF('Ficha de funcio e processa'!W218&lt;='Tabela IRT'!$B$19,'Tabela IRT'!$D$19,IF('Ficha de funcio e processa'!W218&lt;='Tabela IRT'!$B$20,'Tabela IRT'!$D$20,IF('Ficha de funcio e processa'!W218&lt;='Tabela IRT'!$B$21,'Tabela IRT'!$D$21,IF('Ficha de funcio e processa'!W218&lt;='Tabela IRT'!$B$22,'Tabela IRT'!$D$22,IF('Ficha de funcio e processa'!W218&lt;='Tabela IRT'!$B$23,'Tabela IRT'!$D$23,IF('Ficha de funcio e processa'!W218&lt;='Tabela IRT'!$B$24,'Tabela IRT'!$D$24))))))))))))))</f>
        <v>0</v>
      </c>
      <c r="K213" s="148">
        <f>IF('Ficha de funcio e processa'!W218&lt;='Tabela IRT'!$B$11,'Tabela IRT'!$E$11,IF('Ficha de funcio e processa'!W218&lt;='Tabela IRT'!$B$12,'Tabela IRT'!$E$12,IF('Ficha de funcio e processa'!W218&lt;='Tabela IRT'!$B$13,'Tabela IRT'!$E$13,IF('Ficha de funcio e processa'!W218&lt;='Tabela IRT'!$B$14,'Tabela IRT'!$E$14,IF('Ficha de funcio e processa'!W218&lt;='Tabela IRT'!$B$15,'Tabela IRT'!$E$15,IF('Ficha de funcio e processa'!W218&lt;='Tabela IRT'!$B$16,'Tabela IRT'!$E$16,IF('Ficha de funcio e processa'!W218&lt;='Tabela IRT'!$B$17,'Tabela IRT'!$E$17,IF('Ficha de funcio e processa'!W218&lt;='Tabela IRT'!$B$18,'Tabela IRT'!$E$18,IF('Ficha de funcio e processa'!W218&lt;='Tabela IRT'!$B$19,'Tabela IRT'!$E$19,IF('Ficha de funcio e processa'!W218&lt;='Tabela IRT'!$B$20,'Tabela IRT'!$E$20,IF('Ficha de funcio e processa'!W218&lt;='Tabela IRT'!$B$21,'Tabela IRT'!$E$21,IF('Ficha de funcio e processa'!W218&lt;='Tabela IRT'!$B$22,'Tabela IRT'!$E$22,IF('Ficha de funcio e processa'!W218&lt;='Tabela IRT'!$B$23,'Tabela IRT'!$E$23,IF('Ficha de funcio e processa'!W218&lt;='Tabela IRT'!$B$24,'Tabela IRT'!$E$24))))))))))))))</f>
        <v>0</v>
      </c>
      <c r="L213" s="148">
        <f>IF('Ficha de funcio e processa'!W218&lt;='Tabela IRT'!$B$11,'Tabela IRT'!$C$11,IF('Ficha de funcio e processa'!W218&lt;='Tabela IRT'!$B$12,'Tabela IRT'!$C$12,IF('Ficha de funcio e processa'!W218&lt;='Tabela IRT'!$B$13,'Tabela IRT'!$C$13,IF('Ficha de funcio e processa'!W218&lt;='Tabela IRT'!$B$14,'Tabela IRT'!$C$14,IF('Ficha de funcio e processa'!W218&lt;='Tabela IRT'!$B$15,'Tabela IRT'!$C$15,IF('Ficha de funcio e processa'!W218&lt;='Tabela IRT'!$B$16,'Tabela IRT'!$C$16,IF('Ficha de funcio e processa'!W218&lt;='Tabela IRT'!$B$17,'Tabela IRT'!$C$17,IF('Ficha de funcio e processa'!W218&lt;='Tabela IRT'!$B$18,'Tabela IRT'!$C$18,IF('Ficha de funcio e processa'!W218&lt;='Tabela IRT'!$B$19,'Tabela IRT'!$C$19,IF('Ficha de funcio e processa'!W218&lt;='Tabela IRT'!$B$20,'Tabela IRT'!$C$20,IF('Ficha de funcio e processa'!W218&lt;='Tabela IRT'!$B$21,'Tabela IRT'!$C$21,IF('Ficha de funcio e processa'!W218&lt;='Tabela IRT'!$B$22,'Tabela IRT'!$C$22,IF('Ficha de funcio e processa'!W218&lt;='Tabela IRT'!$B$23,'Tabela IRT'!$C$23,IF('Ficha de funcio e processa'!W218&lt;='Tabela IRT'!$B$24,'Tabela IRT'!$C$24))))))))))))))</f>
        <v>0</v>
      </c>
      <c r="M213" s="233">
        <f>('Ficha de funcio e processa'!W218-30%)-L213</f>
        <v>-0.3</v>
      </c>
      <c r="N213" s="184">
        <v>44</v>
      </c>
      <c r="O213" s="184">
        <v>9</v>
      </c>
      <c r="P213" s="185"/>
      <c r="Q213" s="185"/>
      <c r="R213" s="186"/>
      <c r="S213" s="186"/>
      <c r="T213" s="186"/>
      <c r="U213" s="186"/>
      <c r="V213" s="186"/>
      <c r="W213" s="186"/>
      <c r="X213" s="186"/>
      <c r="Y213" s="186"/>
      <c r="Z213" s="151"/>
      <c r="AA213" s="153">
        <f t="shared" ca="1" si="17"/>
        <v>41740</v>
      </c>
      <c r="AB213" s="154">
        <f t="shared" ca="1" si="18"/>
        <v>114.35616438356165</v>
      </c>
      <c r="AC213" s="187"/>
    </row>
    <row r="214" spans="1:29">
      <c r="A214" s="137" t="b">
        <f t="shared" si="19"/>
        <v>0</v>
      </c>
      <c r="B214" s="138"/>
      <c r="C214" s="145"/>
      <c r="D214" s="138"/>
      <c r="E214" s="139"/>
      <c r="F214" s="139"/>
      <c r="G214" s="140">
        <f t="shared" ca="1" si="15"/>
        <v>41740</v>
      </c>
      <c r="H214" s="141">
        <f t="shared" ca="1" si="16"/>
        <v>-41740</v>
      </c>
      <c r="I214" s="180"/>
      <c r="J214" s="135">
        <f>IF('Ficha de funcio e processa'!W219&lt;='Tabela IRT'!$B$11,'Tabela IRT'!$D$11,IF('Ficha de funcio e processa'!W219&lt;='Tabela IRT'!$B$12,'Tabela IRT'!$D$12,IF('Ficha de funcio e processa'!W219&lt;='Tabela IRT'!$B$13,'Tabela IRT'!$D$13,IF('Ficha de funcio e processa'!W219&lt;='Tabela IRT'!$B$14,'Tabela IRT'!$D$14,IF('Ficha de funcio e processa'!W219&lt;='Tabela IRT'!$B$15,'Tabela IRT'!$D$15,IF('Ficha de funcio e processa'!W219&lt;='Tabela IRT'!$B$16,'Tabela IRT'!$D$16,IF('Ficha de funcio e processa'!W219&lt;='Tabela IRT'!$B$17,'Tabela IRT'!$D$17,IF('Ficha de funcio e processa'!W219&lt;='Tabela IRT'!$B$18,'Tabela IRT'!$D$18,IF('Ficha de funcio e processa'!W219&lt;='Tabela IRT'!$B$19,'Tabela IRT'!$D$19,IF('Ficha de funcio e processa'!W219&lt;='Tabela IRT'!$B$20,'Tabela IRT'!$D$20,IF('Ficha de funcio e processa'!W219&lt;='Tabela IRT'!$B$21,'Tabela IRT'!$D$21,IF('Ficha de funcio e processa'!W219&lt;='Tabela IRT'!$B$22,'Tabela IRT'!$D$22,IF('Ficha de funcio e processa'!W219&lt;='Tabela IRT'!$B$23,'Tabela IRT'!$D$23,IF('Ficha de funcio e processa'!W219&lt;='Tabela IRT'!$B$24,'Tabela IRT'!$D$24))))))))))))))</f>
        <v>0</v>
      </c>
      <c r="K214" s="148">
        <f>IF('Ficha de funcio e processa'!W219&lt;='Tabela IRT'!$B$11,'Tabela IRT'!$E$11,IF('Ficha de funcio e processa'!W219&lt;='Tabela IRT'!$B$12,'Tabela IRT'!$E$12,IF('Ficha de funcio e processa'!W219&lt;='Tabela IRT'!$B$13,'Tabela IRT'!$E$13,IF('Ficha de funcio e processa'!W219&lt;='Tabela IRT'!$B$14,'Tabela IRT'!$E$14,IF('Ficha de funcio e processa'!W219&lt;='Tabela IRT'!$B$15,'Tabela IRT'!$E$15,IF('Ficha de funcio e processa'!W219&lt;='Tabela IRT'!$B$16,'Tabela IRT'!$E$16,IF('Ficha de funcio e processa'!W219&lt;='Tabela IRT'!$B$17,'Tabela IRT'!$E$17,IF('Ficha de funcio e processa'!W219&lt;='Tabela IRT'!$B$18,'Tabela IRT'!$E$18,IF('Ficha de funcio e processa'!W219&lt;='Tabela IRT'!$B$19,'Tabela IRT'!$E$19,IF('Ficha de funcio e processa'!W219&lt;='Tabela IRT'!$B$20,'Tabela IRT'!$E$20,IF('Ficha de funcio e processa'!W219&lt;='Tabela IRT'!$B$21,'Tabela IRT'!$E$21,IF('Ficha de funcio e processa'!W219&lt;='Tabela IRT'!$B$22,'Tabela IRT'!$E$22,IF('Ficha de funcio e processa'!W219&lt;='Tabela IRT'!$B$23,'Tabela IRT'!$E$23,IF('Ficha de funcio e processa'!W219&lt;='Tabela IRT'!$B$24,'Tabela IRT'!$E$24))))))))))))))</f>
        <v>0</v>
      </c>
      <c r="L214" s="148">
        <f>IF('Ficha de funcio e processa'!W219&lt;='Tabela IRT'!$B$11,'Tabela IRT'!$C$11,IF('Ficha de funcio e processa'!W219&lt;='Tabela IRT'!$B$12,'Tabela IRT'!$C$12,IF('Ficha de funcio e processa'!W219&lt;='Tabela IRT'!$B$13,'Tabela IRT'!$C$13,IF('Ficha de funcio e processa'!W219&lt;='Tabela IRT'!$B$14,'Tabela IRT'!$C$14,IF('Ficha de funcio e processa'!W219&lt;='Tabela IRT'!$B$15,'Tabela IRT'!$C$15,IF('Ficha de funcio e processa'!W219&lt;='Tabela IRT'!$B$16,'Tabela IRT'!$C$16,IF('Ficha de funcio e processa'!W219&lt;='Tabela IRT'!$B$17,'Tabela IRT'!$C$17,IF('Ficha de funcio e processa'!W219&lt;='Tabela IRT'!$B$18,'Tabela IRT'!$C$18,IF('Ficha de funcio e processa'!W219&lt;='Tabela IRT'!$B$19,'Tabela IRT'!$C$19,IF('Ficha de funcio e processa'!W219&lt;='Tabela IRT'!$B$20,'Tabela IRT'!$C$20,IF('Ficha de funcio e processa'!W219&lt;='Tabela IRT'!$B$21,'Tabela IRT'!$C$21,IF('Ficha de funcio e processa'!W219&lt;='Tabela IRT'!$B$22,'Tabela IRT'!$C$22,IF('Ficha de funcio e processa'!W219&lt;='Tabela IRT'!$B$23,'Tabela IRT'!$C$23,IF('Ficha de funcio e processa'!W219&lt;='Tabela IRT'!$B$24,'Tabela IRT'!$C$24))))))))))))))</f>
        <v>0</v>
      </c>
      <c r="M214" s="233">
        <f>('Ficha de funcio e processa'!W219-30%)-L214</f>
        <v>-0.3</v>
      </c>
      <c r="N214" s="184">
        <v>44</v>
      </c>
      <c r="O214" s="184">
        <v>9</v>
      </c>
      <c r="P214" s="185"/>
      <c r="Q214" s="185"/>
      <c r="R214" s="186"/>
      <c r="S214" s="186"/>
      <c r="T214" s="186"/>
      <c r="U214" s="186"/>
      <c r="V214" s="186"/>
      <c r="W214" s="186"/>
      <c r="X214" s="186"/>
      <c r="Y214" s="186"/>
      <c r="Z214" s="151"/>
      <c r="AA214" s="153">
        <f t="shared" ca="1" si="17"/>
        <v>41740</v>
      </c>
      <c r="AB214" s="154">
        <f t="shared" ca="1" si="18"/>
        <v>114.35616438356165</v>
      </c>
      <c r="AC214" s="187"/>
    </row>
    <row r="215" spans="1:29">
      <c r="A215" s="137" t="b">
        <f t="shared" si="19"/>
        <v>0</v>
      </c>
      <c r="B215" s="138"/>
      <c r="C215" s="145"/>
      <c r="D215" s="138"/>
      <c r="E215" s="139"/>
      <c r="F215" s="139"/>
      <c r="G215" s="140">
        <f t="shared" ca="1" si="15"/>
        <v>41740</v>
      </c>
      <c r="H215" s="141">
        <f t="shared" ca="1" si="16"/>
        <v>-41740</v>
      </c>
      <c r="I215" s="180"/>
      <c r="J215" s="135">
        <f>IF('Ficha de funcio e processa'!W220&lt;='Tabela IRT'!$B$11,'Tabela IRT'!$D$11,IF('Ficha de funcio e processa'!W220&lt;='Tabela IRT'!$B$12,'Tabela IRT'!$D$12,IF('Ficha de funcio e processa'!W220&lt;='Tabela IRT'!$B$13,'Tabela IRT'!$D$13,IF('Ficha de funcio e processa'!W220&lt;='Tabela IRT'!$B$14,'Tabela IRT'!$D$14,IF('Ficha de funcio e processa'!W220&lt;='Tabela IRT'!$B$15,'Tabela IRT'!$D$15,IF('Ficha de funcio e processa'!W220&lt;='Tabela IRT'!$B$16,'Tabela IRT'!$D$16,IF('Ficha de funcio e processa'!W220&lt;='Tabela IRT'!$B$17,'Tabela IRT'!$D$17,IF('Ficha de funcio e processa'!W220&lt;='Tabela IRT'!$B$18,'Tabela IRT'!$D$18,IF('Ficha de funcio e processa'!W220&lt;='Tabela IRT'!$B$19,'Tabela IRT'!$D$19,IF('Ficha de funcio e processa'!W220&lt;='Tabela IRT'!$B$20,'Tabela IRT'!$D$20,IF('Ficha de funcio e processa'!W220&lt;='Tabela IRT'!$B$21,'Tabela IRT'!$D$21,IF('Ficha de funcio e processa'!W220&lt;='Tabela IRT'!$B$22,'Tabela IRT'!$D$22,IF('Ficha de funcio e processa'!W220&lt;='Tabela IRT'!$B$23,'Tabela IRT'!$D$23,IF('Ficha de funcio e processa'!W220&lt;='Tabela IRT'!$B$24,'Tabela IRT'!$D$24))))))))))))))</f>
        <v>0</v>
      </c>
      <c r="K215" s="148">
        <f>IF('Ficha de funcio e processa'!W220&lt;='Tabela IRT'!$B$11,'Tabela IRT'!$E$11,IF('Ficha de funcio e processa'!W220&lt;='Tabela IRT'!$B$12,'Tabela IRT'!$E$12,IF('Ficha de funcio e processa'!W220&lt;='Tabela IRT'!$B$13,'Tabela IRT'!$E$13,IF('Ficha de funcio e processa'!W220&lt;='Tabela IRT'!$B$14,'Tabela IRT'!$E$14,IF('Ficha de funcio e processa'!W220&lt;='Tabela IRT'!$B$15,'Tabela IRT'!$E$15,IF('Ficha de funcio e processa'!W220&lt;='Tabela IRT'!$B$16,'Tabela IRT'!$E$16,IF('Ficha de funcio e processa'!W220&lt;='Tabela IRT'!$B$17,'Tabela IRT'!$E$17,IF('Ficha de funcio e processa'!W220&lt;='Tabela IRT'!$B$18,'Tabela IRT'!$E$18,IF('Ficha de funcio e processa'!W220&lt;='Tabela IRT'!$B$19,'Tabela IRT'!$E$19,IF('Ficha de funcio e processa'!W220&lt;='Tabela IRT'!$B$20,'Tabela IRT'!$E$20,IF('Ficha de funcio e processa'!W220&lt;='Tabela IRT'!$B$21,'Tabela IRT'!$E$21,IF('Ficha de funcio e processa'!W220&lt;='Tabela IRT'!$B$22,'Tabela IRT'!$E$22,IF('Ficha de funcio e processa'!W220&lt;='Tabela IRT'!$B$23,'Tabela IRT'!$E$23,IF('Ficha de funcio e processa'!W220&lt;='Tabela IRT'!$B$24,'Tabela IRT'!$E$24))))))))))))))</f>
        <v>0</v>
      </c>
      <c r="L215" s="148">
        <f>IF('Ficha de funcio e processa'!W220&lt;='Tabela IRT'!$B$11,'Tabela IRT'!$C$11,IF('Ficha de funcio e processa'!W220&lt;='Tabela IRT'!$B$12,'Tabela IRT'!$C$12,IF('Ficha de funcio e processa'!W220&lt;='Tabela IRT'!$B$13,'Tabela IRT'!$C$13,IF('Ficha de funcio e processa'!W220&lt;='Tabela IRT'!$B$14,'Tabela IRT'!$C$14,IF('Ficha de funcio e processa'!W220&lt;='Tabela IRT'!$B$15,'Tabela IRT'!$C$15,IF('Ficha de funcio e processa'!W220&lt;='Tabela IRT'!$B$16,'Tabela IRT'!$C$16,IF('Ficha de funcio e processa'!W220&lt;='Tabela IRT'!$B$17,'Tabela IRT'!$C$17,IF('Ficha de funcio e processa'!W220&lt;='Tabela IRT'!$B$18,'Tabela IRT'!$C$18,IF('Ficha de funcio e processa'!W220&lt;='Tabela IRT'!$B$19,'Tabela IRT'!$C$19,IF('Ficha de funcio e processa'!W220&lt;='Tabela IRT'!$B$20,'Tabela IRT'!$C$20,IF('Ficha de funcio e processa'!W220&lt;='Tabela IRT'!$B$21,'Tabela IRT'!$C$21,IF('Ficha de funcio e processa'!W220&lt;='Tabela IRT'!$B$22,'Tabela IRT'!$C$22,IF('Ficha de funcio e processa'!W220&lt;='Tabela IRT'!$B$23,'Tabela IRT'!$C$23,IF('Ficha de funcio e processa'!W220&lt;='Tabela IRT'!$B$24,'Tabela IRT'!$C$24))))))))))))))</f>
        <v>0</v>
      </c>
      <c r="M215" s="233">
        <f>('Ficha de funcio e processa'!W220-30%)-L215</f>
        <v>-0.3</v>
      </c>
      <c r="N215" s="184">
        <v>44</v>
      </c>
      <c r="O215" s="184">
        <v>9</v>
      </c>
      <c r="P215" s="185"/>
      <c r="Q215" s="185"/>
      <c r="R215" s="186"/>
      <c r="S215" s="186"/>
      <c r="T215" s="186"/>
      <c r="U215" s="186"/>
      <c r="V215" s="186"/>
      <c r="W215" s="186"/>
      <c r="X215" s="186"/>
      <c r="Y215" s="186"/>
      <c r="Z215" s="151"/>
      <c r="AA215" s="153">
        <f t="shared" ca="1" si="17"/>
        <v>41740</v>
      </c>
      <c r="AB215" s="154">
        <f t="shared" ca="1" si="18"/>
        <v>114.35616438356165</v>
      </c>
      <c r="AC215" s="187"/>
    </row>
    <row r="216" spans="1:29">
      <c r="A216" s="137" t="b">
        <f t="shared" si="19"/>
        <v>0</v>
      </c>
      <c r="B216" s="138"/>
      <c r="C216" s="145"/>
      <c r="D216" s="138"/>
      <c r="E216" s="139"/>
      <c r="F216" s="139"/>
      <c r="G216" s="140">
        <f t="shared" ca="1" si="15"/>
        <v>41740</v>
      </c>
      <c r="H216" s="141">
        <f t="shared" ca="1" si="16"/>
        <v>-41740</v>
      </c>
      <c r="I216" s="180"/>
      <c r="J216" s="135">
        <f>IF('Ficha de funcio e processa'!W221&lt;='Tabela IRT'!$B$11,'Tabela IRT'!$D$11,IF('Ficha de funcio e processa'!W221&lt;='Tabela IRT'!$B$12,'Tabela IRT'!$D$12,IF('Ficha de funcio e processa'!W221&lt;='Tabela IRT'!$B$13,'Tabela IRT'!$D$13,IF('Ficha de funcio e processa'!W221&lt;='Tabela IRT'!$B$14,'Tabela IRT'!$D$14,IF('Ficha de funcio e processa'!W221&lt;='Tabela IRT'!$B$15,'Tabela IRT'!$D$15,IF('Ficha de funcio e processa'!W221&lt;='Tabela IRT'!$B$16,'Tabela IRT'!$D$16,IF('Ficha de funcio e processa'!W221&lt;='Tabela IRT'!$B$17,'Tabela IRT'!$D$17,IF('Ficha de funcio e processa'!W221&lt;='Tabela IRT'!$B$18,'Tabela IRT'!$D$18,IF('Ficha de funcio e processa'!W221&lt;='Tabela IRT'!$B$19,'Tabela IRT'!$D$19,IF('Ficha de funcio e processa'!W221&lt;='Tabela IRT'!$B$20,'Tabela IRT'!$D$20,IF('Ficha de funcio e processa'!W221&lt;='Tabela IRT'!$B$21,'Tabela IRT'!$D$21,IF('Ficha de funcio e processa'!W221&lt;='Tabela IRT'!$B$22,'Tabela IRT'!$D$22,IF('Ficha de funcio e processa'!W221&lt;='Tabela IRT'!$B$23,'Tabela IRT'!$D$23,IF('Ficha de funcio e processa'!W221&lt;='Tabela IRT'!$B$24,'Tabela IRT'!$D$24))))))))))))))</f>
        <v>0</v>
      </c>
      <c r="K216" s="148">
        <f>IF('Ficha de funcio e processa'!W221&lt;='Tabela IRT'!$B$11,'Tabela IRT'!$E$11,IF('Ficha de funcio e processa'!W221&lt;='Tabela IRT'!$B$12,'Tabela IRT'!$E$12,IF('Ficha de funcio e processa'!W221&lt;='Tabela IRT'!$B$13,'Tabela IRT'!$E$13,IF('Ficha de funcio e processa'!W221&lt;='Tabela IRT'!$B$14,'Tabela IRT'!$E$14,IF('Ficha de funcio e processa'!W221&lt;='Tabela IRT'!$B$15,'Tabela IRT'!$E$15,IF('Ficha de funcio e processa'!W221&lt;='Tabela IRT'!$B$16,'Tabela IRT'!$E$16,IF('Ficha de funcio e processa'!W221&lt;='Tabela IRT'!$B$17,'Tabela IRT'!$E$17,IF('Ficha de funcio e processa'!W221&lt;='Tabela IRT'!$B$18,'Tabela IRT'!$E$18,IF('Ficha de funcio e processa'!W221&lt;='Tabela IRT'!$B$19,'Tabela IRT'!$E$19,IF('Ficha de funcio e processa'!W221&lt;='Tabela IRT'!$B$20,'Tabela IRT'!$E$20,IF('Ficha de funcio e processa'!W221&lt;='Tabela IRT'!$B$21,'Tabela IRT'!$E$21,IF('Ficha de funcio e processa'!W221&lt;='Tabela IRT'!$B$22,'Tabela IRT'!$E$22,IF('Ficha de funcio e processa'!W221&lt;='Tabela IRT'!$B$23,'Tabela IRT'!$E$23,IF('Ficha de funcio e processa'!W221&lt;='Tabela IRT'!$B$24,'Tabela IRT'!$E$24))))))))))))))</f>
        <v>0</v>
      </c>
      <c r="L216" s="148">
        <f>IF('Ficha de funcio e processa'!W221&lt;='Tabela IRT'!$B$11,'Tabela IRT'!$C$11,IF('Ficha de funcio e processa'!W221&lt;='Tabela IRT'!$B$12,'Tabela IRT'!$C$12,IF('Ficha de funcio e processa'!W221&lt;='Tabela IRT'!$B$13,'Tabela IRT'!$C$13,IF('Ficha de funcio e processa'!W221&lt;='Tabela IRT'!$B$14,'Tabela IRT'!$C$14,IF('Ficha de funcio e processa'!W221&lt;='Tabela IRT'!$B$15,'Tabela IRT'!$C$15,IF('Ficha de funcio e processa'!W221&lt;='Tabela IRT'!$B$16,'Tabela IRT'!$C$16,IF('Ficha de funcio e processa'!W221&lt;='Tabela IRT'!$B$17,'Tabela IRT'!$C$17,IF('Ficha de funcio e processa'!W221&lt;='Tabela IRT'!$B$18,'Tabela IRT'!$C$18,IF('Ficha de funcio e processa'!W221&lt;='Tabela IRT'!$B$19,'Tabela IRT'!$C$19,IF('Ficha de funcio e processa'!W221&lt;='Tabela IRT'!$B$20,'Tabela IRT'!$C$20,IF('Ficha de funcio e processa'!W221&lt;='Tabela IRT'!$B$21,'Tabela IRT'!$C$21,IF('Ficha de funcio e processa'!W221&lt;='Tabela IRT'!$B$22,'Tabela IRT'!$C$22,IF('Ficha de funcio e processa'!W221&lt;='Tabela IRT'!$B$23,'Tabela IRT'!$C$23,IF('Ficha de funcio e processa'!W221&lt;='Tabela IRT'!$B$24,'Tabela IRT'!$C$24))))))))))))))</f>
        <v>0</v>
      </c>
      <c r="M216" s="233">
        <f>('Ficha de funcio e processa'!W221-30%)-L216</f>
        <v>-0.3</v>
      </c>
      <c r="N216" s="184">
        <v>44</v>
      </c>
      <c r="O216" s="184">
        <v>9</v>
      </c>
      <c r="P216" s="185"/>
      <c r="Q216" s="185"/>
      <c r="R216" s="186"/>
      <c r="S216" s="186"/>
      <c r="T216" s="186"/>
      <c r="U216" s="186"/>
      <c r="V216" s="186"/>
      <c r="W216" s="186"/>
      <c r="X216" s="186"/>
      <c r="Y216" s="186"/>
      <c r="Z216" s="151"/>
      <c r="AA216" s="153">
        <f t="shared" ca="1" si="17"/>
        <v>41740</v>
      </c>
      <c r="AB216" s="154">
        <f t="shared" ca="1" si="18"/>
        <v>114.35616438356165</v>
      </c>
      <c r="AC216" s="187"/>
    </row>
    <row r="217" spans="1:29">
      <c r="A217" s="137" t="b">
        <f t="shared" si="19"/>
        <v>0</v>
      </c>
      <c r="B217" s="138"/>
      <c r="C217" s="145"/>
      <c r="D217" s="138"/>
      <c r="E217" s="139"/>
      <c r="F217" s="139"/>
      <c r="G217" s="140">
        <f t="shared" ca="1" si="15"/>
        <v>41740</v>
      </c>
      <c r="H217" s="141">
        <f t="shared" ca="1" si="16"/>
        <v>-41740</v>
      </c>
      <c r="I217" s="180"/>
      <c r="J217" s="135">
        <f>IF('Ficha de funcio e processa'!W222&lt;='Tabela IRT'!$B$11,'Tabela IRT'!$D$11,IF('Ficha de funcio e processa'!W222&lt;='Tabela IRT'!$B$12,'Tabela IRT'!$D$12,IF('Ficha de funcio e processa'!W222&lt;='Tabela IRT'!$B$13,'Tabela IRT'!$D$13,IF('Ficha de funcio e processa'!W222&lt;='Tabela IRT'!$B$14,'Tabela IRT'!$D$14,IF('Ficha de funcio e processa'!W222&lt;='Tabela IRT'!$B$15,'Tabela IRT'!$D$15,IF('Ficha de funcio e processa'!W222&lt;='Tabela IRT'!$B$16,'Tabela IRT'!$D$16,IF('Ficha de funcio e processa'!W222&lt;='Tabela IRT'!$B$17,'Tabela IRT'!$D$17,IF('Ficha de funcio e processa'!W222&lt;='Tabela IRT'!$B$18,'Tabela IRT'!$D$18,IF('Ficha de funcio e processa'!W222&lt;='Tabela IRT'!$B$19,'Tabela IRT'!$D$19,IF('Ficha de funcio e processa'!W222&lt;='Tabela IRT'!$B$20,'Tabela IRT'!$D$20,IF('Ficha de funcio e processa'!W222&lt;='Tabela IRT'!$B$21,'Tabela IRT'!$D$21,IF('Ficha de funcio e processa'!W222&lt;='Tabela IRT'!$B$22,'Tabela IRT'!$D$22,IF('Ficha de funcio e processa'!W222&lt;='Tabela IRT'!$B$23,'Tabela IRT'!$D$23,IF('Ficha de funcio e processa'!W222&lt;='Tabela IRT'!$B$24,'Tabela IRT'!$D$24))))))))))))))</f>
        <v>0</v>
      </c>
      <c r="K217" s="148">
        <f>IF('Ficha de funcio e processa'!W222&lt;='Tabela IRT'!$B$11,'Tabela IRT'!$E$11,IF('Ficha de funcio e processa'!W222&lt;='Tabela IRT'!$B$12,'Tabela IRT'!$E$12,IF('Ficha de funcio e processa'!W222&lt;='Tabela IRT'!$B$13,'Tabela IRT'!$E$13,IF('Ficha de funcio e processa'!W222&lt;='Tabela IRT'!$B$14,'Tabela IRT'!$E$14,IF('Ficha de funcio e processa'!W222&lt;='Tabela IRT'!$B$15,'Tabela IRT'!$E$15,IF('Ficha de funcio e processa'!W222&lt;='Tabela IRT'!$B$16,'Tabela IRT'!$E$16,IF('Ficha de funcio e processa'!W222&lt;='Tabela IRT'!$B$17,'Tabela IRT'!$E$17,IF('Ficha de funcio e processa'!W222&lt;='Tabela IRT'!$B$18,'Tabela IRT'!$E$18,IF('Ficha de funcio e processa'!W222&lt;='Tabela IRT'!$B$19,'Tabela IRT'!$E$19,IF('Ficha de funcio e processa'!W222&lt;='Tabela IRT'!$B$20,'Tabela IRT'!$E$20,IF('Ficha de funcio e processa'!W222&lt;='Tabela IRT'!$B$21,'Tabela IRT'!$E$21,IF('Ficha de funcio e processa'!W222&lt;='Tabela IRT'!$B$22,'Tabela IRT'!$E$22,IF('Ficha de funcio e processa'!W222&lt;='Tabela IRT'!$B$23,'Tabela IRT'!$E$23,IF('Ficha de funcio e processa'!W222&lt;='Tabela IRT'!$B$24,'Tabela IRT'!$E$24))))))))))))))</f>
        <v>0</v>
      </c>
      <c r="L217" s="148">
        <f>IF('Ficha de funcio e processa'!W222&lt;='Tabela IRT'!$B$11,'Tabela IRT'!$C$11,IF('Ficha de funcio e processa'!W222&lt;='Tabela IRT'!$B$12,'Tabela IRT'!$C$12,IF('Ficha de funcio e processa'!W222&lt;='Tabela IRT'!$B$13,'Tabela IRT'!$C$13,IF('Ficha de funcio e processa'!W222&lt;='Tabela IRT'!$B$14,'Tabela IRT'!$C$14,IF('Ficha de funcio e processa'!W222&lt;='Tabela IRT'!$B$15,'Tabela IRT'!$C$15,IF('Ficha de funcio e processa'!W222&lt;='Tabela IRT'!$B$16,'Tabela IRT'!$C$16,IF('Ficha de funcio e processa'!W222&lt;='Tabela IRT'!$B$17,'Tabela IRT'!$C$17,IF('Ficha de funcio e processa'!W222&lt;='Tabela IRT'!$B$18,'Tabela IRT'!$C$18,IF('Ficha de funcio e processa'!W222&lt;='Tabela IRT'!$B$19,'Tabela IRT'!$C$19,IF('Ficha de funcio e processa'!W222&lt;='Tabela IRT'!$B$20,'Tabela IRT'!$C$20,IF('Ficha de funcio e processa'!W222&lt;='Tabela IRT'!$B$21,'Tabela IRT'!$C$21,IF('Ficha de funcio e processa'!W222&lt;='Tabela IRT'!$B$22,'Tabela IRT'!$C$22,IF('Ficha de funcio e processa'!W222&lt;='Tabela IRT'!$B$23,'Tabela IRT'!$C$23,IF('Ficha de funcio e processa'!W222&lt;='Tabela IRT'!$B$24,'Tabela IRT'!$C$24))))))))))))))</f>
        <v>0</v>
      </c>
      <c r="M217" s="233">
        <f>('Ficha de funcio e processa'!W222-30%)-L217</f>
        <v>-0.3</v>
      </c>
      <c r="N217" s="184">
        <v>44</v>
      </c>
      <c r="O217" s="184">
        <v>9</v>
      </c>
      <c r="P217" s="185"/>
      <c r="Q217" s="185"/>
      <c r="R217" s="186"/>
      <c r="S217" s="186"/>
      <c r="T217" s="186"/>
      <c r="U217" s="186"/>
      <c r="V217" s="186"/>
      <c r="W217" s="186"/>
      <c r="X217" s="186"/>
      <c r="Y217" s="186"/>
      <c r="Z217" s="151"/>
      <c r="AA217" s="153">
        <f t="shared" ca="1" si="17"/>
        <v>41740</v>
      </c>
      <c r="AB217" s="154">
        <f t="shared" ca="1" si="18"/>
        <v>114.35616438356165</v>
      </c>
      <c r="AC217" s="187"/>
    </row>
    <row r="218" spans="1:29">
      <c r="A218" s="137" t="b">
        <f t="shared" si="19"/>
        <v>0</v>
      </c>
      <c r="B218" s="138"/>
      <c r="C218" s="145"/>
      <c r="D218" s="138"/>
      <c r="E218" s="139"/>
      <c r="F218" s="139"/>
      <c r="G218" s="140">
        <f t="shared" ca="1" si="15"/>
        <v>41740</v>
      </c>
      <c r="H218" s="141">
        <f t="shared" ca="1" si="16"/>
        <v>-41740</v>
      </c>
      <c r="I218" s="180"/>
      <c r="J218" s="135">
        <f>IF('Ficha de funcio e processa'!W223&lt;='Tabela IRT'!$B$11,'Tabela IRT'!$D$11,IF('Ficha de funcio e processa'!W223&lt;='Tabela IRT'!$B$12,'Tabela IRT'!$D$12,IF('Ficha de funcio e processa'!W223&lt;='Tabela IRT'!$B$13,'Tabela IRT'!$D$13,IF('Ficha de funcio e processa'!W223&lt;='Tabela IRT'!$B$14,'Tabela IRT'!$D$14,IF('Ficha de funcio e processa'!W223&lt;='Tabela IRT'!$B$15,'Tabela IRT'!$D$15,IF('Ficha de funcio e processa'!W223&lt;='Tabela IRT'!$B$16,'Tabela IRT'!$D$16,IF('Ficha de funcio e processa'!W223&lt;='Tabela IRT'!$B$17,'Tabela IRT'!$D$17,IF('Ficha de funcio e processa'!W223&lt;='Tabela IRT'!$B$18,'Tabela IRT'!$D$18,IF('Ficha de funcio e processa'!W223&lt;='Tabela IRT'!$B$19,'Tabela IRT'!$D$19,IF('Ficha de funcio e processa'!W223&lt;='Tabela IRT'!$B$20,'Tabela IRT'!$D$20,IF('Ficha de funcio e processa'!W223&lt;='Tabela IRT'!$B$21,'Tabela IRT'!$D$21,IF('Ficha de funcio e processa'!W223&lt;='Tabela IRT'!$B$22,'Tabela IRT'!$D$22,IF('Ficha de funcio e processa'!W223&lt;='Tabela IRT'!$B$23,'Tabela IRT'!$D$23,IF('Ficha de funcio e processa'!W223&lt;='Tabela IRT'!$B$24,'Tabela IRT'!$D$24))))))))))))))</f>
        <v>0</v>
      </c>
      <c r="K218" s="148">
        <f>IF('Ficha de funcio e processa'!W223&lt;='Tabela IRT'!$B$11,'Tabela IRT'!$E$11,IF('Ficha de funcio e processa'!W223&lt;='Tabela IRT'!$B$12,'Tabela IRT'!$E$12,IF('Ficha de funcio e processa'!W223&lt;='Tabela IRT'!$B$13,'Tabela IRT'!$E$13,IF('Ficha de funcio e processa'!W223&lt;='Tabela IRT'!$B$14,'Tabela IRT'!$E$14,IF('Ficha de funcio e processa'!W223&lt;='Tabela IRT'!$B$15,'Tabela IRT'!$E$15,IF('Ficha de funcio e processa'!W223&lt;='Tabela IRT'!$B$16,'Tabela IRT'!$E$16,IF('Ficha de funcio e processa'!W223&lt;='Tabela IRT'!$B$17,'Tabela IRT'!$E$17,IF('Ficha de funcio e processa'!W223&lt;='Tabela IRT'!$B$18,'Tabela IRT'!$E$18,IF('Ficha de funcio e processa'!W223&lt;='Tabela IRT'!$B$19,'Tabela IRT'!$E$19,IF('Ficha de funcio e processa'!W223&lt;='Tabela IRT'!$B$20,'Tabela IRT'!$E$20,IF('Ficha de funcio e processa'!W223&lt;='Tabela IRT'!$B$21,'Tabela IRT'!$E$21,IF('Ficha de funcio e processa'!W223&lt;='Tabela IRT'!$B$22,'Tabela IRT'!$E$22,IF('Ficha de funcio e processa'!W223&lt;='Tabela IRT'!$B$23,'Tabela IRT'!$E$23,IF('Ficha de funcio e processa'!W223&lt;='Tabela IRT'!$B$24,'Tabela IRT'!$E$24))))))))))))))</f>
        <v>0</v>
      </c>
      <c r="L218" s="148">
        <f>IF('Ficha de funcio e processa'!W223&lt;='Tabela IRT'!$B$11,'Tabela IRT'!$C$11,IF('Ficha de funcio e processa'!W223&lt;='Tabela IRT'!$B$12,'Tabela IRT'!$C$12,IF('Ficha de funcio e processa'!W223&lt;='Tabela IRT'!$B$13,'Tabela IRT'!$C$13,IF('Ficha de funcio e processa'!W223&lt;='Tabela IRT'!$B$14,'Tabela IRT'!$C$14,IF('Ficha de funcio e processa'!W223&lt;='Tabela IRT'!$B$15,'Tabela IRT'!$C$15,IF('Ficha de funcio e processa'!W223&lt;='Tabela IRT'!$B$16,'Tabela IRT'!$C$16,IF('Ficha de funcio e processa'!W223&lt;='Tabela IRT'!$B$17,'Tabela IRT'!$C$17,IF('Ficha de funcio e processa'!W223&lt;='Tabela IRT'!$B$18,'Tabela IRT'!$C$18,IF('Ficha de funcio e processa'!W223&lt;='Tabela IRT'!$B$19,'Tabela IRT'!$C$19,IF('Ficha de funcio e processa'!W223&lt;='Tabela IRT'!$B$20,'Tabela IRT'!$C$20,IF('Ficha de funcio e processa'!W223&lt;='Tabela IRT'!$B$21,'Tabela IRT'!$C$21,IF('Ficha de funcio e processa'!W223&lt;='Tabela IRT'!$B$22,'Tabela IRT'!$C$22,IF('Ficha de funcio e processa'!W223&lt;='Tabela IRT'!$B$23,'Tabela IRT'!$C$23,IF('Ficha de funcio e processa'!W223&lt;='Tabela IRT'!$B$24,'Tabela IRT'!$C$24))))))))))))))</f>
        <v>0</v>
      </c>
      <c r="M218" s="233">
        <f>('Ficha de funcio e processa'!W223-30%)-L218</f>
        <v>-0.3</v>
      </c>
      <c r="N218" s="184">
        <v>44</v>
      </c>
      <c r="O218" s="184">
        <v>9</v>
      </c>
      <c r="P218" s="185"/>
      <c r="Q218" s="185"/>
      <c r="R218" s="186"/>
      <c r="S218" s="186"/>
      <c r="T218" s="186"/>
      <c r="U218" s="186"/>
      <c r="V218" s="186"/>
      <c r="W218" s="186"/>
      <c r="X218" s="186"/>
      <c r="Y218" s="186"/>
      <c r="Z218" s="151"/>
      <c r="AA218" s="153">
        <f t="shared" ca="1" si="17"/>
        <v>41740</v>
      </c>
      <c r="AB218" s="154">
        <f t="shared" ca="1" si="18"/>
        <v>114.35616438356165</v>
      </c>
      <c r="AC218" s="187"/>
    </row>
    <row r="219" spans="1:29">
      <c r="A219" s="137" t="b">
        <f t="shared" si="19"/>
        <v>0</v>
      </c>
      <c r="B219" s="138"/>
      <c r="C219" s="145"/>
      <c r="D219" s="138"/>
      <c r="E219" s="139"/>
      <c r="F219" s="139"/>
      <c r="G219" s="140">
        <f t="shared" ca="1" si="15"/>
        <v>41740</v>
      </c>
      <c r="H219" s="141">
        <f t="shared" ca="1" si="16"/>
        <v>-41740</v>
      </c>
      <c r="I219" s="180"/>
      <c r="J219" s="135">
        <f>IF('Ficha de funcio e processa'!W224&lt;='Tabela IRT'!$B$11,'Tabela IRT'!$D$11,IF('Ficha de funcio e processa'!W224&lt;='Tabela IRT'!$B$12,'Tabela IRT'!$D$12,IF('Ficha de funcio e processa'!W224&lt;='Tabela IRT'!$B$13,'Tabela IRT'!$D$13,IF('Ficha de funcio e processa'!W224&lt;='Tabela IRT'!$B$14,'Tabela IRT'!$D$14,IF('Ficha de funcio e processa'!W224&lt;='Tabela IRT'!$B$15,'Tabela IRT'!$D$15,IF('Ficha de funcio e processa'!W224&lt;='Tabela IRT'!$B$16,'Tabela IRT'!$D$16,IF('Ficha de funcio e processa'!W224&lt;='Tabela IRT'!$B$17,'Tabela IRT'!$D$17,IF('Ficha de funcio e processa'!W224&lt;='Tabela IRT'!$B$18,'Tabela IRT'!$D$18,IF('Ficha de funcio e processa'!W224&lt;='Tabela IRT'!$B$19,'Tabela IRT'!$D$19,IF('Ficha de funcio e processa'!W224&lt;='Tabela IRT'!$B$20,'Tabela IRT'!$D$20,IF('Ficha de funcio e processa'!W224&lt;='Tabela IRT'!$B$21,'Tabela IRT'!$D$21,IF('Ficha de funcio e processa'!W224&lt;='Tabela IRT'!$B$22,'Tabela IRT'!$D$22,IF('Ficha de funcio e processa'!W224&lt;='Tabela IRT'!$B$23,'Tabela IRT'!$D$23,IF('Ficha de funcio e processa'!W224&lt;='Tabela IRT'!$B$24,'Tabela IRT'!$D$24))))))))))))))</f>
        <v>0</v>
      </c>
      <c r="K219" s="148">
        <f>IF('Ficha de funcio e processa'!W224&lt;='Tabela IRT'!$B$11,'Tabela IRT'!$E$11,IF('Ficha de funcio e processa'!W224&lt;='Tabela IRT'!$B$12,'Tabela IRT'!$E$12,IF('Ficha de funcio e processa'!W224&lt;='Tabela IRT'!$B$13,'Tabela IRT'!$E$13,IF('Ficha de funcio e processa'!W224&lt;='Tabela IRT'!$B$14,'Tabela IRT'!$E$14,IF('Ficha de funcio e processa'!W224&lt;='Tabela IRT'!$B$15,'Tabela IRT'!$E$15,IF('Ficha de funcio e processa'!W224&lt;='Tabela IRT'!$B$16,'Tabela IRT'!$E$16,IF('Ficha de funcio e processa'!W224&lt;='Tabela IRT'!$B$17,'Tabela IRT'!$E$17,IF('Ficha de funcio e processa'!W224&lt;='Tabela IRT'!$B$18,'Tabela IRT'!$E$18,IF('Ficha de funcio e processa'!W224&lt;='Tabela IRT'!$B$19,'Tabela IRT'!$E$19,IF('Ficha de funcio e processa'!W224&lt;='Tabela IRT'!$B$20,'Tabela IRT'!$E$20,IF('Ficha de funcio e processa'!W224&lt;='Tabela IRT'!$B$21,'Tabela IRT'!$E$21,IF('Ficha de funcio e processa'!W224&lt;='Tabela IRT'!$B$22,'Tabela IRT'!$E$22,IF('Ficha de funcio e processa'!W224&lt;='Tabela IRT'!$B$23,'Tabela IRT'!$E$23,IF('Ficha de funcio e processa'!W224&lt;='Tabela IRT'!$B$24,'Tabela IRT'!$E$24))))))))))))))</f>
        <v>0</v>
      </c>
      <c r="L219" s="148">
        <f>IF('Ficha de funcio e processa'!W224&lt;='Tabela IRT'!$B$11,'Tabela IRT'!$C$11,IF('Ficha de funcio e processa'!W224&lt;='Tabela IRT'!$B$12,'Tabela IRT'!$C$12,IF('Ficha de funcio e processa'!W224&lt;='Tabela IRT'!$B$13,'Tabela IRT'!$C$13,IF('Ficha de funcio e processa'!W224&lt;='Tabela IRT'!$B$14,'Tabela IRT'!$C$14,IF('Ficha de funcio e processa'!W224&lt;='Tabela IRT'!$B$15,'Tabela IRT'!$C$15,IF('Ficha de funcio e processa'!W224&lt;='Tabela IRT'!$B$16,'Tabela IRT'!$C$16,IF('Ficha de funcio e processa'!W224&lt;='Tabela IRT'!$B$17,'Tabela IRT'!$C$17,IF('Ficha de funcio e processa'!W224&lt;='Tabela IRT'!$B$18,'Tabela IRT'!$C$18,IF('Ficha de funcio e processa'!W224&lt;='Tabela IRT'!$B$19,'Tabela IRT'!$C$19,IF('Ficha de funcio e processa'!W224&lt;='Tabela IRT'!$B$20,'Tabela IRT'!$C$20,IF('Ficha de funcio e processa'!W224&lt;='Tabela IRT'!$B$21,'Tabela IRT'!$C$21,IF('Ficha de funcio e processa'!W224&lt;='Tabela IRT'!$B$22,'Tabela IRT'!$C$22,IF('Ficha de funcio e processa'!W224&lt;='Tabela IRT'!$B$23,'Tabela IRT'!$C$23,IF('Ficha de funcio e processa'!W224&lt;='Tabela IRT'!$B$24,'Tabela IRT'!$C$24))))))))))))))</f>
        <v>0</v>
      </c>
      <c r="M219" s="233">
        <f>('Ficha de funcio e processa'!W224-30%)-L219</f>
        <v>-0.3</v>
      </c>
      <c r="N219" s="184">
        <v>44</v>
      </c>
      <c r="O219" s="184">
        <v>9</v>
      </c>
      <c r="P219" s="185"/>
      <c r="Q219" s="185"/>
      <c r="R219" s="186"/>
      <c r="S219" s="186"/>
      <c r="T219" s="186"/>
      <c r="U219" s="186"/>
      <c r="V219" s="186"/>
      <c r="W219" s="186"/>
      <c r="X219" s="186"/>
      <c r="Y219" s="186"/>
      <c r="Z219" s="151"/>
      <c r="AA219" s="153">
        <f t="shared" ca="1" si="17"/>
        <v>41740</v>
      </c>
      <c r="AB219" s="154">
        <f t="shared" ca="1" si="18"/>
        <v>114.35616438356165</v>
      </c>
      <c r="AC219" s="187"/>
    </row>
    <row r="220" spans="1:29">
      <c r="A220" s="137" t="b">
        <f t="shared" si="19"/>
        <v>0</v>
      </c>
      <c r="B220" s="138"/>
      <c r="C220" s="145"/>
      <c r="D220" s="138"/>
      <c r="E220" s="139"/>
      <c r="F220" s="139"/>
      <c r="G220" s="140">
        <f t="shared" ca="1" si="15"/>
        <v>41740</v>
      </c>
      <c r="H220" s="141">
        <f t="shared" ca="1" si="16"/>
        <v>-41740</v>
      </c>
      <c r="I220" s="180"/>
      <c r="J220" s="135">
        <f>IF('Ficha de funcio e processa'!W225&lt;='Tabela IRT'!$B$11,'Tabela IRT'!$D$11,IF('Ficha de funcio e processa'!W225&lt;='Tabela IRT'!$B$12,'Tabela IRT'!$D$12,IF('Ficha de funcio e processa'!W225&lt;='Tabela IRT'!$B$13,'Tabela IRT'!$D$13,IF('Ficha de funcio e processa'!W225&lt;='Tabela IRT'!$B$14,'Tabela IRT'!$D$14,IF('Ficha de funcio e processa'!W225&lt;='Tabela IRT'!$B$15,'Tabela IRT'!$D$15,IF('Ficha de funcio e processa'!W225&lt;='Tabela IRT'!$B$16,'Tabela IRT'!$D$16,IF('Ficha de funcio e processa'!W225&lt;='Tabela IRT'!$B$17,'Tabela IRT'!$D$17,IF('Ficha de funcio e processa'!W225&lt;='Tabela IRT'!$B$18,'Tabela IRT'!$D$18,IF('Ficha de funcio e processa'!W225&lt;='Tabela IRT'!$B$19,'Tabela IRT'!$D$19,IF('Ficha de funcio e processa'!W225&lt;='Tabela IRT'!$B$20,'Tabela IRT'!$D$20,IF('Ficha de funcio e processa'!W225&lt;='Tabela IRT'!$B$21,'Tabela IRT'!$D$21,IF('Ficha de funcio e processa'!W225&lt;='Tabela IRT'!$B$22,'Tabela IRT'!$D$22,IF('Ficha de funcio e processa'!W225&lt;='Tabela IRT'!$B$23,'Tabela IRT'!$D$23,IF('Ficha de funcio e processa'!W225&lt;='Tabela IRT'!$B$24,'Tabela IRT'!$D$24))))))))))))))</f>
        <v>0</v>
      </c>
      <c r="K220" s="148">
        <f>IF('Ficha de funcio e processa'!W225&lt;='Tabela IRT'!$B$11,'Tabela IRT'!$E$11,IF('Ficha de funcio e processa'!W225&lt;='Tabela IRT'!$B$12,'Tabela IRT'!$E$12,IF('Ficha de funcio e processa'!W225&lt;='Tabela IRT'!$B$13,'Tabela IRT'!$E$13,IF('Ficha de funcio e processa'!W225&lt;='Tabela IRT'!$B$14,'Tabela IRT'!$E$14,IF('Ficha de funcio e processa'!W225&lt;='Tabela IRT'!$B$15,'Tabela IRT'!$E$15,IF('Ficha de funcio e processa'!W225&lt;='Tabela IRT'!$B$16,'Tabela IRT'!$E$16,IF('Ficha de funcio e processa'!W225&lt;='Tabela IRT'!$B$17,'Tabela IRT'!$E$17,IF('Ficha de funcio e processa'!W225&lt;='Tabela IRT'!$B$18,'Tabela IRT'!$E$18,IF('Ficha de funcio e processa'!W225&lt;='Tabela IRT'!$B$19,'Tabela IRT'!$E$19,IF('Ficha de funcio e processa'!W225&lt;='Tabela IRT'!$B$20,'Tabela IRT'!$E$20,IF('Ficha de funcio e processa'!W225&lt;='Tabela IRT'!$B$21,'Tabela IRT'!$E$21,IF('Ficha de funcio e processa'!W225&lt;='Tabela IRT'!$B$22,'Tabela IRT'!$E$22,IF('Ficha de funcio e processa'!W225&lt;='Tabela IRT'!$B$23,'Tabela IRT'!$E$23,IF('Ficha de funcio e processa'!W225&lt;='Tabela IRT'!$B$24,'Tabela IRT'!$E$24))))))))))))))</f>
        <v>0</v>
      </c>
      <c r="L220" s="148">
        <f>IF('Ficha de funcio e processa'!W225&lt;='Tabela IRT'!$B$11,'Tabela IRT'!$C$11,IF('Ficha de funcio e processa'!W225&lt;='Tabela IRT'!$B$12,'Tabela IRT'!$C$12,IF('Ficha de funcio e processa'!W225&lt;='Tabela IRT'!$B$13,'Tabela IRT'!$C$13,IF('Ficha de funcio e processa'!W225&lt;='Tabela IRT'!$B$14,'Tabela IRT'!$C$14,IF('Ficha de funcio e processa'!W225&lt;='Tabela IRT'!$B$15,'Tabela IRT'!$C$15,IF('Ficha de funcio e processa'!W225&lt;='Tabela IRT'!$B$16,'Tabela IRT'!$C$16,IF('Ficha de funcio e processa'!W225&lt;='Tabela IRT'!$B$17,'Tabela IRT'!$C$17,IF('Ficha de funcio e processa'!W225&lt;='Tabela IRT'!$B$18,'Tabela IRT'!$C$18,IF('Ficha de funcio e processa'!W225&lt;='Tabela IRT'!$B$19,'Tabela IRT'!$C$19,IF('Ficha de funcio e processa'!W225&lt;='Tabela IRT'!$B$20,'Tabela IRT'!$C$20,IF('Ficha de funcio e processa'!W225&lt;='Tabela IRT'!$B$21,'Tabela IRT'!$C$21,IF('Ficha de funcio e processa'!W225&lt;='Tabela IRT'!$B$22,'Tabela IRT'!$C$22,IF('Ficha de funcio e processa'!W225&lt;='Tabela IRT'!$B$23,'Tabela IRT'!$C$23,IF('Ficha de funcio e processa'!W225&lt;='Tabela IRT'!$B$24,'Tabela IRT'!$C$24))))))))))))))</f>
        <v>0</v>
      </c>
      <c r="M220" s="233">
        <f>('Ficha de funcio e processa'!W225-30%)-L220</f>
        <v>-0.3</v>
      </c>
      <c r="N220" s="184">
        <v>44</v>
      </c>
      <c r="O220" s="184">
        <v>9</v>
      </c>
      <c r="P220" s="185"/>
      <c r="Q220" s="185"/>
      <c r="R220" s="186"/>
      <c r="S220" s="186"/>
      <c r="T220" s="186"/>
      <c r="U220" s="186"/>
      <c r="V220" s="186"/>
      <c r="W220" s="186"/>
      <c r="X220" s="186"/>
      <c r="Y220" s="186"/>
      <c r="Z220" s="151"/>
      <c r="AA220" s="153">
        <f t="shared" ca="1" si="17"/>
        <v>41740</v>
      </c>
      <c r="AB220" s="154">
        <f t="shared" ca="1" si="18"/>
        <v>114.35616438356165</v>
      </c>
      <c r="AC220" s="187"/>
    </row>
    <row r="221" spans="1:29">
      <c r="A221" s="137" t="b">
        <f t="shared" si="19"/>
        <v>0</v>
      </c>
      <c r="B221" s="138"/>
      <c r="C221" s="145"/>
      <c r="D221" s="138"/>
      <c r="E221" s="139"/>
      <c r="F221" s="139"/>
      <c r="G221" s="140">
        <f t="shared" ca="1" si="15"/>
        <v>41740</v>
      </c>
      <c r="H221" s="141">
        <f t="shared" ca="1" si="16"/>
        <v>-41740</v>
      </c>
      <c r="I221" s="180"/>
      <c r="J221" s="135">
        <f>IF('Ficha de funcio e processa'!W226&lt;='Tabela IRT'!$B$11,'Tabela IRT'!$D$11,IF('Ficha de funcio e processa'!W226&lt;='Tabela IRT'!$B$12,'Tabela IRT'!$D$12,IF('Ficha de funcio e processa'!W226&lt;='Tabela IRT'!$B$13,'Tabela IRT'!$D$13,IF('Ficha de funcio e processa'!W226&lt;='Tabela IRT'!$B$14,'Tabela IRT'!$D$14,IF('Ficha de funcio e processa'!W226&lt;='Tabela IRT'!$B$15,'Tabela IRT'!$D$15,IF('Ficha de funcio e processa'!W226&lt;='Tabela IRT'!$B$16,'Tabela IRT'!$D$16,IF('Ficha de funcio e processa'!W226&lt;='Tabela IRT'!$B$17,'Tabela IRT'!$D$17,IF('Ficha de funcio e processa'!W226&lt;='Tabela IRT'!$B$18,'Tabela IRT'!$D$18,IF('Ficha de funcio e processa'!W226&lt;='Tabela IRT'!$B$19,'Tabela IRT'!$D$19,IF('Ficha de funcio e processa'!W226&lt;='Tabela IRT'!$B$20,'Tabela IRT'!$D$20,IF('Ficha de funcio e processa'!W226&lt;='Tabela IRT'!$B$21,'Tabela IRT'!$D$21,IF('Ficha de funcio e processa'!W226&lt;='Tabela IRT'!$B$22,'Tabela IRT'!$D$22,IF('Ficha de funcio e processa'!W226&lt;='Tabela IRT'!$B$23,'Tabela IRT'!$D$23,IF('Ficha de funcio e processa'!W226&lt;='Tabela IRT'!$B$24,'Tabela IRT'!$D$24))))))))))))))</f>
        <v>0</v>
      </c>
      <c r="K221" s="148">
        <f>IF('Ficha de funcio e processa'!W226&lt;='Tabela IRT'!$B$11,'Tabela IRT'!$E$11,IF('Ficha de funcio e processa'!W226&lt;='Tabela IRT'!$B$12,'Tabela IRT'!$E$12,IF('Ficha de funcio e processa'!W226&lt;='Tabela IRT'!$B$13,'Tabela IRT'!$E$13,IF('Ficha de funcio e processa'!W226&lt;='Tabela IRT'!$B$14,'Tabela IRT'!$E$14,IF('Ficha de funcio e processa'!W226&lt;='Tabela IRT'!$B$15,'Tabela IRT'!$E$15,IF('Ficha de funcio e processa'!W226&lt;='Tabela IRT'!$B$16,'Tabela IRT'!$E$16,IF('Ficha de funcio e processa'!W226&lt;='Tabela IRT'!$B$17,'Tabela IRT'!$E$17,IF('Ficha de funcio e processa'!W226&lt;='Tabela IRT'!$B$18,'Tabela IRT'!$E$18,IF('Ficha de funcio e processa'!W226&lt;='Tabela IRT'!$B$19,'Tabela IRT'!$E$19,IF('Ficha de funcio e processa'!W226&lt;='Tabela IRT'!$B$20,'Tabela IRT'!$E$20,IF('Ficha de funcio e processa'!W226&lt;='Tabela IRT'!$B$21,'Tabela IRT'!$E$21,IF('Ficha de funcio e processa'!W226&lt;='Tabela IRT'!$B$22,'Tabela IRT'!$E$22,IF('Ficha de funcio e processa'!W226&lt;='Tabela IRT'!$B$23,'Tabela IRT'!$E$23,IF('Ficha de funcio e processa'!W226&lt;='Tabela IRT'!$B$24,'Tabela IRT'!$E$24))))))))))))))</f>
        <v>0</v>
      </c>
      <c r="L221" s="148">
        <f>IF('Ficha de funcio e processa'!W226&lt;='Tabela IRT'!$B$11,'Tabela IRT'!$C$11,IF('Ficha de funcio e processa'!W226&lt;='Tabela IRT'!$B$12,'Tabela IRT'!$C$12,IF('Ficha de funcio e processa'!W226&lt;='Tabela IRT'!$B$13,'Tabela IRT'!$C$13,IF('Ficha de funcio e processa'!W226&lt;='Tabela IRT'!$B$14,'Tabela IRT'!$C$14,IF('Ficha de funcio e processa'!W226&lt;='Tabela IRT'!$B$15,'Tabela IRT'!$C$15,IF('Ficha de funcio e processa'!W226&lt;='Tabela IRT'!$B$16,'Tabela IRT'!$C$16,IF('Ficha de funcio e processa'!W226&lt;='Tabela IRT'!$B$17,'Tabela IRT'!$C$17,IF('Ficha de funcio e processa'!W226&lt;='Tabela IRT'!$B$18,'Tabela IRT'!$C$18,IF('Ficha de funcio e processa'!W226&lt;='Tabela IRT'!$B$19,'Tabela IRT'!$C$19,IF('Ficha de funcio e processa'!W226&lt;='Tabela IRT'!$B$20,'Tabela IRT'!$C$20,IF('Ficha de funcio e processa'!W226&lt;='Tabela IRT'!$B$21,'Tabela IRT'!$C$21,IF('Ficha de funcio e processa'!W226&lt;='Tabela IRT'!$B$22,'Tabela IRT'!$C$22,IF('Ficha de funcio e processa'!W226&lt;='Tabela IRT'!$B$23,'Tabela IRT'!$C$23,IF('Ficha de funcio e processa'!W226&lt;='Tabela IRT'!$B$24,'Tabela IRT'!$C$24))))))))))))))</f>
        <v>0</v>
      </c>
      <c r="M221" s="233">
        <f>('Ficha de funcio e processa'!W226-30%)-L221</f>
        <v>-0.3</v>
      </c>
      <c r="N221" s="184">
        <v>44</v>
      </c>
      <c r="O221" s="184">
        <v>9</v>
      </c>
      <c r="P221" s="185"/>
      <c r="Q221" s="185"/>
      <c r="R221" s="186"/>
      <c r="S221" s="186"/>
      <c r="T221" s="186"/>
      <c r="U221" s="186"/>
      <c r="V221" s="186"/>
      <c r="W221" s="186"/>
      <c r="X221" s="186"/>
      <c r="Y221" s="186"/>
      <c r="Z221" s="151"/>
      <c r="AA221" s="153">
        <f t="shared" ca="1" si="17"/>
        <v>41740</v>
      </c>
      <c r="AB221" s="154">
        <f t="shared" ca="1" si="18"/>
        <v>114.35616438356165</v>
      </c>
      <c r="AC221" s="187"/>
    </row>
    <row r="222" spans="1:29">
      <c r="A222" s="137" t="b">
        <f t="shared" si="19"/>
        <v>0</v>
      </c>
      <c r="B222" s="138"/>
      <c r="C222" s="145"/>
      <c r="D222" s="138"/>
      <c r="E222" s="139"/>
      <c r="F222" s="139"/>
      <c r="G222" s="140">
        <f t="shared" ca="1" si="15"/>
        <v>41740</v>
      </c>
      <c r="H222" s="141">
        <f t="shared" ca="1" si="16"/>
        <v>-41740</v>
      </c>
      <c r="I222" s="180"/>
      <c r="J222" s="135">
        <f>IF('Ficha de funcio e processa'!W227&lt;='Tabela IRT'!$B$11,'Tabela IRT'!$D$11,IF('Ficha de funcio e processa'!W227&lt;='Tabela IRT'!$B$12,'Tabela IRT'!$D$12,IF('Ficha de funcio e processa'!W227&lt;='Tabela IRT'!$B$13,'Tabela IRT'!$D$13,IF('Ficha de funcio e processa'!W227&lt;='Tabela IRT'!$B$14,'Tabela IRT'!$D$14,IF('Ficha de funcio e processa'!W227&lt;='Tabela IRT'!$B$15,'Tabela IRT'!$D$15,IF('Ficha de funcio e processa'!W227&lt;='Tabela IRT'!$B$16,'Tabela IRT'!$D$16,IF('Ficha de funcio e processa'!W227&lt;='Tabela IRT'!$B$17,'Tabela IRT'!$D$17,IF('Ficha de funcio e processa'!W227&lt;='Tabela IRT'!$B$18,'Tabela IRT'!$D$18,IF('Ficha de funcio e processa'!W227&lt;='Tabela IRT'!$B$19,'Tabela IRT'!$D$19,IF('Ficha de funcio e processa'!W227&lt;='Tabela IRT'!$B$20,'Tabela IRT'!$D$20,IF('Ficha de funcio e processa'!W227&lt;='Tabela IRT'!$B$21,'Tabela IRT'!$D$21,IF('Ficha de funcio e processa'!W227&lt;='Tabela IRT'!$B$22,'Tabela IRT'!$D$22,IF('Ficha de funcio e processa'!W227&lt;='Tabela IRT'!$B$23,'Tabela IRT'!$D$23,IF('Ficha de funcio e processa'!W227&lt;='Tabela IRT'!$B$24,'Tabela IRT'!$D$24))))))))))))))</f>
        <v>0</v>
      </c>
      <c r="K222" s="148">
        <f>IF('Ficha de funcio e processa'!W227&lt;='Tabela IRT'!$B$11,'Tabela IRT'!$E$11,IF('Ficha de funcio e processa'!W227&lt;='Tabela IRT'!$B$12,'Tabela IRT'!$E$12,IF('Ficha de funcio e processa'!W227&lt;='Tabela IRT'!$B$13,'Tabela IRT'!$E$13,IF('Ficha de funcio e processa'!W227&lt;='Tabela IRT'!$B$14,'Tabela IRT'!$E$14,IF('Ficha de funcio e processa'!W227&lt;='Tabela IRT'!$B$15,'Tabela IRT'!$E$15,IF('Ficha de funcio e processa'!W227&lt;='Tabela IRT'!$B$16,'Tabela IRT'!$E$16,IF('Ficha de funcio e processa'!W227&lt;='Tabela IRT'!$B$17,'Tabela IRT'!$E$17,IF('Ficha de funcio e processa'!W227&lt;='Tabela IRT'!$B$18,'Tabela IRT'!$E$18,IF('Ficha de funcio e processa'!W227&lt;='Tabela IRT'!$B$19,'Tabela IRT'!$E$19,IF('Ficha de funcio e processa'!W227&lt;='Tabela IRT'!$B$20,'Tabela IRT'!$E$20,IF('Ficha de funcio e processa'!W227&lt;='Tabela IRT'!$B$21,'Tabela IRT'!$E$21,IF('Ficha de funcio e processa'!W227&lt;='Tabela IRT'!$B$22,'Tabela IRT'!$E$22,IF('Ficha de funcio e processa'!W227&lt;='Tabela IRT'!$B$23,'Tabela IRT'!$E$23,IF('Ficha de funcio e processa'!W227&lt;='Tabela IRT'!$B$24,'Tabela IRT'!$E$24))))))))))))))</f>
        <v>0</v>
      </c>
      <c r="L222" s="148">
        <f>IF('Ficha de funcio e processa'!W227&lt;='Tabela IRT'!$B$11,'Tabela IRT'!$C$11,IF('Ficha de funcio e processa'!W227&lt;='Tabela IRT'!$B$12,'Tabela IRT'!$C$12,IF('Ficha de funcio e processa'!W227&lt;='Tabela IRT'!$B$13,'Tabela IRT'!$C$13,IF('Ficha de funcio e processa'!W227&lt;='Tabela IRT'!$B$14,'Tabela IRT'!$C$14,IF('Ficha de funcio e processa'!W227&lt;='Tabela IRT'!$B$15,'Tabela IRT'!$C$15,IF('Ficha de funcio e processa'!W227&lt;='Tabela IRT'!$B$16,'Tabela IRT'!$C$16,IF('Ficha de funcio e processa'!W227&lt;='Tabela IRT'!$B$17,'Tabela IRT'!$C$17,IF('Ficha de funcio e processa'!W227&lt;='Tabela IRT'!$B$18,'Tabela IRT'!$C$18,IF('Ficha de funcio e processa'!W227&lt;='Tabela IRT'!$B$19,'Tabela IRT'!$C$19,IF('Ficha de funcio e processa'!W227&lt;='Tabela IRT'!$B$20,'Tabela IRT'!$C$20,IF('Ficha de funcio e processa'!W227&lt;='Tabela IRT'!$B$21,'Tabela IRT'!$C$21,IF('Ficha de funcio e processa'!W227&lt;='Tabela IRT'!$B$22,'Tabela IRT'!$C$22,IF('Ficha de funcio e processa'!W227&lt;='Tabela IRT'!$B$23,'Tabela IRT'!$C$23,IF('Ficha de funcio e processa'!W227&lt;='Tabela IRT'!$B$24,'Tabela IRT'!$C$24))))))))))))))</f>
        <v>0</v>
      </c>
      <c r="M222" s="233">
        <f>('Ficha de funcio e processa'!W227-30%)-L222</f>
        <v>-0.3</v>
      </c>
      <c r="N222" s="184">
        <v>44</v>
      </c>
      <c r="O222" s="184">
        <v>9</v>
      </c>
      <c r="P222" s="185"/>
      <c r="Q222" s="185"/>
      <c r="R222" s="186"/>
      <c r="S222" s="186"/>
      <c r="T222" s="186"/>
      <c r="U222" s="186"/>
      <c r="V222" s="186"/>
      <c r="W222" s="186"/>
      <c r="X222" s="186"/>
      <c r="Y222" s="186"/>
      <c r="Z222" s="151"/>
      <c r="AA222" s="153">
        <f t="shared" ca="1" si="17"/>
        <v>41740</v>
      </c>
      <c r="AB222" s="154">
        <f t="shared" ca="1" si="18"/>
        <v>114.35616438356165</v>
      </c>
      <c r="AC222" s="187"/>
    </row>
    <row r="223" spans="1:29">
      <c r="A223" s="137" t="b">
        <f t="shared" si="19"/>
        <v>0</v>
      </c>
      <c r="B223" s="138"/>
      <c r="C223" s="145"/>
      <c r="D223" s="138"/>
      <c r="E223" s="139"/>
      <c r="F223" s="139"/>
      <c r="G223" s="140">
        <f t="shared" ca="1" si="15"/>
        <v>41740</v>
      </c>
      <c r="H223" s="141">
        <f t="shared" ca="1" si="16"/>
        <v>-41740</v>
      </c>
      <c r="I223" s="180"/>
      <c r="J223" s="135">
        <f>IF('Ficha de funcio e processa'!W228&lt;='Tabela IRT'!$B$11,'Tabela IRT'!$D$11,IF('Ficha de funcio e processa'!W228&lt;='Tabela IRT'!$B$12,'Tabela IRT'!$D$12,IF('Ficha de funcio e processa'!W228&lt;='Tabela IRT'!$B$13,'Tabela IRT'!$D$13,IF('Ficha de funcio e processa'!W228&lt;='Tabela IRT'!$B$14,'Tabela IRT'!$D$14,IF('Ficha de funcio e processa'!W228&lt;='Tabela IRT'!$B$15,'Tabela IRT'!$D$15,IF('Ficha de funcio e processa'!W228&lt;='Tabela IRT'!$B$16,'Tabela IRT'!$D$16,IF('Ficha de funcio e processa'!W228&lt;='Tabela IRT'!$B$17,'Tabela IRT'!$D$17,IF('Ficha de funcio e processa'!W228&lt;='Tabela IRT'!$B$18,'Tabela IRT'!$D$18,IF('Ficha de funcio e processa'!W228&lt;='Tabela IRT'!$B$19,'Tabela IRT'!$D$19,IF('Ficha de funcio e processa'!W228&lt;='Tabela IRT'!$B$20,'Tabela IRT'!$D$20,IF('Ficha de funcio e processa'!W228&lt;='Tabela IRT'!$B$21,'Tabela IRT'!$D$21,IF('Ficha de funcio e processa'!W228&lt;='Tabela IRT'!$B$22,'Tabela IRT'!$D$22,IF('Ficha de funcio e processa'!W228&lt;='Tabela IRT'!$B$23,'Tabela IRT'!$D$23,IF('Ficha de funcio e processa'!W228&lt;='Tabela IRT'!$B$24,'Tabela IRT'!$D$24))))))))))))))</f>
        <v>0</v>
      </c>
      <c r="K223" s="148">
        <f>IF('Ficha de funcio e processa'!W228&lt;='Tabela IRT'!$B$11,'Tabela IRT'!$E$11,IF('Ficha de funcio e processa'!W228&lt;='Tabela IRT'!$B$12,'Tabela IRT'!$E$12,IF('Ficha de funcio e processa'!W228&lt;='Tabela IRT'!$B$13,'Tabela IRT'!$E$13,IF('Ficha de funcio e processa'!W228&lt;='Tabela IRT'!$B$14,'Tabela IRT'!$E$14,IF('Ficha de funcio e processa'!W228&lt;='Tabela IRT'!$B$15,'Tabela IRT'!$E$15,IF('Ficha de funcio e processa'!W228&lt;='Tabela IRT'!$B$16,'Tabela IRT'!$E$16,IF('Ficha de funcio e processa'!W228&lt;='Tabela IRT'!$B$17,'Tabela IRT'!$E$17,IF('Ficha de funcio e processa'!W228&lt;='Tabela IRT'!$B$18,'Tabela IRT'!$E$18,IF('Ficha de funcio e processa'!W228&lt;='Tabela IRT'!$B$19,'Tabela IRT'!$E$19,IF('Ficha de funcio e processa'!W228&lt;='Tabela IRT'!$B$20,'Tabela IRT'!$E$20,IF('Ficha de funcio e processa'!W228&lt;='Tabela IRT'!$B$21,'Tabela IRT'!$E$21,IF('Ficha de funcio e processa'!W228&lt;='Tabela IRT'!$B$22,'Tabela IRT'!$E$22,IF('Ficha de funcio e processa'!W228&lt;='Tabela IRT'!$B$23,'Tabela IRT'!$E$23,IF('Ficha de funcio e processa'!W228&lt;='Tabela IRT'!$B$24,'Tabela IRT'!$E$24))))))))))))))</f>
        <v>0</v>
      </c>
      <c r="L223" s="148">
        <f>IF('Ficha de funcio e processa'!W228&lt;='Tabela IRT'!$B$11,'Tabela IRT'!$C$11,IF('Ficha de funcio e processa'!W228&lt;='Tabela IRT'!$B$12,'Tabela IRT'!$C$12,IF('Ficha de funcio e processa'!W228&lt;='Tabela IRT'!$B$13,'Tabela IRT'!$C$13,IF('Ficha de funcio e processa'!W228&lt;='Tabela IRT'!$B$14,'Tabela IRT'!$C$14,IF('Ficha de funcio e processa'!W228&lt;='Tabela IRT'!$B$15,'Tabela IRT'!$C$15,IF('Ficha de funcio e processa'!W228&lt;='Tabela IRT'!$B$16,'Tabela IRT'!$C$16,IF('Ficha de funcio e processa'!W228&lt;='Tabela IRT'!$B$17,'Tabela IRT'!$C$17,IF('Ficha de funcio e processa'!W228&lt;='Tabela IRT'!$B$18,'Tabela IRT'!$C$18,IF('Ficha de funcio e processa'!W228&lt;='Tabela IRT'!$B$19,'Tabela IRT'!$C$19,IF('Ficha de funcio e processa'!W228&lt;='Tabela IRT'!$B$20,'Tabela IRT'!$C$20,IF('Ficha de funcio e processa'!W228&lt;='Tabela IRT'!$B$21,'Tabela IRT'!$C$21,IF('Ficha de funcio e processa'!W228&lt;='Tabela IRT'!$B$22,'Tabela IRT'!$C$22,IF('Ficha de funcio e processa'!W228&lt;='Tabela IRT'!$B$23,'Tabela IRT'!$C$23,IF('Ficha de funcio e processa'!W228&lt;='Tabela IRT'!$B$24,'Tabela IRT'!$C$24))))))))))))))</f>
        <v>0</v>
      </c>
      <c r="M223" s="233">
        <f>('Ficha de funcio e processa'!W228-30%)-L223</f>
        <v>-0.3</v>
      </c>
      <c r="N223" s="184">
        <v>44</v>
      </c>
      <c r="O223" s="184">
        <v>9</v>
      </c>
      <c r="P223" s="185"/>
      <c r="Q223" s="185"/>
      <c r="R223" s="186"/>
      <c r="S223" s="186"/>
      <c r="T223" s="186"/>
      <c r="U223" s="186"/>
      <c r="V223" s="186"/>
      <c r="W223" s="186"/>
      <c r="X223" s="186"/>
      <c r="Y223" s="186"/>
      <c r="Z223" s="151"/>
      <c r="AA223" s="153">
        <f t="shared" ca="1" si="17"/>
        <v>41740</v>
      </c>
      <c r="AB223" s="154">
        <f t="shared" ca="1" si="18"/>
        <v>114.35616438356165</v>
      </c>
      <c r="AC223" s="187"/>
    </row>
    <row r="224" spans="1:29">
      <c r="A224" s="137" t="b">
        <f t="shared" si="19"/>
        <v>0</v>
      </c>
      <c r="B224" s="138"/>
      <c r="C224" s="145"/>
      <c r="D224" s="138"/>
      <c r="E224" s="139"/>
      <c r="F224" s="139"/>
      <c r="G224" s="140">
        <f t="shared" ref="G224:G287" ca="1" si="20">TODAY()</f>
        <v>41740</v>
      </c>
      <c r="H224" s="141">
        <f t="shared" ca="1" si="16"/>
        <v>-41740</v>
      </c>
      <c r="I224" s="180"/>
      <c r="J224" s="135">
        <f>IF('Ficha de funcio e processa'!W229&lt;='Tabela IRT'!$B$11,'Tabela IRT'!$D$11,IF('Ficha de funcio e processa'!W229&lt;='Tabela IRT'!$B$12,'Tabela IRT'!$D$12,IF('Ficha de funcio e processa'!W229&lt;='Tabela IRT'!$B$13,'Tabela IRT'!$D$13,IF('Ficha de funcio e processa'!W229&lt;='Tabela IRT'!$B$14,'Tabela IRT'!$D$14,IF('Ficha de funcio e processa'!W229&lt;='Tabela IRT'!$B$15,'Tabela IRT'!$D$15,IF('Ficha de funcio e processa'!W229&lt;='Tabela IRT'!$B$16,'Tabela IRT'!$D$16,IF('Ficha de funcio e processa'!W229&lt;='Tabela IRT'!$B$17,'Tabela IRT'!$D$17,IF('Ficha de funcio e processa'!W229&lt;='Tabela IRT'!$B$18,'Tabela IRT'!$D$18,IF('Ficha de funcio e processa'!W229&lt;='Tabela IRT'!$B$19,'Tabela IRT'!$D$19,IF('Ficha de funcio e processa'!W229&lt;='Tabela IRT'!$B$20,'Tabela IRT'!$D$20,IF('Ficha de funcio e processa'!W229&lt;='Tabela IRT'!$B$21,'Tabela IRT'!$D$21,IF('Ficha de funcio e processa'!W229&lt;='Tabela IRT'!$B$22,'Tabela IRT'!$D$22,IF('Ficha de funcio e processa'!W229&lt;='Tabela IRT'!$B$23,'Tabela IRT'!$D$23,IF('Ficha de funcio e processa'!W229&lt;='Tabela IRT'!$B$24,'Tabela IRT'!$D$24))))))))))))))</f>
        <v>0</v>
      </c>
      <c r="K224" s="148">
        <f>IF('Ficha de funcio e processa'!W229&lt;='Tabela IRT'!$B$11,'Tabela IRT'!$E$11,IF('Ficha de funcio e processa'!W229&lt;='Tabela IRT'!$B$12,'Tabela IRT'!$E$12,IF('Ficha de funcio e processa'!W229&lt;='Tabela IRT'!$B$13,'Tabela IRT'!$E$13,IF('Ficha de funcio e processa'!W229&lt;='Tabela IRT'!$B$14,'Tabela IRT'!$E$14,IF('Ficha de funcio e processa'!W229&lt;='Tabela IRT'!$B$15,'Tabela IRT'!$E$15,IF('Ficha de funcio e processa'!W229&lt;='Tabela IRT'!$B$16,'Tabela IRT'!$E$16,IF('Ficha de funcio e processa'!W229&lt;='Tabela IRT'!$B$17,'Tabela IRT'!$E$17,IF('Ficha de funcio e processa'!W229&lt;='Tabela IRT'!$B$18,'Tabela IRT'!$E$18,IF('Ficha de funcio e processa'!W229&lt;='Tabela IRT'!$B$19,'Tabela IRT'!$E$19,IF('Ficha de funcio e processa'!W229&lt;='Tabela IRT'!$B$20,'Tabela IRT'!$E$20,IF('Ficha de funcio e processa'!W229&lt;='Tabela IRT'!$B$21,'Tabela IRT'!$E$21,IF('Ficha de funcio e processa'!W229&lt;='Tabela IRT'!$B$22,'Tabela IRT'!$E$22,IF('Ficha de funcio e processa'!W229&lt;='Tabela IRT'!$B$23,'Tabela IRT'!$E$23,IF('Ficha de funcio e processa'!W229&lt;='Tabela IRT'!$B$24,'Tabela IRT'!$E$24))))))))))))))</f>
        <v>0</v>
      </c>
      <c r="L224" s="148">
        <f>IF('Ficha de funcio e processa'!W229&lt;='Tabela IRT'!$B$11,'Tabela IRT'!$C$11,IF('Ficha de funcio e processa'!W229&lt;='Tabela IRT'!$B$12,'Tabela IRT'!$C$12,IF('Ficha de funcio e processa'!W229&lt;='Tabela IRT'!$B$13,'Tabela IRT'!$C$13,IF('Ficha de funcio e processa'!W229&lt;='Tabela IRT'!$B$14,'Tabela IRT'!$C$14,IF('Ficha de funcio e processa'!W229&lt;='Tabela IRT'!$B$15,'Tabela IRT'!$C$15,IF('Ficha de funcio e processa'!W229&lt;='Tabela IRT'!$B$16,'Tabela IRT'!$C$16,IF('Ficha de funcio e processa'!W229&lt;='Tabela IRT'!$B$17,'Tabela IRT'!$C$17,IF('Ficha de funcio e processa'!W229&lt;='Tabela IRT'!$B$18,'Tabela IRT'!$C$18,IF('Ficha de funcio e processa'!W229&lt;='Tabela IRT'!$B$19,'Tabela IRT'!$C$19,IF('Ficha de funcio e processa'!W229&lt;='Tabela IRT'!$B$20,'Tabela IRT'!$C$20,IF('Ficha de funcio e processa'!W229&lt;='Tabela IRT'!$B$21,'Tabela IRT'!$C$21,IF('Ficha de funcio e processa'!W229&lt;='Tabela IRT'!$B$22,'Tabela IRT'!$C$22,IF('Ficha de funcio e processa'!W229&lt;='Tabela IRT'!$B$23,'Tabela IRT'!$C$23,IF('Ficha de funcio e processa'!W229&lt;='Tabela IRT'!$B$24,'Tabela IRT'!$C$24))))))))))))))</f>
        <v>0</v>
      </c>
      <c r="M224" s="233">
        <f>('Ficha de funcio e processa'!W229-30%)-L224</f>
        <v>-0.3</v>
      </c>
      <c r="N224" s="184">
        <v>44</v>
      </c>
      <c r="O224" s="184">
        <v>9</v>
      </c>
      <c r="P224" s="185"/>
      <c r="Q224" s="185"/>
      <c r="R224" s="186"/>
      <c r="S224" s="186"/>
      <c r="T224" s="186"/>
      <c r="U224" s="186"/>
      <c r="V224" s="186"/>
      <c r="W224" s="186"/>
      <c r="X224" s="186"/>
      <c r="Y224" s="186"/>
      <c r="Z224" s="151"/>
      <c r="AA224" s="153">
        <f t="shared" ca="1" si="17"/>
        <v>41740</v>
      </c>
      <c r="AB224" s="154">
        <f t="shared" ca="1" si="18"/>
        <v>114.35616438356165</v>
      </c>
      <c r="AC224" s="187"/>
    </row>
    <row r="225" spans="1:29">
      <c r="A225" s="137" t="b">
        <f t="shared" si="19"/>
        <v>0</v>
      </c>
      <c r="B225" s="138"/>
      <c r="C225" s="145"/>
      <c r="D225" s="138"/>
      <c r="E225" s="139"/>
      <c r="F225" s="139"/>
      <c r="G225" s="140">
        <f t="shared" ca="1" si="20"/>
        <v>41740</v>
      </c>
      <c r="H225" s="141">
        <f t="shared" ca="1" si="16"/>
        <v>-41740</v>
      </c>
      <c r="I225" s="180"/>
      <c r="J225" s="135">
        <f>IF('Ficha de funcio e processa'!W230&lt;='Tabela IRT'!$B$11,'Tabela IRT'!$D$11,IF('Ficha de funcio e processa'!W230&lt;='Tabela IRT'!$B$12,'Tabela IRT'!$D$12,IF('Ficha de funcio e processa'!W230&lt;='Tabela IRT'!$B$13,'Tabela IRT'!$D$13,IF('Ficha de funcio e processa'!W230&lt;='Tabela IRT'!$B$14,'Tabela IRT'!$D$14,IF('Ficha de funcio e processa'!W230&lt;='Tabela IRT'!$B$15,'Tabela IRT'!$D$15,IF('Ficha de funcio e processa'!W230&lt;='Tabela IRT'!$B$16,'Tabela IRT'!$D$16,IF('Ficha de funcio e processa'!W230&lt;='Tabela IRT'!$B$17,'Tabela IRT'!$D$17,IF('Ficha de funcio e processa'!W230&lt;='Tabela IRT'!$B$18,'Tabela IRT'!$D$18,IF('Ficha de funcio e processa'!W230&lt;='Tabela IRT'!$B$19,'Tabela IRT'!$D$19,IF('Ficha de funcio e processa'!W230&lt;='Tabela IRT'!$B$20,'Tabela IRT'!$D$20,IF('Ficha de funcio e processa'!W230&lt;='Tabela IRT'!$B$21,'Tabela IRT'!$D$21,IF('Ficha de funcio e processa'!W230&lt;='Tabela IRT'!$B$22,'Tabela IRT'!$D$22,IF('Ficha de funcio e processa'!W230&lt;='Tabela IRT'!$B$23,'Tabela IRT'!$D$23,IF('Ficha de funcio e processa'!W230&lt;='Tabela IRT'!$B$24,'Tabela IRT'!$D$24))))))))))))))</f>
        <v>0</v>
      </c>
      <c r="K225" s="148">
        <f>IF('Ficha de funcio e processa'!W230&lt;='Tabela IRT'!$B$11,'Tabela IRT'!$E$11,IF('Ficha de funcio e processa'!W230&lt;='Tabela IRT'!$B$12,'Tabela IRT'!$E$12,IF('Ficha de funcio e processa'!W230&lt;='Tabela IRT'!$B$13,'Tabela IRT'!$E$13,IF('Ficha de funcio e processa'!W230&lt;='Tabela IRT'!$B$14,'Tabela IRT'!$E$14,IF('Ficha de funcio e processa'!W230&lt;='Tabela IRT'!$B$15,'Tabela IRT'!$E$15,IF('Ficha de funcio e processa'!W230&lt;='Tabela IRT'!$B$16,'Tabela IRT'!$E$16,IF('Ficha de funcio e processa'!W230&lt;='Tabela IRT'!$B$17,'Tabela IRT'!$E$17,IF('Ficha de funcio e processa'!W230&lt;='Tabela IRT'!$B$18,'Tabela IRT'!$E$18,IF('Ficha de funcio e processa'!W230&lt;='Tabela IRT'!$B$19,'Tabela IRT'!$E$19,IF('Ficha de funcio e processa'!W230&lt;='Tabela IRT'!$B$20,'Tabela IRT'!$E$20,IF('Ficha de funcio e processa'!W230&lt;='Tabela IRT'!$B$21,'Tabela IRT'!$E$21,IF('Ficha de funcio e processa'!W230&lt;='Tabela IRT'!$B$22,'Tabela IRT'!$E$22,IF('Ficha de funcio e processa'!W230&lt;='Tabela IRT'!$B$23,'Tabela IRT'!$E$23,IF('Ficha de funcio e processa'!W230&lt;='Tabela IRT'!$B$24,'Tabela IRT'!$E$24))))))))))))))</f>
        <v>0</v>
      </c>
      <c r="L225" s="148">
        <f>IF('Ficha de funcio e processa'!W230&lt;='Tabela IRT'!$B$11,'Tabela IRT'!$C$11,IF('Ficha de funcio e processa'!W230&lt;='Tabela IRT'!$B$12,'Tabela IRT'!$C$12,IF('Ficha de funcio e processa'!W230&lt;='Tabela IRT'!$B$13,'Tabela IRT'!$C$13,IF('Ficha de funcio e processa'!W230&lt;='Tabela IRT'!$B$14,'Tabela IRT'!$C$14,IF('Ficha de funcio e processa'!W230&lt;='Tabela IRT'!$B$15,'Tabela IRT'!$C$15,IF('Ficha de funcio e processa'!W230&lt;='Tabela IRT'!$B$16,'Tabela IRT'!$C$16,IF('Ficha de funcio e processa'!W230&lt;='Tabela IRT'!$B$17,'Tabela IRT'!$C$17,IF('Ficha de funcio e processa'!W230&lt;='Tabela IRT'!$B$18,'Tabela IRT'!$C$18,IF('Ficha de funcio e processa'!W230&lt;='Tabela IRT'!$B$19,'Tabela IRT'!$C$19,IF('Ficha de funcio e processa'!W230&lt;='Tabela IRT'!$B$20,'Tabela IRT'!$C$20,IF('Ficha de funcio e processa'!W230&lt;='Tabela IRT'!$B$21,'Tabela IRT'!$C$21,IF('Ficha de funcio e processa'!W230&lt;='Tabela IRT'!$B$22,'Tabela IRT'!$C$22,IF('Ficha de funcio e processa'!W230&lt;='Tabela IRT'!$B$23,'Tabela IRT'!$C$23,IF('Ficha de funcio e processa'!W230&lt;='Tabela IRT'!$B$24,'Tabela IRT'!$C$24))))))))))))))</f>
        <v>0</v>
      </c>
      <c r="M225" s="233">
        <f>('Ficha de funcio e processa'!W230-30%)-L225</f>
        <v>-0.3</v>
      </c>
      <c r="N225" s="184">
        <v>44</v>
      </c>
      <c r="O225" s="184">
        <v>9</v>
      </c>
      <c r="P225" s="185"/>
      <c r="Q225" s="185"/>
      <c r="R225" s="186"/>
      <c r="S225" s="186"/>
      <c r="T225" s="186"/>
      <c r="U225" s="186"/>
      <c r="V225" s="186"/>
      <c r="W225" s="186"/>
      <c r="X225" s="186"/>
      <c r="Y225" s="186"/>
      <c r="Z225" s="151"/>
      <c r="AA225" s="153">
        <f t="shared" ca="1" si="17"/>
        <v>41740</v>
      </c>
      <c r="AB225" s="154">
        <f t="shared" ca="1" si="18"/>
        <v>114.35616438356165</v>
      </c>
      <c r="AC225" s="187"/>
    </row>
    <row r="226" spans="1:29">
      <c r="A226" s="137" t="b">
        <f t="shared" si="19"/>
        <v>0</v>
      </c>
      <c r="B226" s="138"/>
      <c r="C226" s="145"/>
      <c r="D226" s="138"/>
      <c r="E226" s="139"/>
      <c r="F226" s="139"/>
      <c r="G226" s="140">
        <f t="shared" ca="1" si="20"/>
        <v>41740</v>
      </c>
      <c r="H226" s="141">
        <f t="shared" ca="1" si="16"/>
        <v>-41740</v>
      </c>
      <c r="I226" s="180"/>
      <c r="J226" s="135">
        <f>IF('Ficha de funcio e processa'!W231&lt;='Tabela IRT'!$B$11,'Tabela IRT'!$D$11,IF('Ficha de funcio e processa'!W231&lt;='Tabela IRT'!$B$12,'Tabela IRT'!$D$12,IF('Ficha de funcio e processa'!W231&lt;='Tabela IRT'!$B$13,'Tabela IRT'!$D$13,IF('Ficha de funcio e processa'!W231&lt;='Tabela IRT'!$B$14,'Tabela IRT'!$D$14,IF('Ficha de funcio e processa'!W231&lt;='Tabela IRT'!$B$15,'Tabela IRT'!$D$15,IF('Ficha de funcio e processa'!W231&lt;='Tabela IRT'!$B$16,'Tabela IRT'!$D$16,IF('Ficha de funcio e processa'!W231&lt;='Tabela IRT'!$B$17,'Tabela IRT'!$D$17,IF('Ficha de funcio e processa'!W231&lt;='Tabela IRT'!$B$18,'Tabela IRT'!$D$18,IF('Ficha de funcio e processa'!W231&lt;='Tabela IRT'!$B$19,'Tabela IRT'!$D$19,IF('Ficha de funcio e processa'!W231&lt;='Tabela IRT'!$B$20,'Tabela IRT'!$D$20,IF('Ficha de funcio e processa'!W231&lt;='Tabela IRT'!$B$21,'Tabela IRT'!$D$21,IF('Ficha de funcio e processa'!W231&lt;='Tabela IRT'!$B$22,'Tabela IRT'!$D$22,IF('Ficha de funcio e processa'!W231&lt;='Tabela IRT'!$B$23,'Tabela IRT'!$D$23,IF('Ficha de funcio e processa'!W231&lt;='Tabela IRT'!$B$24,'Tabela IRT'!$D$24))))))))))))))</f>
        <v>0</v>
      </c>
      <c r="K226" s="148">
        <f>IF('Ficha de funcio e processa'!W231&lt;='Tabela IRT'!$B$11,'Tabela IRT'!$E$11,IF('Ficha de funcio e processa'!W231&lt;='Tabela IRT'!$B$12,'Tabela IRT'!$E$12,IF('Ficha de funcio e processa'!W231&lt;='Tabela IRT'!$B$13,'Tabela IRT'!$E$13,IF('Ficha de funcio e processa'!W231&lt;='Tabela IRT'!$B$14,'Tabela IRT'!$E$14,IF('Ficha de funcio e processa'!W231&lt;='Tabela IRT'!$B$15,'Tabela IRT'!$E$15,IF('Ficha de funcio e processa'!W231&lt;='Tabela IRT'!$B$16,'Tabela IRT'!$E$16,IF('Ficha de funcio e processa'!W231&lt;='Tabela IRT'!$B$17,'Tabela IRT'!$E$17,IF('Ficha de funcio e processa'!W231&lt;='Tabela IRT'!$B$18,'Tabela IRT'!$E$18,IF('Ficha de funcio e processa'!W231&lt;='Tabela IRT'!$B$19,'Tabela IRT'!$E$19,IF('Ficha de funcio e processa'!W231&lt;='Tabela IRT'!$B$20,'Tabela IRT'!$E$20,IF('Ficha de funcio e processa'!W231&lt;='Tabela IRT'!$B$21,'Tabela IRT'!$E$21,IF('Ficha de funcio e processa'!W231&lt;='Tabela IRT'!$B$22,'Tabela IRT'!$E$22,IF('Ficha de funcio e processa'!W231&lt;='Tabela IRT'!$B$23,'Tabela IRT'!$E$23,IF('Ficha de funcio e processa'!W231&lt;='Tabela IRT'!$B$24,'Tabela IRT'!$E$24))))))))))))))</f>
        <v>0</v>
      </c>
      <c r="L226" s="148">
        <f>IF('Ficha de funcio e processa'!W231&lt;='Tabela IRT'!$B$11,'Tabela IRT'!$C$11,IF('Ficha de funcio e processa'!W231&lt;='Tabela IRT'!$B$12,'Tabela IRT'!$C$12,IF('Ficha de funcio e processa'!W231&lt;='Tabela IRT'!$B$13,'Tabela IRT'!$C$13,IF('Ficha de funcio e processa'!W231&lt;='Tabela IRT'!$B$14,'Tabela IRT'!$C$14,IF('Ficha de funcio e processa'!W231&lt;='Tabela IRT'!$B$15,'Tabela IRT'!$C$15,IF('Ficha de funcio e processa'!W231&lt;='Tabela IRT'!$B$16,'Tabela IRT'!$C$16,IF('Ficha de funcio e processa'!W231&lt;='Tabela IRT'!$B$17,'Tabela IRT'!$C$17,IF('Ficha de funcio e processa'!W231&lt;='Tabela IRT'!$B$18,'Tabela IRT'!$C$18,IF('Ficha de funcio e processa'!W231&lt;='Tabela IRT'!$B$19,'Tabela IRT'!$C$19,IF('Ficha de funcio e processa'!W231&lt;='Tabela IRT'!$B$20,'Tabela IRT'!$C$20,IF('Ficha de funcio e processa'!W231&lt;='Tabela IRT'!$B$21,'Tabela IRT'!$C$21,IF('Ficha de funcio e processa'!W231&lt;='Tabela IRT'!$B$22,'Tabela IRT'!$C$22,IF('Ficha de funcio e processa'!W231&lt;='Tabela IRT'!$B$23,'Tabela IRT'!$C$23,IF('Ficha de funcio e processa'!W231&lt;='Tabela IRT'!$B$24,'Tabela IRT'!$C$24))))))))))))))</f>
        <v>0</v>
      </c>
      <c r="M226" s="233">
        <f>('Ficha de funcio e processa'!W231-30%)-L226</f>
        <v>-0.3</v>
      </c>
      <c r="N226" s="184">
        <v>44</v>
      </c>
      <c r="O226" s="184">
        <v>9</v>
      </c>
      <c r="P226" s="185"/>
      <c r="Q226" s="185"/>
      <c r="R226" s="186"/>
      <c r="S226" s="186"/>
      <c r="T226" s="186"/>
      <c r="U226" s="186"/>
      <c r="V226" s="186"/>
      <c r="W226" s="186"/>
      <c r="X226" s="186"/>
      <c r="Y226" s="186"/>
      <c r="Z226" s="151"/>
      <c r="AA226" s="153">
        <f t="shared" ca="1" si="17"/>
        <v>41740</v>
      </c>
      <c r="AB226" s="154">
        <f t="shared" ca="1" si="18"/>
        <v>114.35616438356165</v>
      </c>
      <c r="AC226" s="187"/>
    </row>
    <row r="227" spans="1:29">
      <c r="A227" s="137" t="b">
        <f t="shared" si="19"/>
        <v>0</v>
      </c>
      <c r="B227" s="138"/>
      <c r="C227" s="145"/>
      <c r="D227" s="138"/>
      <c r="E227" s="139"/>
      <c r="F227" s="139"/>
      <c r="G227" s="140">
        <f t="shared" ca="1" si="20"/>
        <v>41740</v>
      </c>
      <c r="H227" s="141">
        <f t="shared" ca="1" si="16"/>
        <v>-41740</v>
      </c>
      <c r="I227" s="180"/>
      <c r="J227" s="135">
        <f>IF('Ficha de funcio e processa'!W232&lt;='Tabela IRT'!$B$11,'Tabela IRT'!$D$11,IF('Ficha de funcio e processa'!W232&lt;='Tabela IRT'!$B$12,'Tabela IRT'!$D$12,IF('Ficha de funcio e processa'!W232&lt;='Tabela IRT'!$B$13,'Tabela IRT'!$D$13,IF('Ficha de funcio e processa'!W232&lt;='Tabela IRT'!$B$14,'Tabela IRT'!$D$14,IF('Ficha de funcio e processa'!W232&lt;='Tabela IRT'!$B$15,'Tabela IRT'!$D$15,IF('Ficha de funcio e processa'!W232&lt;='Tabela IRT'!$B$16,'Tabela IRT'!$D$16,IF('Ficha de funcio e processa'!W232&lt;='Tabela IRT'!$B$17,'Tabela IRT'!$D$17,IF('Ficha de funcio e processa'!W232&lt;='Tabela IRT'!$B$18,'Tabela IRT'!$D$18,IF('Ficha de funcio e processa'!W232&lt;='Tabela IRT'!$B$19,'Tabela IRT'!$D$19,IF('Ficha de funcio e processa'!W232&lt;='Tabela IRT'!$B$20,'Tabela IRT'!$D$20,IF('Ficha de funcio e processa'!W232&lt;='Tabela IRT'!$B$21,'Tabela IRT'!$D$21,IF('Ficha de funcio e processa'!W232&lt;='Tabela IRT'!$B$22,'Tabela IRT'!$D$22,IF('Ficha de funcio e processa'!W232&lt;='Tabela IRT'!$B$23,'Tabela IRT'!$D$23,IF('Ficha de funcio e processa'!W232&lt;='Tabela IRT'!$B$24,'Tabela IRT'!$D$24))))))))))))))</f>
        <v>0</v>
      </c>
      <c r="K227" s="148">
        <f>IF('Ficha de funcio e processa'!W232&lt;='Tabela IRT'!$B$11,'Tabela IRT'!$E$11,IF('Ficha de funcio e processa'!W232&lt;='Tabela IRT'!$B$12,'Tabela IRT'!$E$12,IF('Ficha de funcio e processa'!W232&lt;='Tabela IRT'!$B$13,'Tabela IRT'!$E$13,IF('Ficha de funcio e processa'!W232&lt;='Tabela IRT'!$B$14,'Tabela IRT'!$E$14,IF('Ficha de funcio e processa'!W232&lt;='Tabela IRT'!$B$15,'Tabela IRT'!$E$15,IF('Ficha de funcio e processa'!W232&lt;='Tabela IRT'!$B$16,'Tabela IRT'!$E$16,IF('Ficha de funcio e processa'!W232&lt;='Tabela IRT'!$B$17,'Tabela IRT'!$E$17,IF('Ficha de funcio e processa'!W232&lt;='Tabela IRT'!$B$18,'Tabela IRT'!$E$18,IF('Ficha de funcio e processa'!W232&lt;='Tabela IRT'!$B$19,'Tabela IRT'!$E$19,IF('Ficha de funcio e processa'!W232&lt;='Tabela IRT'!$B$20,'Tabela IRT'!$E$20,IF('Ficha de funcio e processa'!W232&lt;='Tabela IRT'!$B$21,'Tabela IRT'!$E$21,IF('Ficha de funcio e processa'!W232&lt;='Tabela IRT'!$B$22,'Tabela IRT'!$E$22,IF('Ficha de funcio e processa'!W232&lt;='Tabela IRT'!$B$23,'Tabela IRT'!$E$23,IF('Ficha de funcio e processa'!W232&lt;='Tabela IRT'!$B$24,'Tabela IRT'!$E$24))))))))))))))</f>
        <v>0</v>
      </c>
      <c r="L227" s="148">
        <f>IF('Ficha de funcio e processa'!W232&lt;='Tabela IRT'!$B$11,'Tabela IRT'!$C$11,IF('Ficha de funcio e processa'!W232&lt;='Tabela IRT'!$B$12,'Tabela IRT'!$C$12,IF('Ficha de funcio e processa'!W232&lt;='Tabela IRT'!$B$13,'Tabela IRT'!$C$13,IF('Ficha de funcio e processa'!W232&lt;='Tabela IRT'!$B$14,'Tabela IRT'!$C$14,IF('Ficha de funcio e processa'!W232&lt;='Tabela IRT'!$B$15,'Tabela IRT'!$C$15,IF('Ficha de funcio e processa'!W232&lt;='Tabela IRT'!$B$16,'Tabela IRT'!$C$16,IF('Ficha de funcio e processa'!W232&lt;='Tabela IRT'!$B$17,'Tabela IRT'!$C$17,IF('Ficha de funcio e processa'!W232&lt;='Tabela IRT'!$B$18,'Tabela IRT'!$C$18,IF('Ficha de funcio e processa'!W232&lt;='Tabela IRT'!$B$19,'Tabela IRT'!$C$19,IF('Ficha de funcio e processa'!W232&lt;='Tabela IRT'!$B$20,'Tabela IRT'!$C$20,IF('Ficha de funcio e processa'!W232&lt;='Tabela IRT'!$B$21,'Tabela IRT'!$C$21,IF('Ficha de funcio e processa'!W232&lt;='Tabela IRT'!$B$22,'Tabela IRT'!$C$22,IF('Ficha de funcio e processa'!W232&lt;='Tabela IRT'!$B$23,'Tabela IRT'!$C$23,IF('Ficha de funcio e processa'!W232&lt;='Tabela IRT'!$B$24,'Tabela IRT'!$C$24))))))))))))))</f>
        <v>0</v>
      </c>
      <c r="M227" s="233">
        <f>('Ficha de funcio e processa'!W232-30%)-L227</f>
        <v>-0.3</v>
      </c>
      <c r="N227" s="184">
        <v>44</v>
      </c>
      <c r="O227" s="184">
        <v>9</v>
      </c>
      <c r="P227" s="185"/>
      <c r="Q227" s="185"/>
      <c r="R227" s="186"/>
      <c r="S227" s="186"/>
      <c r="T227" s="186"/>
      <c r="U227" s="186"/>
      <c r="V227" s="186"/>
      <c r="W227" s="186"/>
      <c r="X227" s="186"/>
      <c r="Y227" s="186"/>
      <c r="Z227" s="151"/>
      <c r="AA227" s="153">
        <f t="shared" ca="1" si="17"/>
        <v>41740</v>
      </c>
      <c r="AB227" s="154">
        <f t="shared" ca="1" si="18"/>
        <v>114.35616438356165</v>
      </c>
      <c r="AC227" s="187"/>
    </row>
    <row r="228" spans="1:29">
      <c r="A228" s="137" t="b">
        <f t="shared" si="19"/>
        <v>0</v>
      </c>
      <c r="B228" s="138"/>
      <c r="C228" s="145"/>
      <c r="D228" s="138"/>
      <c r="E228" s="139"/>
      <c r="F228" s="139"/>
      <c r="G228" s="140">
        <f t="shared" ca="1" si="20"/>
        <v>41740</v>
      </c>
      <c r="H228" s="141">
        <f t="shared" ca="1" si="16"/>
        <v>-41740</v>
      </c>
      <c r="I228" s="180"/>
      <c r="J228" s="135">
        <f>IF('Ficha de funcio e processa'!W233&lt;='Tabela IRT'!$B$11,'Tabela IRT'!$D$11,IF('Ficha de funcio e processa'!W233&lt;='Tabela IRT'!$B$12,'Tabela IRT'!$D$12,IF('Ficha de funcio e processa'!W233&lt;='Tabela IRT'!$B$13,'Tabela IRT'!$D$13,IF('Ficha de funcio e processa'!W233&lt;='Tabela IRT'!$B$14,'Tabela IRT'!$D$14,IF('Ficha de funcio e processa'!W233&lt;='Tabela IRT'!$B$15,'Tabela IRT'!$D$15,IF('Ficha de funcio e processa'!W233&lt;='Tabela IRT'!$B$16,'Tabela IRT'!$D$16,IF('Ficha de funcio e processa'!W233&lt;='Tabela IRT'!$B$17,'Tabela IRT'!$D$17,IF('Ficha de funcio e processa'!W233&lt;='Tabela IRT'!$B$18,'Tabela IRT'!$D$18,IF('Ficha de funcio e processa'!W233&lt;='Tabela IRT'!$B$19,'Tabela IRT'!$D$19,IF('Ficha de funcio e processa'!W233&lt;='Tabela IRT'!$B$20,'Tabela IRT'!$D$20,IF('Ficha de funcio e processa'!W233&lt;='Tabela IRT'!$B$21,'Tabela IRT'!$D$21,IF('Ficha de funcio e processa'!W233&lt;='Tabela IRT'!$B$22,'Tabela IRT'!$D$22,IF('Ficha de funcio e processa'!W233&lt;='Tabela IRT'!$B$23,'Tabela IRT'!$D$23,IF('Ficha de funcio e processa'!W233&lt;='Tabela IRT'!$B$24,'Tabela IRT'!$D$24))))))))))))))</f>
        <v>0</v>
      </c>
      <c r="K228" s="148">
        <f>IF('Ficha de funcio e processa'!W233&lt;='Tabela IRT'!$B$11,'Tabela IRT'!$E$11,IF('Ficha de funcio e processa'!W233&lt;='Tabela IRT'!$B$12,'Tabela IRT'!$E$12,IF('Ficha de funcio e processa'!W233&lt;='Tabela IRT'!$B$13,'Tabela IRT'!$E$13,IF('Ficha de funcio e processa'!W233&lt;='Tabela IRT'!$B$14,'Tabela IRT'!$E$14,IF('Ficha de funcio e processa'!W233&lt;='Tabela IRT'!$B$15,'Tabela IRT'!$E$15,IF('Ficha de funcio e processa'!W233&lt;='Tabela IRT'!$B$16,'Tabela IRT'!$E$16,IF('Ficha de funcio e processa'!W233&lt;='Tabela IRT'!$B$17,'Tabela IRT'!$E$17,IF('Ficha de funcio e processa'!W233&lt;='Tabela IRT'!$B$18,'Tabela IRT'!$E$18,IF('Ficha de funcio e processa'!W233&lt;='Tabela IRT'!$B$19,'Tabela IRT'!$E$19,IF('Ficha de funcio e processa'!W233&lt;='Tabela IRT'!$B$20,'Tabela IRT'!$E$20,IF('Ficha de funcio e processa'!W233&lt;='Tabela IRT'!$B$21,'Tabela IRT'!$E$21,IF('Ficha de funcio e processa'!W233&lt;='Tabela IRT'!$B$22,'Tabela IRT'!$E$22,IF('Ficha de funcio e processa'!W233&lt;='Tabela IRT'!$B$23,'Tabela IRT'!$E$23,IF('Ficha de funcio e processa'!W233&lt;='Tabela IRT'!$B$24,'Tabela IRT'!$E$24))))))))))))))</f>
        <v>0</v>
      </c>
      <c r="L228" s="148">
        <f>IF('Ficha de funcio e processa'!W233&lt;='Tabela IRT'!$B$11,'Tabela IRT'!$C$11,IF('Ficha de funcio e processa'!W233&lt;='Tabela IRT'!$B$12,'Tabela IRT'!$C$12,IF('Ficha de funcio e processa'!W233&lt;='Tabela IRT'!$B$13,'Tabela IRT'!$C$13,IF('Ficha de funcio e processa'!W233&lt;='Tabela IRT'!$B$14,'Tabela IRT'!$C$14,IF('Ficha de funcio e processa'!W233&lt;='Tabela IRT'!$B$15,'Tabela IRT'!$C$15,IF('Ficha de funcio e processa'!W233&lt;='Tabela IRT'!$B$16,'Tabela IRT'!$C$16,IF('Ficha de funcio e processa'!W233&lt;='Tabela IRT'!$B$17,'Tabela IRT'!$C$17,IF('Ficha de funcio e processa'!W233&lt;='Tabela IRT'!$B$18,'Tabela IRT'!$C$18,IF('Ficha de funcio e processa'!W233&lt;='Tabela IRT'!$B$19,'Tabela IRT'!$C$19,IF('Ficha de funcio e processa'!W233&lt;='Tabela IRT'!$B$20,'Tabela IRT'!$C$20,IF('Ficha de funcio e processa'!W233&lt;='Tabela IRT'!$B$21,'Tabela IRT'!$C$21,IF('Ficha de funcio e processa'!W233&lt;='Tabela IRT'!$B$22,'Tabela IRT'!$C$22,IF('Ficha de funcio e processa'!W233&lt;='Tabela IRT'!$B$23,'Tabela IRT'!$C$23,IF('Ficha de funcio e processa'!W233&lt;='Tabela IRT'!$B$24,'Tabela IRT'!$C$24))))))))))))))</f>
        <v>0</v>
      </c>
      <c r="M228" s="233">
        <f>('Ficha de funcio e processa'!W233-30%)-L228</f>
        <v>-0.3</v>
      </c>
      <c r="N228" s="184">
        <v>44</v>
      </c>
      <c r="O228" s="184">
        <v>9</v>
      </c>
      <c r="P228" s="185"/>
      <c r="Q228" s="185"/>
      <c r="R228" s="186"/>
      <c r="S228" s="186"/>
      <c r="T228" s="186"/>
      <c r="U228" s="186"/>
      <c r="V228" s="186"/>
      <c r="W228" s="186"/>
      <c r="X228" s="186"/>
      <c r="Y228" s="186"/>
      <c r="Z228" s="151"/>
      <c r="AA228" s="153">
        <f t="shared" ca="1" si="17"/>
        <v>41740</v>
      </c>
      <c r="AB228" s="154">
        <f t="shared" ca="1" si="18"/>
        <v>114.35616438356165</v>
      </c>
      <c r="AC228" s="187"/>
    </row>
    <row r="229" spans="1:29">
      <c r="A229" s="137" t="b">
        <f t="shared" si="19"/>
        <v>0</v>
      </c>
      <c r="B229" s="138"/>
      <c r="C229" s="145"/>
      <c r="D229" s="138"/>
      <c r="E229" s="139"/>
      <c r="F229" s="139"/>
      <c r="G229" s="140">
        <f t="shared" ca="1" si="20"/>
        <v>41740</v>
      </c>
      <c r="H229" s="141">
        <f t="shared" ca="1" si="16"/>
        <v>-41740</v>
      </c>
      <c r="I229" s="180"/>
      <c r="J229" s="135">
        <f>IF('Ficha de funcio e processa'!W234&lt;='Tabela IRT'!$B$11,'Tabela IRT'!$D$11,IF('Ficha de funcio e processa'!W234&lt;='Tabela IRT'!$B$12,'Tabela IRT'!$D$12,IF('Ficha de funcio e processa'!W234&lt;='Tabela IRT'!$B$13,'Tabela IRT'!$D$13,IF('Ficha de funcio e processa'!W234&lt;='Tabela IRT'!$B$14,'Tabela IRT'!$D$14,IF('Ficha de funcio e processa'!W234&lt;='Tabela IRT'!$B$15,'Tabela IRT'!$D$15,IF('Ficha de funcio e processa'!W234&lt;='Tabela IRT'!$B$16,'Tabela IRT'!$D$16,IF('Ficha de funcio e processa'!W234&lt;='Tabela IRT'!$B$17,'Tabela IRT'!$D$17,IF('Ficha de funcio e processa'!W234&lt;='Tabela IRT'!$B$18,'Tabela IRT'!$D$18,IF('Ficha de funcio e processa'!W234&lt;='Tabela IRT'!$B$19,'Tabela IRT'!$D$19,IF('Ficha de funcio e processa'!W234&lt;='Tabela IRT'!$B$20,'Tabela IRT'!$D$20,IF('Ficha de funcio e processa'!W234&lt;='Tabela IRT'!$B$21,'Tabela IRT'!$D$21,IF('Ficha de funcio e processa'!W234&lt;='Tabela IRT'!$B$22,'Tabela IRT'!$D$22,IF('Ficha de funcio e processa'!W234&lt;='Tabela IRT'!$B$23,'Tabela IRT'!$D$23,IF('Ficha de funcio e processa'!W234&lt;='Tabela IRT'!$B$24,'Tabela IRT'!$D$24))))))))))))))</f>
        <v>0</v>
      </c>
      <c r="K229" s="148">
        <f>IF('Ficha de funcio e processa'!W234&lt;='Tabela IRT'!$B$11,'Tabela IRT'!$E$11,IF('Ficha de funcio e processa'!W234&lt;='Tabela IRT'!$B$12,'Tabela IRT'!$E$12,IF('Ficha de funcio e processa'!W234&lt;='Tabela IRT'!$B$13,'Tabela IRT'!$E$13,IF('Ficha de funcio e processa'!W234&lt;='Tabela IRT'!$B$14,'Tabela IRT'!$E$14,IF('Ficha de funcio e processa'!W234&lt;='Tabela IRT'!$B$15,'Tabela IRT'!$E$15,IF('Ficha de funcio e processa'!W234&lt;='Tabela IRT'!$B$16,'Tabela IRT'!$E$16,IF('Ficha de funcio e processa'!W234&lt;='Tabela IRT'!$B$17,'Tabela IRT'!$E$17,IF('Ficha de funcio e processa'!W234&lt;='Tabela IRT'!$B$18,'Tabela IRT'!$E$18,IF('Ficha de funcio e processa'!W234&lt;='Tabela IRT'!$B$19,'Tabela IRT'!$E$19,IF('Ficha de funcio e processa'!W234&lt;='Tabela IRT'!$B$20,'Tabela IRT'!$E$20,IF('Ficha de funcio e processa'!W234&lt;='Tabela IRT'!$B$21,'Tabela IRT'!$E$21,IF('Ficha de funcio e processa'!W234&lt;='Tabela IRT'!$B$22,'Tabela IRT'!$E$22,IF('Ficha de funcio e processa'!W234&lt;='Tabela IRT'!$B$23,'Tabela IRT'!$E$23,IF('Ficha de funcio e processa'!W234&lt;='Tabela IRT'!$B$24,'Tabela IRT'!$E$24))))))))))))))</f>
        <v>0</v>
      </c>
      <c r="L229" s="148">
        <f>IF('Ficha de funcio e processa'!W234&lt;='Tabela IRT'!$B$11,'Tabela IRT'!$C$11,IF('Ficha de funcio e processa'!W234&lt;='Tabela IRT'!$B$12,'Tabela IRT'!$C$12,IF('Ficha de funcio e processa'!W234&lt;='Tabela IRT'!$B$13,'Tabela IRT'!$C$13,IF('Ficha de funcio e processa'!W234&lt;='Tabela IRT'!$B$14,'Tabela IRT'!$C$14,IF('Ficha de funcio e processa'!W234&lt;='Tabela IRT'!$B$15,'Tabela IRT'!$C$15,IF('Ficha de funcio e processa'!W234&lt;='Tabela IRT'!$B$16,'Tabela IRT'!$C$16,IF('Ficha de funcio e processa'!W234&lt;='Tabela IRT'!$B$17,'Tabela IRT'!$C$17,IF('Ficha de funcio e processa'!W234&lt;='Tabela IRT'!$B$18,'Tabela IRT'!$C$18,IF('Ficha de funcio e processa'!W234&lt;='Tabela IRT'!$B$19,'Tabela IRT'!$C$19,IF('Ficha de funcio e processa'!W234&lt;='Tabela IRT'!$B$20,'Tabela IRT'!$C$20,IF('Ficha de funcio e processa'!W234&lt;='Tabela IRT'!$B$21,'Tabela IRT'!$C$21,IF('Ficha de funcio e processa'!W234&lt;='Tabela IRT'!$B$22,'Tabela IRT'!$C$22,IF('Ficha de funcio e processa'!W234&lt;='Tabela IRT'!$B$23,'Tabela IRT'!$C$23,IF('Ficha de funcio e processa'!W234&lt;='Tabela IRT'!$B$24,'Tabela IRT'!$C$24))))))))))))))</f>
        <v>0</v>
      </c>
      <c r="M229" s="233">
        <f>('Ficha de funcio e processa'!W234-30%)-L229</f>
        <v>-0.3</v>
      </c>
      <c r="N229" s="184">
        <v>44</v>
      </c>
      <c r="O229" s="184">
        <v>9</v>
      </c>
      <c r="P229" s="185"/>
      <c r="Q229" s="185"/>
      <c r="R229" s="186"/>
      <c r="S229" s="186"/>
      <c r="T229" s="186"/>
      <c r="U229" s="186"/>
      <c r="V229" s="186"/>
      <c r="W229" s="186"/>
      <c r="X229" s="186"/>
      <c r="Y229" s="186"/>
      <c r="Z229" s="151"/>
      <c r="AA229" s="153">
        <f t="shared" ca="1" si="17"/>
        <v>41740</v>
      </c>
      <c r="AB229" s="154">
        <f t="shared" ca="1" si="18"/>
        <v>114.35616438356165</v>
      </c>
      <c r="AC229" s="187"/>
    </row>
    <row r="230" spans="1:29">
      <c r="A230" s="137" t="b">
        <f t="shared" si="19"/>
        <v>0</v>
      </c>
      <c r="B230" s="138"/>
      <c r="C230" s="145"/>
      <c r="D230" s="138"/>
      <c r="E230" s="139"/>
      <c r="F230" s="139"/>
      <c r="G230" s="140">
        <f t="shared" ca="1" si="20"/>
        <v>41740</v>
      </c>
      <c r="H230" s="141">
        <f t="shared" ca="1" si="16"/>
        <v>-41740</v>
      </c>
      <c r="I230" s="180"/>
      <c r="J230" s="135">
        <f>IF('Ficha de funcio e processa'!W235&lt;='Tabela IRT'!$B$11,'Tabela IRT'!$D$11,IF('Ficha de funcio e processa'!W235&lt;='Tabela IRT'!$B$12,'Tabela IRT'!$D$12,IF('Ficha de funcio e processa'!W235&lt;='Tabela IRT'!$B$13,'Tabela IRT'!$D$13,IF('Ficha de funcio e processa'!W235&lt;='Tabela IRT'!$B$14,'Tabela IRT'!$D$14,IF('Ficha de funcio e processa'!W235&lt;='Tabela IRT'!$B$15,'Tabela IRT'!$D$15,IF('Ficha de funcio e processa'!W235&lt;='Tabela IRT'!$B$16,'Tabela IRT'!$D$16,IF('Ficha de funcio e processa'!W235&lt;='Tabela IRT'!$B$17,'Tabela IRT'!$D$17,IF('Ficha de funcio e processa'!W235&lt;='Tabela IRT'!$B$18,'Tabela IRT'!$D$18,IF('Ficha de funcio e processa'!W235&lt;='Tabela IRT'!$B$19,'Tabela IRT'!$D$19,IF('Ficha de funcio e processa'!W235&lt;='Tabela IRT'!$B$20,'Tabela IRT'!$D$20,IF('Ficha de funcio e processa'!W235&lt;='Tabela IRT'!$B$21,'Tabela IRT'!$D$21,IF('Ficha de funcio e processa'!W235&lt;='Tabela IRT'!$B$22,'Tabela IRT'!$D$22,IF('Ficha de funcio e processa'!W235&lt;='Tabela IRT'!$B$23,'Tabela IRT'!$D$23,IF('Ficha de funcio e processa'!W235&lt;='Tabela IRT'!$B$24,'Tabela IRT'!$D$24))))))))))))))</f>
        <v>0</v>
      </c>
      <c r="K230" s="148">
        <f>IF('Ficha de funcio e processa'!W235&lt;='Tabela IRT'!$B$11,'Tabela IRT'!$E$11,IF('Ficha de funcio e processa'!W235&lt;='Tabela IRT'!$B$12,'Tabela IRT'!$E$12,IF('Ficha de funcio e processa'!W235&lt;='Tabela IRT'!$B$13,'Tabela IRT'!$E$13,IF('Ficha de funcio e processa'!W235&lt;='Tabela IRT'!$B$14,'Tabela IRT'!$E$14,IF('Ficha de funcio e processa'!W235&lt;='Tabela IRT'!$B$15,'Tabela IRT'!$E$15,IF('Ficha de funcio e processa'!W235&lt;='Tabela IRT'!$B$16,'Tabela IRT'!$E$16,IF('Ficha de funcio e processa'!W235&lt;='Tabela IRT'!$B$17,'Tabela IRT'!$E$17,IF('Ficha de funcio e processa'!W235&lt;='Tabela IRT'!$B$18,'Tabela IRT'!$E$18,IF('Ficha de funcio e processa'!W235&lt;='Tabela IRT'!$B$19,'Tabela IRT'!$E$19,IF('Ficha de funcio e processa'!W235&lt;='Tabela IRT'!$B$20,'Tabela IRT'!$E$20,IF('Ficha de funcio e processa'!W235&lt;='Tabela IRT'!$B$21,'Tabela IRT'!$E$21,IF('Ficha de funcio e processa'!W235&lt;='Tabela IRT'!$B$22,'Tabela IRT'!$E$22,IF('Ficha de funcio e processa'!W235&lt;='Tabela IRT'!$B$23,'Tabela IRT'!$E$23,IF('Ficha de funcio e processa'!W235&lt;='Tabela IRT'!$B$24,'Tabela IRT'!$E$24))))))))))))))</f>
        <v>0</v>
      </c>
      <c r="L230" s="148">
        <f>IF('Ficha de funcio e processa'!W235&lt;='Tabela IRT'!$B$11,'Tabela IRT'!$C$11,IF('Ficha de funcio e processa'!W235&lt;='Tabela IRT'!$B$12,'Tabela IRT'!$C$12,IF('Ficha de funcio e processa'!W235&lt;='Tabela IRT'!$B$13,'Tabela IRT'!$C$13,IF('Ficha de funcio e processa'!W235&lt;='Tabela IRT'!$B$14,'Tabela IRT'!$C$14,IF('Ficha de funcio e processa'!W235&lt;='Tabela IRT'!$B$15,'Tabela IRT'!$C$15,IF('Ficha de funcio e processa'!W235&lt;='Tabela IRT'!$B$16,'Tabela IRT'!$C$16,IF('Ficha de funcio e processa'!W235&lt;='Tabela IRT'!$B$17,'Tabela IRT'!$C$17,IF('Ficha de funcio e processa'!W235&lt;='Tabela IRT'!$B$18,'Tabela IRT'!$C$18,IF('Ficha de funcio e processa'!W235&lt;='Tabela IRT'!$B$19,'Tabela IRT'!$C$19,IF('Ficha de funcio e processa'!W235&lt;='Tabela IRT'!$B$20,'Tabela IRT'!$C$20,IF('Ficha de funcio e processa'!W235&lt;='Tabela IRT'!$B$21,'Tabela IRT'!$C$21,IF('Ficha de funcio e processa'!W235&lt;='Tabela IRT'!$B$22,'Tabela IRT'!$C$22,IF('Ficha de funcio e processa'!W235&lt;='Tabela IRT'!$B$23,'Tabela IRT'!$C$23,IF('Ficha de funcio e processa'!W235&lt;='Tabela IRT'!$B$24,'Tabela IRT'!$C$24))))))))))))))</f>
        <v>0</v>
      </c>
      <c r="M230" s="233">
        <f>('Ficha de funcio e processa'!W235-30%)-L230</f>
        <v>-0.3</v>
      </c>
      <c r="N230" s="184">
        <v>44</v>
      </c>
      <c r="O230" s="184">
        <v>9</v>
      </c>
      <c r="P230" s="185"/>
      <c r="Q230" s="185"/>
      <c r="R230" s="186"/>
      <c r="S230" s="186"/>
      <c r="T230" s="186"/>
      <c r="U230" s="186"/>
      <c r="V230" s="186"/>
      <c r="W230" s="186"/>
      <c r="X230" s="186"/>
      <c r="Y230" s="186"/>
      <c r="Z230" s="151"/>
      <c r="AA230" s="153">
        <f t="shared" ca="1" si="17"/>
        <v>41740</v>
      </c>
      <c r="AB230" s="154">
        <f t="shared" ca="1" si="18"/>
        <v>114.35616438356165</v>
      </c>
      <c r="AC230" s="187"/>
    </row>
    <row r="231" spans="1:29">
      <c r="A231" s="137" t="b">
        <f t="shared" si="19"/>
        <v>0</v>
      </c>
      <c r="B231" s="138"/>
      <c r="C231" s="145"/>
      <c r="D231" s="138"/>
      <c r="E231" s="139"/>
      <c r="F231" s="139"/>
      <c r="G231" s="140">
        <f t="shared" ca="1" si="20"/>
        <v>41740</v>
      </c>
      <c r="H231" s="141">
        <f t="shared" ca="1" si="16"/>
        <v>-41740</v>
      </c>
      <c r="I231" s="180"/>
      <c r="J231" s="135">
        <f>IF('Ficha de funcio e processa'!W236&lt;='Tabela IRT'!$B$11,'Tabela IRT'!$D$11,IF('Ficha de funcio e processa'!W236&lt;='Tabela IRT'!$B$12,'Tabela IRT'!$D$12,IF('Ficha de funcio e processa'!W236&lt;='Tabela IRT'!$B$13,'Tabela IRT'!$D$13,IF('Ficha de funcio e processa'!W236&lt;='Tabela IRT'!$B$14,'Tabela IRT'!$D$14,IF('Ficha de funcio e processa'!W236&lt;='Tabela IRT'!$B$15,'Tabela IRT'!$D$15,IF('Ficha de funcio e processa'!W236&lt;='Tabela IRT'!$B$16,'Tabela IRT'!$D$16,IF('Ficha de funcio e processa'!W236&lt;='Tabela IRT'!$B$17,'Tabela IRT'!$D$17,IF('Ficha de funcio e processa'!W236&lt;='Tabela IRT'!$B$18,'Tabela IRT'!$D$18,IF('Ficha de funcio e processa'!W236&lt;='Tabela IRT'!$B$19,'Tabela IRT'!$D$19,IF('Ficha de funcio e processa'!W236&lt;='Tabela IRT'!$B$20,'Tabela IRT'!$D$20,IF('Ficha de funcio e processa'!W236&lt;='Tabela IRT'!$B$21,'Tabela IRT'!$D$21,IF('Ficha de funcio e processa'!W236&lt;='Tabela IRT'!$B$22,'Tabela IRT'!$D$22,IF('Ficha de funcio e processa'!W236&lt;='Tabela IRT'!$B$23,'Tabela IRT'!$D$23,IF('Ficha de funcio e processa'!W236&lt;='Tabela IRT'!$B$24,'Tabela IRT'!$D$24))))))))))))))</f>
        <v>0</v>
      </c>
      <c r="K231" s="148">
        <f>IF('Ficha de funcio e processa'!W236&lt;='Tabela IRT'!$B$11,'Tabela IRT'!$E$11,IF('Ficha de funcio e processa'!W236&lt;='Tabela IRT'!$B$12,'Tabela IRT'!$E$12,IF('Ficha de funcio e processa'!W236&lt;='Tabela IRT'!$B$13,'Tabela IRT'!$E$13,IF('Ficha de funcio e processa'!W236&lt;='Tabela IRT'!$B$14,'Tabela IRT'!$E$14,IF('Ficha de funcio e processa'!W236&lt;='Tabela IRT'!$B$15,'Tabela IRT'!$E$15,IF('Ficha de funcio e processa'!W236&lt;='Tabela IRT'!$B$16,'Tabela IRT'!$E$16,IF('Ficha de funcio e processa'!W236&lt;='Tabela IRT'!$B$17,'Tabela IRT'!$E$17,IF('Ficha de funcio e processa'!W236&lt;='Tabela IRT'!$B$18,'Tabela IRT'!$E$18,IF('Ficha de funcio e processa'!W236&lt;='Tabela IRT'!$B$19,'Tabela IRT'!$E$19,IF('Ficha de funcio e processa'!W236&lt;='Tabela IRT'!$B$20,'Tabela IRT'!$E$20,IF('Ficha de funcio e processa'!W236&lt;='Tabela IRT'!$B$21,'Tabela IRT'!$E$21,IF('Ficha de funcio e processa'!W236&lt;='Tabela IRT'!$B$22,'Tabela IRT'!$E$22,IF('Ficha de funcio e processa'!W236&lt;='Tabela IRT'!$B$23,'Tabela IRT'!$E$23,IF('Ficha de funcio e processa'!W236&lt;='Tabela IRT'!$B$24,'Tabela IRT'!$E$24))))))))))))))</f>
        <v>0</v>
      </c>
      <c r="L231" s="148">
        <f>IF('Ficha de funcio e processa'!W236&lt;='Tabela IRT'!$B$11,'Tabela IRT'!$C$11,IF('Ficha de funcio e processa'!W236&lt;='Tabela IRT'!$B$12,'Tabela IRT'!$C$12,IF('Ficha de funcio e processa'!W236&lt;='Tabela IRT'!$B$13,'Tabela IRT'!$C$13,IF('Ficha de funcio e processa'!W236&lt;='Tabela IRT'!$B$14,'Tabela IRT'!$C$14,IF('Ficha de funcio e processa'!W236&lt;='Tabela IRT'!$B$15,'Tabela IRT'!$C$15,IF('Ficha de funcio e processa'!W236&lt;='Tabela IRT'!$B$16,'Tabela IRT'!$C$16,IF('Ficha de funcio e processa'!W236&lt;='Tabela IRT'!$B$17,'Tabela IRT'!$C$17,IF('Ficha de funcio e processa'!W236&lt;='Tabela IRT'!$B$18,'Tabela IRT'!$C$18,IF('Ficha de funcio e processa'!W236&lt;='Tabela IRT'!$B$19,'Tabela IRT'!$C$19,IF('Ficha de funcio e processa'!W236&lt;='Tabela IRT'!$B$20,'Tabela IRT'!$C$20,IF('Ficha de funcio e processa'!W236&lt;='Tabela IRT'!$B$21,'Tabela IRT'!$C$21,IF('Ficha de funcio e processa'!W236&lt;='Tabela IRT'!$B$22,'Tabela IRT'!$C$22,IF('Ficha de funcio e processa'!W236&lt;='Tabela IRT'!$B$23,'Tabela IRT'!$C$23,IF('Ficha de funcio e processa'!W236&lt;='Tabela IRT'!$B$24,'Tabela IRT'!$C$24))))))))))))))</f>
        <v>0</v>
      </c>
      <c r="M231" s="233">
        <f>('Ficha de funcio e processa'!W236-30%)-L231</f>
        <v>-0.3</v>
      </c>
      <c r="N231" s="184">
        <v>44</v>
      </c>
      <c r="O231" s="184">
        <v>9</v>
      </c>
      <c r="P231" s="185"/>
      <c r="Q231" s="185"/>
      <c r="R231" s="186"/>
      <c r="S231" s="186"/>
      <c r="T231" s="186"/>
      <c r="U231" s="186"/>
      <c r="V231" s="186"/>
      <c r="W231" s="186"/>
      <c r="X231" s="186"/>
      <c r="Y231" s="186"/>
      <c r="Z231" s="151"/>
      <c r="AA231" s="153">
        <f t="shared" ca="1" si="17"/>
        <v>41740</v>
      </c>
      <c r="AB231" s="154">
        <f t="shared" ca="1" si="18"/>
        <v>114.35616438356165</v>
      </c>
      <c r="AC231" s="187"/>
    </row>
    <row r="232" spans="1:29">
      <c r="A232" s="137" t="b">
        <f t="shared" si="19"/>
        <v>0</v>
      </c>
      <c r="B232" s="138"/>
      <c r="C232" s="145"/>
      <c r="D232" s="138"/>
      <c r="E232" s="139"/>
      <c r="F232" s="139"/>
      <c r="G232" s="140">
        <f t="shared" ca="1" si="20"/>
        <v>41740</v>
      </c>
      <c r="H232" s="141">
        <f t="shared" ca="1" si="16"/>
        <v>-41740</v>
      </c>
      <c r="I232" s="180"/>
      <c r="J232" s="135">
        <f>IF('Ficha de funcio e processa'!W237&lt;='Tabela IRT'!$B$11,'Tabela IRT'!$D$11,IF('Ficha de funcio e processa'!W237&lt;='Tabela IRT'!$B$12,'Tabela IRT'!$D$12,IF('Ficha de funcio e processa'!W237&lt;='Tabela IRT'!$B$13,'Tabela IRT'!$D$13,IF('Ficha de funcio e processa'!W237&lt;='Tabela IRT'!$B$14,'Tabela IRT'!$D$14,IF('Ficha de funcio e processa'!W237&lt;='Tabela IRT'!$B$15,'Tabela IRT'!$D$15,IF('Ficha de funcio e processa'!W237&lt;='Tabela IRT'!$B$16,'Tabela IRT'!$D$16,IF('Ficha de funcio e processa'!W237&lt;='Tabela IRT'!$B$17,'Tabela IRT'!$D$17,IF('Ficha de funcio e processa'!W237&lt;='Tabela IRT'!$B$18,'Tabela IRT'!$D$18,IF('Ficha de funcio e processa'!W237&lt;='Tabela IRT'!$B$19,'Tabela IRT'!$D$19,IF('Ficha de funcio e processa'!W237&lt;='Tabela IRT'!$B$20,'Tabela IRT'!$D$20,IF('Ficha de funcio e processa'!W237&lt;='Tabela IRT'!$B$21,'Tabela IRT'!$D$21,IF('Ficha de funcio e processa'!W237&lt;='Tabela IRT'!$B$22,'Tabela IRT'!$D$22,IF('Ficha de funcio e processa'!W237&lt;='Tabela IRT'!$B$23,'Tabela IRT'!$D$23,IF('Ficha de funcio e processa'!W237&lt;='Tabela IRT'!$B$24,'Tabela IRT'!$D$24))))))))))))))</f>
        <v>0</v>
      </c>
      <c r="K232" s="148">
        <f>IF('Ficha de funcio e processa'!W237&lt;='Tabela IRT'!$B$11,'Tabela IRT'!$E$11,IF('Ficha de funcio e processa'!W237&lt;='Tabela IRT'!$B$12,'Tabela IRT'!$E$12,IF('Ficha de funcio e processa'!W237&lt;='Tabela IRT'!$B$13,'Tabela IRT'!$E$13,IF('Ficha de funcio e processa'!W237&lt;='Tabela IRT'!$B$14,'Tabela IRT'!$E$14,IF('Ficha de funcio e processa'!W237&lt;='Tabela IRT'!$B$15,'Tabela IRT'!$E$15,IF('Ficha de funcio e processa'!W237&lt;='Tabela IRT'!$B$16,'Tabela IRT'!$E$16,IF('Ficha de funcio e processa'!W237&lt;='Tabela IRT'!$B$17,'Tabela IRT'!$E$17,IF('Ficha de funcio e processa'!W237&lt;='Tabela IRT'!$B$18,'Tabela IRT'!$E$18,IF('Ficha de funcio e processa'!W237&lt;='Tabela IRT'!$B$19,'Tabela IRT'!$E$19,IF('Ficha de funcio e processa'!W237&lt;='Tabela IRT'!$B$20,'Tabela IRT'!$E$20,IF('Ficha de funcio e processa'!W237&lt;='Tabela IRT'!$B$21,'Tabela IRT'!$E$21,IF('Ficha de funcio e processa'!W237&lt;='Tabela IRT'!$B$22,'Tabela IRT'!$E$22,IF('Ficha de funcio e processa'!W237&lt;='Tabela IRT'!$B$23,'Tabela IRT'!$E$23,IF('Ficha de funcio e processa'!W237&lt;='Tabela IRT'!$B$24,'Tabela IRT'!$E$24))))))))))))))</f>
        <v>0</v>
      </c>
      <c r="L232" s="148">
        <f>IF('Ficha de funcio e processa'!W237&lt;='Tabela IRT'!$B$11,'Tabela IRT'!$C$11,IF('Ficha de funcio e processa'!W237&lt;='Tabela IRT'!$B$12,'Tabela IRT'!$C$12,IF('Ficha de funcio e processa'!W237&lt;='Tabela IRT'!$B$13,'Tabela IRT'!$C$13,IF('Ficha de funcio e processa'!W237&lt;='Tabela IRT'!$B$14,'Tabela IRT'!$C$14,IF('Ficha de funcio e processa'!W237&lt;='Tabela IRT'!$B$15,'Tabela IRT'!$C$15,IF('Ficha de funcio e processa'!W237&lt;='Tabela IRT'!$B$16,'Tabela IRT'!$C$16,IF('Ficha de funcio e processa'!W237&lt;='Tabela IRT'!$B$17,'Tabela IRT'!$C$17,IF('Ficha de funcio e processa'!W237&lt;='Tabela IRT'!$B$18,'Tabela IRT'!$C$18,IF('Ficha de funcio e processa'!W237&lt;='Tabela IRT'!$B$19,'Tabela IRT'!$C$19,IF('Ficha de funcio e processa'!W237&lt;='Tabela IRT'!$B$20,'Tabela IRT'!$C$20,IF('Ficha de funcio e processa'!W237&lt;='Tabela IRT'!$B$21,'Tabela IRT'!$C$21,IF('Ficha de funcio e processa'!W237&lt;='Tabela IRT'!$B$22,'Tabela IRT'!$C$22,IF('Ficha de funcio e processa'!W237&lt;='Tabela IRT'!$B$23,'Tabela IRT'!$C$23,IF('Ficha de funcio e processa'!W237&lt;='Tabela IRT'!$B$24,'Tabela IRT'!$C$24))))))))))))))</f>
        <v>0</v>
      </c>
      <c r="M232" s="233">
        <f>('Ficha de funcio e processa'!W237-30%)-L232</f>
        <v>-0.3</v>
      </c>
      <c r="N232" s="184">
        <v>44</v>
      </c>
      <c r="O232" s="184">
        <v>9</v>
      </c>
      <c r="P232" s="185"/>
      <c r="Q232" s="185"/>
      <c r="R232" s="186"/>
      <c r="S232" s="186"/>
      <c r="T232" s="186"/>
      <c r="U232" s="186"/>
      <c r="V232" s="186"/>
      <c r="W232" s="186"/>
      <c r="X232" s="186"/>
      <c r="Y232" s="186"/>
      <c r="Z232" s="151"/>
      <c r="AA232" s="153">
        <f t="shared" ca="1" si="17"/>
        <v>41740</v>
      </c>
      <c r="AB232" s="154">
        <f t="shared" ca="1" si="18"/>
        <v>114.35616438356165</v>
      </c>
      <c r="AC232" s="187"/>
    </row>
    <row r="233" spans="1:29">
      <c r="A233" s="137" t="b">
        <f t="shared" si="19"/>
        <v>0</v>
      </c>
      <c r="B233" s="138"/>
      <c r="C233" s="145"/>
      <c r="D233" s="138"/>
      <c r="E233" s="139"/>
      <c r="F233" s="139"/>
      <c r="G233" s="140">
        <f t="shared" ca="1" si="20"/>
        <v>41740</v>
      </c>
      <c r="H233" s="141">
        <f t="shared" ca="1" si="16"/>
        <v>-41740</v>
      </c>
      <c r="I233" s="180"/>
      <c r="J233" s="135">
        <f>IF('Ficha de funcio e processa'!W238&lt;='Tabela IRT'!$B$11,'Tabela IRT'!$D$11,IF('Ficha de funcio e processa'!W238&lt;='Tabela IRT'!$B$12,'Tabela IRT'!$D$12,IF('Ficha de funcio e processa'!W238&lt;='Tabela IRT'!$B$13,'Tabela IRT'!$D$13,IF('Ficha de funcio e processa'!W238&lt;='Tabela IRT'!$B$14,'Tabela IRT'!$D$14,IF('Ficha de funcio e processa'!W238&lt;='Tabela IRT'!$B$15,'Tabela IRT'!$D$15,IF('Ficha de funcio e processa'!W238&lt;='Tabela IRT'!$B$16,'Tabela IRT'!$D$16,IF('Ficha de funcio e processa'!W238&lt;='Tabela IRT'!$B$17,'Tabela IRT'!$D$17,IF('Ficha de funcio e processa'!W238&lt;='Tabela IRT'!$B$18,'Tabela IRT'!$D$18,IF('Ficha de funcio e processa'!W238&lt;='Tabela IRT'!$B$19,'Tabela IRT'!$D$19,IF('Ficha de funcio e processa'!W238&lt;='Tabela IRT'!$B$20,'Tabela IRT'!$D$20,IF('Ficha de funcio e processa'!W238&lt;='Tabela IRT'!$B$21,'Tabela IRT'!$D$21,IF('Ficha de funcio e processa'!W238&lt;='Tabela IRT'!$B$22,'Tabela IRT'!$D$22,IF('Ficha de funcio e processa'!W238&lt;='Tabela IRT'!$B$23,'Tabela IRT'!$D$23,IF('Ficha de funcio e processa'!W238&lt;='Tabela IRT'!$B$24,'Tabela IRT'!$D$24))))))))))))))</f>
        <v>0</v>
      </c>
      <c r="K233" s="148">
        <f>IF('Ficha de funcio e processa'!W238&lt;='Tabela IRT'!$B$11,'Tabela IRT'!$E$11,IF('Ficha de funcio e processa'!W238&lt;='Tabela IRT'!$B$12,'Tabela IRT'!$E$12,IF('Ficha de funcio e processa'!W238&lt;='Tabela IRT'!$B$13,'Tabela IRT'!$E$13,IF('Ficha de funcio e processa'!W238&lt;='Tabela IRT'!$B$14,'Tabela IRT'!$E$14,IF('Ficha de funcio e processa'!W238&lt;='Tabela IRT'!$B$15,'Tabela IRT'!$E$15,IF('Ficha de funcio e processa'!W238&lt;='Tabela IRT'!$B$16,'Tabela IRT'!$E$16,IF('Ficha de funcio e processa'!W238&lt;='Tabela IRT'!$B$17,'Tabela IRT'!$E$17,IF('Ficha de funcio e processa'!W238&lt;='Tabela IRT'!$B$18,'Tabela IRT'!$E$18,IF('Ficha de funcio e processa'!W238&lt;='Tabela IRT'!$B$19,'Tabela IRT'!$E$19,IF('Ficha de funcio e processa'!W238&lt;='Tabela IRT'!$B$20,'Tabela IRT'!$E$20,IF('Ficha de funcio e processa'!W238&lt;='Tabela IRT'!$B$21,'Tabela IRT'!$E$21,IF('Ficha de funcio e processa'!W238&lt;='Tabela IRT'!$B$22,'Tabela IRT'!$E$22,IF('Ficha de funcio e processa'!W238&lt;='Tabela IRT'!$B$23,'Tabela IRT'!$E$23,IF('Ficha de funcio e processa'!W238&lt;='Tabela IRT'!$B$24,'Tabela IRT'!$E$24))))))))))))))</f>
        <v>0</v>
      </c>
      <c r="L233" s="148">
        <f>IF('Ficha de funcio e processa'!W238&lt;='Tabela IRT'!$B$11,'Tabela IRT'!$C$11,IF('Ficha de funcio e processa'!W238&lt;='Tabela IRT'!$B$12,'Tabela IRT'!$C$12,IF('Ficha de funcio e processa'!W238&lt;='Tabela IRT'!$B$13,'Tabela IRT'!$C$13,IF('Ficha de funcio e processa'!W238&lt;='Tabela IRT'!$B$14,'Tabela IRT'!$C$14,IF('Ficha de funcio e processa'!W238&lt;='Tabela IRT'!$B$15,'Tabela IRT'!$C$15,IF('Ficha de funcio e processa'!W238&lt;='Tabela IRT'!$B$16,'Tabela IRT'!$C$16,IF('Ficha de funcio e processa'!W238&lt;='Tabela IRT'!$B$17,'Tabela IRT'!$C$17,IF('Ficha de funcio e processa'!W238&lt;='Tabela IRT'!$B$18,'Tabela IRT'!$C$18,IF('Ficha de funcio e processa'!W238&lt;='Tabela IRT'!$B$19,'Tabela IRT'!$C$19,IF('Ficha de funcio e processa'!W238&lt;='Tabela IRT'!$B$20,'Tabela IRT'!$C$20,IF('Ficha de funcio e processa'!W238&lt;='Tabela IRT'!$B$21,'Tabela IRT'!$C$21,IF('Ficha de funcio e processa'!W238&lt;='Tabela IRT'!$B$22,'Tabela IRT'!$C$22,IF('Ficha de funcio e processa'!W238&lt;='Tabela IRT'!$B$23,'Tabela IRT'!$C$23,IF('Ficha de funcio e processa'!W238&lt;='Tabela IRT'!$B$24,'Tabela IRT'!$C$24))))))))))))))</f>
        <v>0</v>
      </c>
      <c r="M233" s="233">
        <f>('Ficha de funcio e processa'!W238-30%)-L233</f>
        <v>-0.3</v>
      </c>
      <c r="N233" s="184">
        <v>44</v>
      </c>
      <c r="O233" s="184">
        <v>9</v>
      </c>
      <c r="P233" s="185"/>
      <c r="Q233" s="185"/>
      <c r="R233" s="186"/>
      <c r="S233" s="186"/>
      <c r="T233" s="186"/>
      <c r="U233" s="186"/>
      <c r="V233" s="186"/>
      <c r="W233" s="186"/>
      <c r="X233" s="186"/>
      <c r="Y233" s="186"/>
      <c r="Z233" s="151"/>
      <c r="AA233" s="153">
        <f t="shared" ca="1" si="17"/>
        <v>41740</v>
      </c>
      <c r="AB233" s="154">
        <f t="shared" ca="1" si="18"/>
        <v>114.35616438356165</v>
      </c>
      <c r="AC233" s="187"/>
    </row>
    <row r="234" spans="1:29">
      <c r="A234" s="137" t="b">
        <f t="shared" si="19"/>
        <v>0</v>
      </c>
      <c r="B234" s="138"/>
      <c r="C234" s="145"/>
      <c r="D234" s="138"/>
      <c r="E234" s="139"/>
      <c r="F234" s="139"/>
      <c r="G234" s="140">
        <f t="shared" ca="1" si="20"/>
        <v>41740</v>
      </c>
      <c r="H234" s="141">
        <f t="shared" ca="1" si="16"/>
        <v>-41740</v>
      </c>
      <c r="I234" s="180"/>
      <c r="J234" s="135">
        <f>IF('Ficha de funcio e processa'!W239&lt;='Tabela IRT'!$B$11,'Tabela IRT'!$D$11,IF('Ficha de funcio e processa'!W239&lt;='Tabela IRT'!$B$12,'Tabela IRT'!$D$12,IF('Ficha de funcio e processa'!W239&lt;='Tabela IRT'!$B$13,'Tabela IRT'!$D$13,IF('Ficha de funcio e processa'!W239&lt;='Tabela IRT'!$B$14,'Tabela IRT'!$D$14,IF('Ficha de funcio e processa'!W239&lt;='Tabela IRT'!$B$15,'Tabela IRT'!$D$15,IF('Ficha de funcio e processa'!W239&lt;='Tabela IRT'!$B$16,'Tabela IRT'!$D$16,IF('Ficha de funcio e processa'!W239&lt;='Tabela IRT'!$B$17,'Tabela IRT'!$D$17,IF('Ficha de funcio e processa'!W239&lt;='Tabela IRT'!$B$18,'Tabela IRT'!$D$18,IF('Ficha de funcio e processa'!W239&lt;='Tabela IRT'!$B$19,'Tabela IRT'!$D$19,IF('Ficha de funcio e processa'!W239&lt;='Tabela IRT'!$B$20,'Tabela IRT'!$D$20,IF('Ficha de funcio e processa'!W239&lt;='Tabela IRT'!$B$21,'Tabela IRT'!$D$21,IF('Ficha de funcio e processa'!W239&lt;='Tabela IRT'!$B$22,'Tabela IRT'!$D$22,IF('Ficha de funcio e processa'!W239&lt;='Tabela IRT'!$B$23,'Tabela IRT'!$D$23,IF('Ficha de funcio e processa'!W239&lt;='Tabela IRT'!$B$24,'Tabela IRT'!$D$24))))))))))))))</f>
        <v>0</v>
      </c>
      <c r="K234" s="148">
        <f>IF('Ficha de funcio e processa'!W239&lt;='Tabela IRT'!$B$11,'Tabela IRT'!$E$11,IF('Ficha de funcio e processa'!W239&lt;='Tabela IRT'!$B$12,'Tabela IRT'!$E$12,IF('Ficha de funcio e processa'!W239&lt;='Tabela IRT'!$B$13,'Tabela IRT'!$E$13,IF('Ficha de funcio e processa'!W239&lt;='Tabela IRT'!$B$14,'Tabela IRT'!$E$14,IF('Ficha de funcio e processa'!W239&lt;='Tabela IRT'!$B$15,'Tabela IRT'!$E$15,IF('Ficha de funcio e processa'!W239&lt;='Tabela IRT'!$B$16,'Tabela IRT'!$E$16,IF('Ficha de funcio e processa'!W239&lt;='Tabela IRT'!$B$17,'Tabela IRT'!$E$17,IF('Ficha de funcio e processa'!W239&lt;='Tabela IRT'!$B$18,'Tabela IRT'!$E$18,IF('Ficha de funcio e processa'!W239&lt;='Tabela IRT'!$B$19,'Tabela IRT'!$E$19,IF('Ficha de funcio e processa'!W239&lt;='Tabela IRT'!$B$20,'Tabela IRT'!$E$20,IF('Ficha de funcio e processa'!W239&lt;='Tabela IRT'!$B$21,'Tabela IRT'!$E$21,IF('Ficha de funcio e processa'!W239&lt;='Tabela IRT'!$B$22,'Tabela IRT'!$E$22,IF('Ficha de funcio e processa'!W239&lt;='Tabela IRT'!$B$23,'Tabela IRT'!$E$23,IF('Ficha de funcio e processa'!W239&lt;='Tabela IRT'!$B$24,'Tabela IRT'!$E$24))))))))))))))</f>
        <v>0</v>
      </c>
      <c r="L234" s="148">
        <f>IF('Ficha de funcio e processa'!W239&lt;='Tabela IRT'!$B$11,'Tabela IRT'!$C$11,IF('Ficha de funcio e processa'!W239&lt;='Tabela IRT'!$B$12,'Tabela IRT'!$C$12,IF('Ficha de funcio e processa'!W239&lt;='Tabela IRT'!$B$13,'Tabela IRT'!$C$13,IF('Ficha de funcio e processa'!W239&lt;='Tabela IRT'!$B$14,'Tabela IRT'!$C$14,IF('Ficha de funcio e processa'!W239&lt;='Tabela IRT'!$B$15,'Tabela IRT'!$C$15,IF('Ficha de funcio e processa'!W239&lt;='Tabela IRT'!$B$16,'Tabela IRT'!$C$16,IF('Ficha de funcio e processa'!W239&lt;='Tabela IRT'!$B$17,'Tabela IRT'!$C$17,IF('Ficha de funcio e processa'!W239&lt;='Tabela IRT'!$B$18,'Tabela IRT'!$C$18,IF('Ficha de funcio e processa'!W239&lt;='Tabela IRT'!$B$19,'Tabela IRT'!$C$19,IF('Ficha de funcio e processa'!W239&lt;='Tabela IRT'!$B$20,'Tabela IRT'!$C$20,IF('Ficha de funcio e processa'!W239&lt;='Tabela IRT'!$B$21,'Tabela IRT'!$C$21,IF('Ficha de funcio e processa'!W239&lt;='Tabela IRT'!$B$22,'Tabela IRT'!$C$22,IF('Ficha de funcio e processa'!W239&lt;='Tabela IRT'!$B$23,'Tabela IRT'!$C$23,IF('Ficha de funcio e processa'!W239&lt;='Tabela IRT'!$B$24,'Tabela IRT'!$C$24))))))))))))))</f>
        <v>0</v>
      </c>
      <c r="M234" s="233">
        <f>('Ficha de funcio e processa'!W239-30%)-L234</f>
        <v>-0.3</v>
      </c>
      <c r="N234" s="184">
        <v>44</v>
      </c>
      <c r="O234" s="184">
        <v>9</v>
      </c>
      <c r="P234" s="185"/>
      <c r="Q234" s="185"/>
      <c r="R234" s="186"/>
      <c r="S234" s="186"/>
      <c r="T234" s="186"/>
      <c r="U234" s="186"/>
      <c r="V234" s="186"/>
      <c r="W234" s="186"/>
      <c r="X234" s="186"/>
      <c r="Y234" s="186"/>
      <c r="Z234" s="151"/>
      <c r="AA234" s="153">
        <f t="shared" ca="1" si="17"/>
        <v>41740</v>
      </c>
      <c r="AB234" s="154">
        <f t="shared" ca="1" si="18"/>
        <v>114.35616438356165</v>
      </c>
      <c r="AC234" s="187"/>
    </row>
    <row r="235" spans="1:29">
      <c r="A235" s="137" t="b">
        <f t="shared" si="19"/>
        <v>0</v>
      </c>
      <c r="B235" s="138"/>
      <c r="C235" s="145"/>
      <c r="D235" s="138"/>
      <c r="E235" s="139"/>
      <c r="F235" s="139"/>
      <c r="G235" s="140">
        <f t="shared" ca="1" si="20"/>
        <v>41740</v>
      </c>
      <c r="H235" s="141">
        <f t="shared" ca="1" si="16"/>
        <v>-41740</v>
      </c>
      <c r="I235" s="180"/>
      <c r="J235" s="135">
        <f>IF('Ficha de funcio e processa'!W240&lt;='Tabela IRT'!$B$11,'Tabela IRT'!$D$11,IF('Ficha de funcio e processa'!W240&lt;='Tabela IRT'!$B$12,'Tabela IRT'!$D$12,IF('Ficha de funcio e processa'!W240&lt;='Tabela IRT'!$B$13,'Tabela IRT'!$D$13,IF('Ficha de funcio e processa'!W240&lt;='Tabela IRT'!$B$14,'Tabela IRT'!$D$14,IF('Ficha de funcio e processa'!W240&lt;='Tabela IRT'!$B$15,'Tabela IRT'!$D$15,IF('Ficha de funcio e processa'!W240&lt;='Tabela IRT'!$B$16,'Tabela IRT'!$D$16,IF('Ficha de funcio e processa'!W240&lt;='Tabela IRT'!$B$17,'Tabela IRT'!$D$17,IF('Ficha de funcio e processa'!W240&lt;='Tabela IRT'!$B$18,'Tabela IRT'!$D$18,IF('Ficha de funcio e processa'!W240&lt;='Tabela IRT'!$B$19,'Tabela IRT'!$D$19,IF('Ficha de funcio e processa'!W240&lt;='Tabela IRT'!$B$20,'Tabela IRT'!$D$20,IF('Ficha de funcio e processa'!W240&lt;='Tabela IRT'!$B$21,'Tabela IRT'!$D$21,IF('Ficha de funcio e processa'!W240&lt;='Tabela IRT'!$B$22,'Tabela IRT'!$D$22,IF('Ficha de funcio e processa'!W240&lt;='Tabela IRT'!$B$23,'Tabela IRT'!$D$23,IF('Ficha de funcio e processa'!W240&lt;='Tabela IRT'!$B$24,'Tabela IRT'!$D$24))))))))))))))</f>
        <v>0</v>
      </c>
      <c r="K235" s="148">
        <f>IF('Ficha de funcio e processa'!W240&lt;='Tabela IRT'!$B$11,'Tabela IRT'!$E$11,IF('Ficha de funcio e processa'!W240&lt;='Tabela IRT'!$B$12,'Tabela IRT'!$E$12,IF('Ficha de funcio e processa'!W240&lt;='Tabela IRT'!$B$13,'Tabela IRT'!$E$13,IF('Ficha de funcio e processa'!W240&lt;='Tabela IRT'!$B$14,'Tabela IRT'!$E$14,IF('Ficha de funcio e processa'!W240&lt;='Tabela IRT'!$B$15,'Tabela IRT'!$E$15,IF('Ficha de funcio e processa'!W240&lt;='Tabela IRT'!$B$16,'Tabela IRT'!$E$16,IF('Ficha de funcio e processa'!W240&lt;='Tabela IRT'!$B$17,'Tabela IRT'!$E$17,IF('Ficha de funcio e processa'!W240&lt;='Tabela IRT'!$B$18,'Tabela IRT'!$E$18,IF('Ficha de funcio e processa'!W240&lt;='Tabela IRT'!$B$19,'Tabela IRT'!$E$19,IF('Ficha de funcio e processa'!W240&lt;='Tabela IRT'!$B$20,'Tabela IRT'!$E$20,IF('Ficha de funcio e processa'!W240&lt;='Tabela IRT'!$B$21,'Tabela IRT'!$E$21,IF('Ficha de funcio e processa'!W240&lt;='Tabela IRT'!$B$22,'Tabela IRT'!$E$22,IF('Ficha de funcio e processa'!W240&lt;='Tabela IRT'!$B$23,'Tabela IRT'!$E$23,IF('Ficha de funcio e processa'!W240&lt;='Tabela IRT'!$B$24,'Tabela IRT'!$E$24))))))))))))))</f>
        <v>0</v>
      </c>
      <c r="L235" s="148">
        <f>IF('Ficha de funcio e processa'!W240&lt;='Tabela IRT'!$B$11,'Tabela IRT'!$C$11,IF('Ficha de funcio e processa'!W240&lt;='Tabela IRT'!$B$12,'Tabela IRT'!$C$12,IF('Ficha de funcio e processa'!W240&lt;='Tabela IRT'!$B$13,'Tabela IRT'!$C$13,IF('Ficha de funcio e processa'!W240&lt;='Tabela IRT'!$B$14,'Tabela IRT'!$C$14,IF('Ficha de funcio e processa'!W240&lt;='Tabela IRT'!$B$15,'Tabela IRT'!$C$15,IF('Ficha de funcio e processa'!W240&lt;='Tabela IRT'!$B$16,'Tabela IRT'!$C$16,IF('Ficha de funcio e processa'!W240&lt;='Tabela IRT'!$B$17,'Tabela IRT'!$C$17,IF('Ficha de funcio e processa'!W240&lt;='Tabela IRT'!$B$18,'Tabela IRT'!$C$18,IF('Ficha de funcio e processa'!W240&lt;='Tabela IRT'!$B$19,'Tabela IRT'!$C$19,IF('Ficha de funcio e processa'!W240&lt;='Tabela IRT'!$B$20,'Tabela IRT'!$C$20,IF('Ficha de funcio e processa'!W240&lt;='Tabela IRT'!$B$21,'Tabela IRT'!$C$21,IF('Ficha de funcio e processa'!W240&lt;='Tabela IRT'!$B$22,'Tabela IRT'!$C$22,IF('Ficha de funcio e processa'!W240&lt;='Tabela IRT'!$B$23,'Tabela IRT'!$C$23,IF('Ficha de funcio e processa'!W240&lt;='Tabela IRT'!$B$24,'Tabela IRT'!$C$24))))))))))))))</f>
        <v>0</v>
      </c>
      <c r="M235" s="233">
        <f>('Ficha de funcio e processa'!W240-30%)-L235</f>
        <v>-0.3</v>
      </c>
      <c r="N235" s="184">
        <v>44</v>
      </c>
      <c r="O235" s="184">
        <v>9</v>
      </c>
      <c r="P235" s="185"/>
      <c r="Q235" s="185"/>
      <c r="R235" s="186"/>
      <c r="S235" s="186"/>
      <c r="T235" s="186"/>
      <c r="U235" s="186"/>
      <c r="V235" s="186"/>
      <c r="W235" s="186"/>
      <c r="X235" s="186"/>
      <c r="Y235" s="186"/>
      <c r="Z235" s="151"/>
      <c r="AA235" s="153">
        <f t="shared" ca="1" si="17"/>
        <v>41740</v>
      </c>
      <c r="AB235" s="154">
        <f t="shared" ca="1" si="18"/>
        <v>114.35616438356165</v>
      </c>
      <c r="AC235" s="187"/>
    </row>
    <row r="236" spans="1:29">
      <c r="A236" s="137" t="b">
        <f t="shared" si="19"/>
        <v>0</v>
      </c>
      <c r="B236" s="138"/>
      <c r="C236" s="145"/>
      <c r="D236" s="138"/>
      <c r="E236" s="139"/>
      <c r="F236" s="139"/>
      <c r="G236" s="140">
        <f t="shared" ca="1" si="20"/>
        <v>41740</v>
      </c>
      <c r="H236" s="141">
        <f t="shared" ca="1" si="16"/>
        <v>-41740</v>
      </c>
      <c r="I236" s="180"/>
      <c r="J236" s="135">
        <f>IF('Ficha de funcio e processa'!W241&lt;='Tabela IRT'!$B$11,'Tabela IRT'!$D$11,IF('Ficha de funcio e processa'!W241&lt;='Tabela IRT'!$B$12,'Tabela IRT'!$D$12,IF('Ficha de funcio e processa'!W241&lt;='Tabela IRT'!$B$13,'Tabela IRT'!$D$13,IF('Ficha de funcio e processa'!W241&lt;='Tabela IRT'!$B$14,'Tabela IRT'!$D$14,IF('Ficha de funcio e processa'!W241&lt;='Tabela IRT'!$B$15,'Tabela IRT'!$D$15,IF('Ficha de funcio e processa'!W241&lt;='Tabela IRT'!$B$16,'Tabela IRT'!$D$16,IF('Ficha de funcio e processa'!W241&lt;='Tabela IRT'!$B$17,'Tabela IRT'!$D$17,IF('Ficha de funcio e processa'!W241&lt;='Tabela IRT'!$B$18,'Tabela IRT'!$D$18,IF('Ficha de funcio e processa'!W241&lt;='Tabela IRT'!$B$19,'Tabela IRT'!$D$19,IF('Ficha de funcio e processa'!W241&lt;='Tabela IRT'!$B$20,'Tabela IRT'!$D$20,IF('Ficha de funcio e processa'!W241&lt;='Tabela IRT'!$B$21,'Tabela IRT'!$D$21,IF('Ficha de funcio e processa'!W241&lt;='Tabela IRT'!$B$22,'Tabela IRT'!$D$22,IF('Ficha de funcio e processa'!W241&lt;='Tabela IRT'!$B$23,'Tabela IRT'!$D$23,IF('Ficha de funcio e processa'!W241&lt;='Tabela IRT'!$B$24,'Tabela IRT'!$D$24))))))))))))))</f>
        <v>0</v>
      </c>
      <c r="K236" s="148">
        <f>IF('Ficha de funcio e processa'!W241&lt;='Tabela IRT'!$B$11,'Tabela IRT'!$E$11,IF('Ficha de funcio e processa'!W241&lt;='Tabela IRT'!$B$12,'Tabela IRT'!$E$12,IF('Ficha de funcio e processa'!W241&lt;='Tabela IRT'!$B$13,'Tabela IRT'!$E$13,IF('Ficha de funcio e processa'!W241&lt;='Tabela IRT'!$B$14,'Tabela IRT'!$E$14,IF('Ficha de funcio e processa'!W241&lt;='Tabela IRT'!$B$15,'Tabela IRT'!$E$15,IF('Ficha de funcio e processa'!W241&lt;='Tabela IRT'!$B$16,'Tabela IRT'!$E$16,IF('Ficha de funcio e processa'!W241&lt;='Tabela IRT'!$B$17,'Tabela IRT'!$E$17,IF('Ficha de funcio e processa'!W241&lt;='Tabela IRT'!$B$18,'Tabela IRT'!$E$18,IF('Ficha de funcio e processa'!W241&lt;='Tabela IRT'!$B$19,'Tabela IRT'!$E$19,IF('Ficha de funcio e processa'!W241&lt;='Tabela IRT'!$B$20,'Tabela IRT'!$E$20,IF('Ficha de funcio e processa'!W241&lt;='Tabela IRT'!$B$21,'Tabela IRT'!$E$21,IF('Ficha de funcio e processa'!W241&lt;='Tabela IRT'!$B$22,'Tabela IRT'!$E$22,IF('Ficha de funcio e processa'!W241&lt;='Tabela IRT'!$B$23,'Tabela IRT'!$E$23,IF('Ficha de funcio e processa'!W241&lt;='Tabela IRT'!$B$24,'Tabela IRT'!$E$24))))))))))))))</f>
        <v>0</v>
      </c>
      <c r="L236" s="148">
        <f>IF('Ficha de funcio e processa'!W241&lt;='Tabela IRT'!$B$11,'Tabela IRT'!$C$11,IF('Ficha de funcio e processa'!W241&lt;='Tabela IRT'!$B$12,'Tabela IRT'!$C$12,IF('Ficha de funcio e processa'!W241&lt;='Tabela IRT'!$B$13,'Tabela IRT'!$C$13,IF('Ficha de funcio e processa'!W241&lt;='Tabela IRT'!$B$14,'Tabela IRT'!$C$14,IF('Ficha de funcio e processa'!W241&lt;='Tabela IRT'!$B$15,'Tabela IRT'!$C$15,IF('Ficha de funcio e processa'!W241&lt;='Tabela IRT'!$B$16,'Tabela IRT'!$C$16,IF('Ficha de funcio e processa'!W241&lt;='Tabela IRT'!$B$17,'Tabela IRT'!$C$17,IF('Ficha de funcio e processa'!W241&lt;='Tabela IRT'!$B$18,'Tabela IRT'!$C$18,IF('Ficha de funcio e processa'!W241&lt;='Tabela IRT'!$B$19,'Tabela IRT'!$C$19,IF('Ficha de funcio e processa'!W241&lt;='Tabela IRT'!$B$20,'Tabela IRT'!$C$20,IF('Ficha de funcio e processa'!W241&lt;='Tabela IRT'!$B$21,'Tabela IRT'!$C$21,IF('Ficha de funcio e processa'!W241&lt;='Tabela IRT'!$B$22,'Tabela IRT'!$C$22,IF('Ficha de funcio e processa'!W241&lt;='Tabela IRT'!$B$23,'Tabela IRT'!$C$23,IF('Ficha de funcio e processa'!W241&lt;='Tabela IRT'!$B$24,'Tabela IRT'!$C$24))))))))))))))</f>
        <v>0</v>
      </c>
      <c r="M236" s="233">
        <f>('Ficha de funcio e processa'!W241-30%)-L236</f>
        <v>-0.3</v>
      </c>
      <c r="N236" s="184">
        <v>44</v>
      </c>
      <c r="O236" s="184">
        <v>9</v>
      </c>
      <c r="P236" s="185"/>
      <c r="Q236" s="185"/>
      <c r="R236" s="186"/>
      <c r="S236" s="186"/>
      <c r="T236" s="186"/>
      <c r="U236" s="186"/>
      <c r="V236" s="186"/>
      <c r="W236" s="186"/>
      <c r="X236" s="186"/>
      <c r="Y236" s="186"/>
      <c r="Z236" s="151"/>
      <c r="AA236" s="153">
        <f t="shared" ca="1" si="17"/>
        <v>41740</v>
      </c>
      <c r="AB236" s="154">
        <f t="shared" ca="1" si="18"/>
        <v>114.35616438356165</v>
      </c>
      <c r="AC236" s="187"/>
    </row>
    <row r="237" spans="1:29">
      <c r="A237" s="137" t="b">
        <f t="shared" si="19"/>
        <v>0</v>
      </c>
      <c r="B237" s="138"/>
      <c r="C237" s="145"/>
      <c r="D237" s="138"/>
      <c r="E237" s="139"/>
      <c r="F237" s="139"/>
      <c r="G237" s="140">
        <f t="shared" ca="1" si="20"/>
        <v>41740</v>
      </c>
      <c r="H237" s="141">
        <f t="shared" ca="1" si="16"/>
        <v>-41740</v>
      </c>
      <c r="I237" s="180"/>
      <c r="J237" s="135">
        <f>IF('Ficha de funcio e processa'!W242&lt;='Tabela IRT'!$B$11,'Tabela IRT'!$D$11,IF('Ficha de funcio e processa'!W242&lt;='Tabela IRT'!$B$12,'Tabela IRT'!$D$12,IF('Ficha de funcio e processa'!W242&lt;='Tabela IRT'!$B$13,'Tabela IRT'!$D$13,IF('Ficha de funcio e processa'!W242&lt;='Tabela IRT'!$B$14,'Tabela IRT'!$D$14,IF('Ficha de funcio e processa'!W242&lt;='Tabela IRT'!$B$15,'Tabela IRT'!$D$15,IF('Ficha de funcio e processa'!W242&lt;='Tabela IRT'!$B$16,'Tabela IRT'!$D$16,IF('Ficha de funcio e processa'!W242&lt;='Tabela IRT'!$B$17,'Tabela IRT'!$D$17,IF('Ficha de funcio e processa'!W242&lt;='Tabela IRT'!$B$18,'Tabela IRT'!$D$18,IF('Ficha de funcio e processa'!W242&lt;='Tabela IRT'!$B$19,'Tabela IRT'!$D$19,IF('Ficha de funcio e processa'!W242&lt;='Tabela IRT'!$B$20,'Tabela IRT'!$D$20,IF('Ficha de funcio e processa'!W242&lt;='Tabela IRT'!$B$21,'Tabela IRT'!$D$21,IF('Ficha de funcio e processa'!W242&lt;='Tabela IRT'!$B$22,'Tabela IRT'!$D$22,IF('Ficha de funcio e processa'!W242&lt;='Tabela IRT'!$B$23,'Tabela IRT'!$D$23,IF('Ficha de funcio e processa'!W242&lt;='Tabela IRT'!$B$24,'Tabela IRT'!$D$24))))))))))))))</f>
        <v>0</v>
      </c>
      <c r="K237" s="148">
        <f>IF('Ficha de funcio e processa'!W242&lt;='Tabela IRT'!$B$11,'Tabela IRT'!$E$11,IF('Ficha de funcio e processa'!W242&lt;='Tabela IRT'!$B$12,'Tabela IRT'!$E$12,IF('Ficha de funcio e processa'!W242&lt;='Tabela IRT'!$B$13,'Tabela IRT'!$E$13,IF('Ficha de funcio e processa'!W242&lt;='Tabela IRT'!$B$14,'Tabela IRT'!$E$14,IF('Ficha de funcio e processa'!W242&lt;='Tabela IRT'!$B$15,'Tabela IRT'!$E$15,IF('Ficha de funcio e processa'!W242&lt;='Tabela IRT'!$B$16,'Tabela IRT'!$E$16,IF('Ficha de funcio e processa'!W242&lt;='Tabela IRT'!$B$17,'Tabela IRT'!$E$17,IF('Ficha de funcio e processa'!W242&lt;='Tabela IRT'!$B$18,'Tabela IRT'!$E$18,IF('Ficha de funcio e processa'!W242&lt;='Tabela IRT'!$B$19,'Tabela IRT'!$E$19,IF('Ficha de funcio e processa'!W242&lt;='Tabela IRT'!$B$20,'Tabela IRT'!$E$20,IF('Ficha de funcio e processa'!W242&lt;='Tabela IRT'!$B$21,'Tabela IRT'!$E$21,IF('Ficha de funcio e processa'!W242&lt;='Tabela IRT'!$B$22,'Tabela IRT'!$E$22,IF('Ficha de funcio e processa'!W242&lt;='Tabela IRT'!$B$23,'Tabela IRT'!$E$23,IF('Ficha de funcio e processa'!W242&lt;='Tabela IRT'!$B$24,'Tabela IRT'!$E$24))))))))))))))</f>
        <v>0</v>
      </c>
      <c r="L237" s="148">
        <f>IF('Ficha de funcio e processa'!W242&lt;='Tabela IRT'!$B$11,'Tabela IRT'!$C$11,IF('Ficha de funcio e processa'!W242&lt;='Tabela IRT'!$B$12,'Tabela IRT'!$C$12,IF('Ficha de funcio e processa'!W242&lt;='Tabela IRT'!$B$13,'Tabela IRT'!$C$13,IF('Ficha de funcio e processa'!W242&lt;='Tabela IRT'!$B$14,'Tabela IRT'!$C$14,IF('Ficha de funcio e processa'!W242&lt;='Tabela IRT'!$B$15,'Tabela IRT'!$C$15,IF('Ficha de funcio e processa'!W242&lt;='Tabela IRT'!$B$16,'Tabela IRT'!$C$16,IF('Ficha de funcio e processa'!W242&lt;='Tabela IRT'!$B$17,'Tabela IRT'!$C$17,IF('Ficha de funcio e processa'!W242&lt;='Tabela IRT'!$B$18,'Tabela IRT'!$C$18,IF('Ficha de funcio e processa'!W242&lt;='Tabela IRT'!$B$19,'Tabela IRT'!$C$19,IF('Ficha de funcio e processa'!W242&lt;='Tabela IRT'!$B$20,'Tabela IRT'!$C$20,IF('Ficha de funcio e processa'!W242&lt;='Tabela IRT'!$B$21,'Tabela IRT'!$C$21,IF('Ficha de funcio e processa'!W242&lt;='Tabela IRT'!$B$22,'Tabela IRT'!$C$22,IF('Ficha de funcio e processa'!W242&lt;='Tabela IRT'!$B$23,'Tabela IRT'!$C$23,IF('Ficha de funcio e processa'!W242&lt;='Tabela IRT'!$B$24,'Tabela IRT'!$C$24))))))))))))))</f>
        <v>0</v>
      </c>
      <c r="M237" s="233">
        <f>('Ficha de funcio e processa'!W242-30%)-L237</f>
        <v>-0.3</v>
      </c>
      <c r="N237" s="184">
        <v>44</v>
      </c>
      <c r="O237" s="184">
        <v>9</v>
      </c>
      <c r="P237" s="185"/>
      <c r="Q237" s="185"/>
      <c r="R237" s="186"/>
      <c r="S237" s="186"/>
      <c r="T237" s="186"/>
      <c r="U237" s="186"/>
      <c r="V237" s="186"/>
      <c r="W237" s="186"/>
      <c r="X237" s="186"/>
      <c r="Y237" s="186"/>
      <c r="Z237" s="151"/>
      <c r="AA237" s="153">
        <f t="shared" ca="1" si="17"/>
        <v>41740</v>
      </c>
      <c r="AB237" s="154">
        <f t="shared" ca="1" si="18"/>
        <v>114.35616438356165</v>
      </c>
      <c r="AC237" s="187"/>
    </row>
    <row r="238" spans="1:29">
      <c r="A238" s="137" t="b">
        <f t="shared" si="19"/>
        <v>0</v>
      </c>
      <c r="B238" s="138"/>
      <c r="C238" s="145"/>
      <c r="D238" s="138"/>
      <c r="E238" s="139"/>
      <c r="F238" s="139"/>
      <c r="G238" s="140">
        <f t="shared" ca="1" si="20"/>
        <v>41740</v>
      </c>
      <c r="H238" s="141">
        <f t="shared" ca="1" si="16"/>
        <v>-41740</v>
      </c>
      <c r="I238" s="180"/>
      <c r="J238" s="135">
        <f>IF('Ficha de funcio e processa'!W243&lt;='Tabela IRT'!$B$11,'Tabela IRT'!$D$11,IF('Ficha de funcio e processa'!W243&lt;='Tabela IRT'!$B$12,'Tabela IRT'!$D$12,IF('Ficha de funcio e processa'!W243&lt;='Tabela IRT'!$B$13,'Tabela IRT'!$D$13,IF('Ficha de funcio e processa'!W243&lt;='Tabela IRT'!$B$14,'Tabela IRT'!$D$14,IF('Ficha de funcio e processa'!W243&lt;='Tabela IRT'!$B$15,'Tabela IRT'!$D$15,IF('Ficha de funcio e processa'!W243&lt;='Tabela IRT'!$B$16,'Tabela IRT'!$D$16,IF('Ficha de funcio e processa'!W243&lt;='Tabela IRT'!$B$17,'Tabela IRT'!$D$17,IF('Ficha de funcio e processa'!W243&lt;='Tabela IRT'!$B$18,'Tabela IRT'!$D$18,IF('Ficha de funcio e processa'!W243&lt;='Tabela IRT'!$B$19,'Tabela IRT'!$D$19,IF('Ficha de funcio e processa'!W243&lt;='Tabela IRT'!$B$20,'Tabela IRT'!$D$20,IF('Ficha de funcio e processa'!W243&lt;='Tabela IRT'!$B$21,'Tabela IRT'!$D$21,IF('Ficha de funcio e processa'!W243&lt;='Tabela IRT'!$B$22,'Tabela IRT'!$D$22,IF('Ficha de funcio e processa'!W243&lt;='Tabela IRT'!$B$23,'Tabela IRT'!$D$23,IF('Ficha de funcio e processa'!W243&lt;='Tabela IRT'!$B$24,'Tabela IRT'!$D$24))))))))))))))</f>
        <v>0</v>
      </c>
      <c r="K238" s="148">
        <f>IF('Ficha de funcio e processa'!W243&lt;='Tabela IRT'!$B$11,'Tabela IRT'!$E$11,IF('Ficha de funcio e processa'!W243&lt;='Tabela IRT'!$B$12,'Tabela IRT'!$E$12,IF('Ficha de funcio e processa'!W243&lt;='Tabela IRT'!$B$13,'Tabela IRT'!$E$13,IF('Ficha de funcio e processa'!W243&lt;='Tabela IRT'!$B$14,'Tabela IRT'!$E$14,IF('Ficha de funcio e processa'!W243&lt;='Tabela IRT'!$B$15,'Tabela IRT'!$E$15,IF('Ficha de funcio e processa'!W243&lt;='Tabela IRT'!$B$16,'Tabela IRT'!$E$16,IF('Ficha de funcio e processa'!W243&lt;='Tabela IRT'!$B$17,'Tabela IRT'!$E$17,IF('Ficha de funcio e processa'!W243&lt;='Tabela IRT'!$B$18,'Tabela IRT'!$E$18,IF('Ficha de funcio e processa'!W243&lt;='Tabela IRT'!$B$19,'Tabela IRT'!$E$19,IF('Ficha de funcio e processa'!W243&lt;='Tabela IRT'!$B$20,'Tabela IRT'!$E$20,IF('Ficha de funcio e processa'!W243&lt;='Tabela IRT'!$B$21,'Tabela IRT'!$E$21,IF('Ficha de funcio e processa'!W243&lt;='Tabela IRT'!$B$22,'Tabela IRT'!$E$22,IF('Ficha de funcio e processa'!W243&lt;='Tabela IRT'!$B$23,'Tabela IRT'!$E$23,IF('Ficha de funcio e processa'!W243&lt;='Tabela IRT'!$B$24,'Tabela IRT'!$E$24))))))))))))))</f>
        <v>0</v>
      </c>
      <c r="L238" s="148">
        <f>IF('Ficha de funcio e processa'!W243&lt;='Tabela IRT'!$B$11,'Tabela IRT'!$C$11,IF('Ficha de funcio e processa'!W243&lt;='Tabela IRT'!$B$12,'Tabela IRT'!$C$12,IF('Ficha de funcio e processa'!W243&lt;='Tabela IRT'!$B$13,'Tabela IRT'!$C$13,IF('Ficha de funcio e processa'!W243&lt;='Tabela IRT'!$B$14,'Tabela IRT'!$C$14,IF('Ficha de funcio e processa'!W243&lt;='Tabela IRT'!$B$15,'Tabela IRT'!$C$15,IF('Ficha de funcio e processa'!W243&lt;='Tabela IRT'!$B$16,'Tabela IRT'!$C$16,IF('Ficha de funcio e processa'!W243&lt;='Tabela IRT'!$B$17,'Tabela IRT'!$C$17,IF('Ficha de funcio e processa'!W243&lt;='Tabela IRT'!$B$18,'Tabela IRT'!$C$18,IF('Ficha de funcio e processa'!W243&lt;='Tabela IRT'!$B$19,'Tabela IRT'!$C$19,IF('Ficha de funcio e processa'!W243&lt;='Tabela IRT'!$B$20,'Tabela IRT'!$C$20,IF('Ficha de funcio e processa'!W243&lt;='Tabela IRT'!$B$21,'Tabela IRT'!$C$21,IF('Ficha de funcio e processa'!W243&lt;='Tabela IRT'!$B$22,'Tabela IRT'!$C$22,IF('Ficha de funcio e processa'!W243&lt;='Tabela IRT'!$B$23,'Tabela IRT'!$C$23,IF('Ficha de funcio e processa'!W243&lt;='Tabela IRT'!$B$24,'Tabela IRT'!$C$24))))))))))))))</f>
        <v>0</v>
      </c>
      <c r="M238" s="233">
        <f>('Ficha de funcio e processa'!W243-30%)-L238</f>
        <v>-0.3</v>
      </c>
      <c r="N238" s="184">
        <v>44</v>
      </c>
      <c r="O238" s="184">
        <v>9</v>
      </c>
      <c r="P238" s="185"/>
      <c r="Q238" s="185"/>
      <c r="R238" s="186"/>
      <c r="S238" s="186"/>
      <c r="T238" s="186"/>
      <c r="U238" s="186"/>
      <c r="V238" s="186"/>
      <c r="W238" s="186"/>
      <c r="X238" s="186"/>
      <c r="Y238" s="186"/>
      <c r="Z238" s="151"/>
      <c r="AA238" s="153">
        <f t="shared" ca="1" si="17"/>
        <v>41740</v>
      </c>
      <c r="AB238" s="154">
        <f t="shared" ca="1" si="18"/>
        <v>114.35616438356165</v>
      </c>
      <c r="AC238" s="187"/>
    </row>
    <row r="239" spans="1:29">
      <c r="A239" s="137" t="b">
        <f t="shared" si="19"/>
        <v>0</v>
      </c>
      <c r="B239" s="138"/>
      <c r="C239" s="145"/>
      <c r="D239" s="138"/>
      <c r="E239" s="139"/>
      <c r="F239" s="139"/>
      <c r="G239" s="140">
        <f t="shared" ca="1" si="20"/>
        <v>41740</v>
      </c>
      <c r="H239" s="141">
        <f t="shared" ca="1" si="16"/>
        <v>-41740</v>
      </c>
      <c r="I239" s="180"/>
      <c r="J239" s="135">
        <f>IF('Ficha de funcio e processa'!W244&lt;='Tabela IRT'!$B$11,'Tabela IRT'!$D$11,IF('Ficha de funcio e processa'!W244&lt;='Tabela IRT'!$B$12,'Tabela IRT'!$D$12,IF('Ficha de funcio e processa'!W244&lt;='Tabela IRT'!$B$13,'Tabela IRT'!$D$13,IF('Ficha de funcio e processa'!W244&lt;='Tabela IRT'!$B$14,'Tabela IRT'!$D$14,IF('Ficha de funcio e processa'!W244&lt;='Tabela IRT'!$B$15,'Tabela IRT'!$D$15,IF('Ficha de funcio e processa'!W244&lt;='Tabela IRT'!$B$16,'Tabela IRT'!$D$16,IF('Ficha de funcio e processa'!W244&lt;='Tabela IRT'!$B$17,'Tabela IRT'!$D$17,IF('Ficha de funcio e processa'!W244&lt;='Tabela IRT'!$B$18,'Tabela IRT'!$D$18,IF('Ficha de funcio e processa'!W244&lt;='Tabela IRT'!$B$19,'Tabela IRT'!$D$19,IF('Ficha de funcio e processa'!W244&lt;='Tabela IRT'!$B$20,'Tabela IRT'!$D$20,IF('Ficha de funcio e processa'!W244&lt;='Tabela IRT'!$B$21,'Tabela IRT'!$D$21,IF('Ficha de funcio e processa'!W244&lt;='Tabela IRT'!$B$22,'Tabela IRT'!$D$22,IF('Ficha de funcio e processa'!W244&lt;='Tabela IRT'!$B$23,'Tabela IRT'!$D$23,IF('Ficha de funcio e processa'!W244&lt;='Tabela IRT'!$B$24,'Tabela IRT'!$D$24))))))))))))))</f>
        <v>0</v>
      </c>
      <c r="K239" s="148">
        <f>IF('Ficha de funcio e processa'!W244&lt;='Tabela IRT'!$B$11,'Tabela IRT'!$E$11,IF('Ficha de funcio e processa'!W244&lt;='Tabela IRT'!$B$12,'Tabela IRT'!$E$12,IF('Ficha de funcio e processa'!W244&lt;='Tabela IRT'!$B$13,'Tabela IRT'!$E$13,IF('Ficha de funcio e processa'!W244&lt;='Tabela IRT'!$B$14,'Tabela IRT'!$E$14,IF('Ficha de funcio e processa'!W244&lt;='Tabela IRT'!$B$15,'Tabela IRT'!$E$15,IF('Ficha de funcio e processa'!W244&lt;='Tabela IRT'!$B$16,'Tabela IRT'!$E$16,IF('Ficha de funcio e processa'!W244&lt;='Tabela IRT'!$B$17,'Tabela IRT'!$E$17,IF('Ficha de funcio e processa'!W244&lt;='Tabela IRT'!$B$18,'Tabela IRT'!$E$18,IF('Ficha de funcio e processa'!W244&lt;='Tabela IRT'!$B$19,'Tabela IRT'!$E$19,IF('Ficha de funcio e processa'!W244&lt;='Tabela IRT'!$B$20,'Tabela IRT'!$E$20,IF('Ficha de funcio e processa'!W244&lt;='Tabela IRT'!$B$21,'Tabela IRT'!$E$21,IF('Ficha de funcio e processa'!W244&lt;='Tabela IRT'!$B$22,'Tabela IRT'!$E$22,IF('Ficha de funcio e processa'!W244&lt;='Tabela IRT'!$B$23,'Tabela IRT'!$E$23,IF('Ficha de funcio e processa'!W244&lt;='Tabela IRT'!$B$24,'Tabela IRT'!$E$24))))))))))))))</f>
        <v>0</v>
      </c>
      <c r="L239" s="148">
        <f>IF('Ficha de funcio e processa'!W244&lt;='Tabela IRT'!$B$11,'Tabela IRT'!$C$11,IF('Ficha de funcio e processa'!W244&lt;='Tabela IRT'!$B$12,'Tabela IRT'!$C$12,IF('Ficha de funcio e processa'!W244&lt;='Tabela IRT'!$B$13,'Tabela IRT'!$C$13,IF('Ficha de funcio e processa'!W244&lt;='Tabela IRT'!$B$14,'Tabela IRT'!$C$14,IF('Ficha de funcio e processa'!W244&lt;='Tabela IRT'!$B$15,'Tabela IRT'!$C$15,IF('Ficha de funcio e processa'!W244&lt;='Tabela IRT'!$B$16,'Tabela IRT'!$C$16,IF('Ficha de funcio e processa'!W244&lt;='Tabela IRT'!$B$17,'Tabela IRT'!$C$17,IF('Ficha de funcio e processa'!W244&lt;='Tabela IRT'!$B$18,'Tabela IRT'!$C$18,IF('Ficha de funcio e processa'!W244&lt;='Tabela IRT'!$B$19,'Tabela IRT'!$C$19,IF('Ficha de funcio e processa'!W244&lt;='Tabela IRT'!$B$20,'Tabela IRT'!$C$20,IF('Ficha de funcio e processa'!W244&lt;='Tabela IRT'!$B$21,'Tabela IRT'!$C$21,IF('Ficha de funcio e processa'!W244&lt;='Tabela IRT'!$B$22,'Tabela IRT'!$C$22,IF('Ficha de funcio e processa'!W244&lt;='Tabela IRT'!$B$23,'Tabela IRT'!$C$23,IF('Ficha de funcio e processa'!W244&lt;='Tabela IRT'!$B$24,'Tabela IRT'!$C$24))))))))))))))</f>
        <v>0</v>
      </c>
      <c r="M239" s="233">
        <f>('Ficha de funcio e processa'!W244-30%)-L239</f>
        <v>-0.3</v>
      </c>
      <c r="N239" s="184">
        <v>44</v>
      </c>
      <c r="O239" s="184">
        <v>9</v>
      </c>
      <c r="P239" s="185"/>
      <c r="Q239" s="185"/>
      <c r="R239" s="186"/>
      <c r="S239" s="186"/>
      <c r="T239" s="186"/>
      <c r="U239" s="186"/>
      <c r="V239" s="186"/>
      <c r="W239" s="186"/>
      <c r="X239" s="186"/>
      <c r="Y239" s="186"/>
      <c r="Z239" s="151"/>
      <c r="AA239" s="153">
        <f t="shared" ca="1" si="17"/>
        <v>41740</v>
      </c>
      <c r="AB239" s="154">
        <f t="shared" ca="1" si="18"/>
        <v>114.35616438356165</v>
      </c>
      <c r="AC239" s="187"/>
    </row>
    <row r="240" spans="1:29">
      <c r="A240" s="137" t="b">
        <f t="shared" si="19"/>
        <v>0</v>
      </c>
      <c r="B240" s="138"/>
      <c r="C240" s="145"/>
      <c r="D240" s="138"/>
      <c r="E240" s="139"/>
      <c r="F240" s="139"/>
      <c r="G240" s="140">
        <f t="shared" ca="1" si="20"/>
        <v>41740</v>
      </c>
      <c r="H240" s="141">
        <f t="shared" ca="1" si="16"/>
        <v>-41740</v>
      </c>
      <c r="I240" s="180"/>
      <c r="J240" s="135">
        <f>IF('Ficha de funcio e processa'!W245&lt;='Tabela IRT'!$B$11,'Tabela IRT'!$D$11,IF('Ficha de funcio e processa'!W245&lt;='Tabela IRT'!$B$12,'Tabela IRT'!$D$12,IF('Ficha de funcio e processa'!W245&lt;='Tabela IRT'!$B$13,'Tabela IRT'!$D$13,IF('Ficha de funcio e processa'!W245&lt;='Tabela IRT'!$B$14,'Tabela IRT'!$D$14,IF('Ficha de funcio e processa'!W245&lt;='Tabela IRT'!$B$15,'Tabela IRT'!$D$15,IF('Ficha de funcio e processa'!W245&lt;='Tabela IRT'!$B$16,'Tabela IRT'!$D$16,IF('Ficha de funcio e processa'!W245&lt;='Tabela IRT'!$B$17,'Tabela IRT'!$D$17,IF('Ficha de funcio e processa'!W245&lt;='Tabela IRT'!$B$18,'Tabela IRT'!$D$18,IF('Ficha de funcio e processa'!W245&lt;='Tabela IRT'!$B$19,'Tabela IRT'!$D$19,IF('Ficha de funcio e processa'!W245&lt;='Tabela IRT'!$B$20,'Tabela IRT'!$D$20,IF('Ficha de funcio e processa'!W245&lt;='Tabela IRT'!$B$21,'Tabela IRT'!$D$21,IF('Ficha de funcio e processa'!W245&lt;='Tabela IRT'!$B$22,'Tabela IRT'!$D$22,IF('Ficha de funcio e processa'!W245&lt;='Tabela IRT'!$B$23,'Tabela IRT'!$D$23,IF('Ficha de funcio e processa'!W245&lt;='Tabela IRT'!$B$24,'Tabela IRT'!$D$24))))))))))))))</f>
        <v>0</v>
      </c>
      <c r="K240" s="148">
        <f>IF('Ficha de funcio e processa'!W245&lt;='Tabela IRT'!$B$11,'Tabela IRT'!$E$11,IF('Ficha de funcio e processa'!W245&lt;='Tabela IRT'!$B$12,'Tabela IRT'!$E$12,IF('Ficha de funcio e processa'!W245&lt;='Tabela IRT'!$B$13,'Tabela IRT'!$E$13,IF('Ficha de funcio e processa'!W245&lt;='Tabela IRT'!$B$14,'Tabela IRT'!$E$14,IF('Ficha de funcio e processa'!W245&lt;='Tabela IRT'!$B$15,'Tabela IRT'!$E$15,IF('Ficha de funcio e processa'!W245&lt;='Tabela IRT'!$B$16,'Tabela IRT'!$E$16,IF('Ficha de funcio e processa'!W245&lt;='Tabela IRT'!$B$17,'Tabela IRT'!$E$17,IF('Ficha de funcio e processa'!W245&lt;='Tabela IRT'!$B$18,'Tabela IRT'!$E$18,IF('Ficha de funcio e processa'!W245&lt;='Tabela IRT'!$B$19,'Tabela IRT'!$E$19,IF('Ficha de funcio e processa'!W245&lt;='Tabela IRT'!$B$20,'Tabela IRT'!$E$20,IF('Ficha de funcio e processa'!W245&lt;='Tabela IRT'!$B$21,'Tabela IRT'!$E$21,IF('Ficha de funcio e processa'!W245&lt;='Tabela IRT'!$B$22,'Tabela IRT'!$E$22,IF('Ficha de funcio e processa'!W245&lt;='Tabela IRT'!$B$23,'Tabela IRT'!$E$23,IF('Ficha de funcio e processa'!W245&lt;='Tabela IRT'!$B$24,'Tabela IRT'!$E$24))))))))))))))</f>
        <v>0</v>
      </c>
      <c r="L240" s="148">
        <f>IF('Ficha de funcio e processa'!W245&lt;='Tabela IRT'!$B$11,'Tabela IRT'!$C$11,IF('Ficha de funcio e processa'!W245&lt;='Tabela IRT'!$B$12,'Tabela IRT'!$C$12,IF('Ficha de funcio e processa'!W245&lt;='Tabela IRT'!$B$13,'Tabela IRT'!$C$13,IF('Ficha de funcio e processa'!W245&lt;='Tabela IRT'!$B$14,'Tabela IRT'!$C$14,IF('Ficha de funcio e processa'!W245&lt;='Tabela IRT'!$B$15,'Tabela IRT'!$C$15,IF('Ficha de funcio e processa'!W245&lt;='Tabela IRT'!$B$16,'Tabela IRT'!$C$16,IF('Ficha de funcio e processa'!W245&lt;='Tabela IRT'!$B$17,'Tabela IRT'!$C$17,IF('Ficha de funcio e processa'!W245&lt;='Tabela IRT'!$B$18,'Tabela IRT'!$C$18,IF('Ficha de funcio e processa'!W245&lt;='Tabela IRT'!$B$19,'Tabela IRT'!$C$19,IF('Ficha de funcio e processa'!W245&lt;='Tabela IRT'!$B$20,'Tabela IRT'!$C$20,IF('Ficha de funcio e processa'!W245&lt;='Tabela IRT'!$B$21,'Tabela IRT'!$C$21,IF('Ficha de funcio e processa'!W245&lt;='Tabela IRT'!$B$22,'Tabela IRT'!$C$22,IF('Ficha de funcio e processa'!W245&lt;='Tabela IRT'!$B$23,'Tabela IRT'!$C$23,IF('Ficha de funcio e processa'!W245&lt;='Tabela IRT'!$B$24,'Tabela IRT'!$C$24))))))))))))))</f>
        <v>0</v>
      </c>
      <c r="M240" s="233">
        <f>('Ficha de funcio e processa'!W245-30%)-L240</f>
        <v>-0.3</v>
      </c>
      <c r="N240" s="184">
        <v>44</v>
      </c>
      <c r="O240" s="184">
        <v>9</v>
      </c>
      <c r="P240" s="185"/>
      <c r="Q240" s="185"/>
      <c r="R240" s="186"/>
      <c r="S240" s="186"/>
      <c r="T240" s="186"/>
      <c r="U240" s="186"/>
      <c r="V240" s="186"/>
      <c r="W240" s="186"/>
      <c r="X240" s="186"/>
      <c r="Y240" s="186"/>
      <c r="Z240" s="151"/>
      <c r="AA240" s="153">
        <f t="shared" ca="1" si="17"/>
        <v>41740</v>
      </c>
      <c r="AB240" s="154">
        <f t="shared" ca="1" si="18"/>
        <v>114.35616438356165</v>
      </c>
      <c r="AC240" s="187"/>
    </row>
    <row r="241" spans="1:29">
      <c r="A241" s="137" t="b">
        <f t="shared" si="19"/>
        <v>0</v>
      </c>
      <c r="B241" s="138"/>
      <c r="C241" s="145"/>
      <c r="D241" s="138"/>
      <c r="E241" s="139"/>
      <c r="F241" s="139"/>
      <c r="G241" s="140">
        <f t="shared" ca="1" si="20"/>
        <v>41740</v>
      </c>
      <c r="H241" s="141">
        <f t="shared" ca="1" si="16"/>
        <v>-41740</v>
      </c>
      <c r="I241" s="180"/>
      <c r="J241" s="135">
        <f>IF('Ficha de funcio e processa'!W246&lt;='Tabela IRT'!$B$11,'Tabela IRT'!$D$11,IF('Ficha de funcio e processa'!W246&lt;='Tabela IRT'!$B$12,'Tabela IRT'!$D$12,IF('Ficha de funcio e processa'!W246&lt;='Tabela IRT'!$B$13,'Tabela IRT'!$D$13,IF('Ficha de funcio e processa'!W246&lt;='Tabela IRT'!$B$14,'Tabela IRT'!$D$14,IF('Ficha de funcio e processa'!W246&lt;='Tabela IRT'!$B$15,'Tabela IRT'!$D$15,IF('Ficha de funcio e processa'!W246&lt;='Tabela IRT'!$B$16,'Tabela IRT'!$D$16,IF('Ficha de funcio e processa'!W246&lt;='Tabela IRT'!$B$17,'Tabela IRT'!$D$17,IF('Ficha de funcio e processa'!W246&lt;='Tabela IRT'!$B$18,'Tabela IRT'!$D$18,IF('Ficha de funcio e processa'!W246&lt;='Tabela IRT'!$B$19,'Tabela IRT'!$D$19,IF('Ficha de funcio e processa'!W246&lt;='Tabela IRT'!$B$20,'Tabela IRT'!$D$20,IF('Ficha de funcio e processa'!W246&lt;='Tabela IRT'!$B$21,'Tabela IRT'!$D$21,IF('Ficha de funcio e processa'!W246&lt;='Tabela IRT'!$B$22,'Tabela IRT'!$D$22,IF('Ficha de funcio e processa'!W246&lt;='Tabela IRT'!$B$23,'Tabela IRT'!$D$23,IF('Ficha de funcio e processa'!W246&lt;='Tabela IRT'!$B$24,'Tabela IRT'!$D$24))))))))))))))</f>
        <v>0</v>
      </c>
      <c r="K241" s="148">
        <f>IF('Ficha de funcio e processa'!W246&lt;='Tabela IRT'!$B$11,'Tabela IRT'!$E$11,IF('Ficha de funcio e processa'!W246&lt;='Tabela IRT'!$B$12,'Tabela IRT'!$E$12,IF('Ficha de funcio e processa'!W246&lt;='Tabela IRT'!$B$13,'Tabela IRT'!$E$13,IF('Ficha de funcio e processa'!W246&lt;='Tabela IRT'!$B$14,'Tabela IRT'!$E$14,IF('Ficha de funcio e processa'!W246&lt;='Tabela IRT'!$B$15,'Tabela IRT'!$E$15,IF('Ficha de funcio e processa'!W246&lt;='Tabela IRT'!$B$16,'Tabela IRT'!$E$16,IF('Ficha de funcio e processa'!W246&lt;='Tabela IRT'!$B$17,'Tabela IRT'!$E$17,IF('Ficha de funcio e processa'!W246&lt;='Tabela IRT'!$B$18,'Tabela IRT'!$E$18,IF('Ficha de funcio e processa'!W246&lt;='Tabela IRT'!$B$19,'Tabela IRT'!$E$19,IF('Ficha de funcio e processa'!W246&lt;='Tabela IRT'!$B$20,'Tabela IRT'!$E$20,IF('Ficha de funcio e processa'!W246&lt;='Tabela IRT'!$B$21,'Tabela IRT'!$E$21,IF('Ficha de funcio e processa'!W246&lt;='Tabela IRT'!$B$22,'Tabela IRT'!$E$22,IF('Ficha de funcio e processa'!W246&lt;='Tabela IRT'!$B$23,'Tabela IRT'!$E$23,IF('Ficha de funcio e processa'!W246&lt;='Tabela IRT'!$B$24,'Tabela IRT'!$E$24))))))))))))))</f>
        <v>0</v>
      </c>
      <c r="L241" s="148">
        <f>IF('Ficha de funcio e processa'!W246&lt;='Tabela IRT'!$B$11,'Tabela IRT'!$C$11,IF('Ficha de funcio e processa'!W246&lt;='Tabela IRT'!$B$12,'Tabela IRT'!$C$12,IF('Ficha de funcio e processa'!W246&lt;='Tabela IRT'!$B$13,'Tabela IRT'!$C$13,IF('Ficha de funcio e processa'!W246&lt;='Tabela IRT'!$B$14,'Tabela IRT'!$C$14,IF('Ficha de funcio e processa'!W246&lt;='Tabela IRT'!$B$15,'Tabela IRT'!$C$15,IF('Ficha de funcio e processa'!W246&lt;='Tabela IRT'!$B$16,'Tabela IRT'!$C$16,IF('Ficha de funcio e processa'!W246&lt;='Tabela IRT'!$B$17,'Tabela IRT'!$C$17,IF('Ficha de funcio e processa'!W246&lt;='Tabela IRT'!$B$18,'Tabela IRT'!$C$18,IF('Ficha de funcio e processa'!W246&lt;='Tabela IRT'!$B$19,'Tabela IRT'!$C$19,IF('Ficha de funcio e processa'!W246&lt;='Tabela IRT'!$B$20,'Tabela IRT'!$C$20,IF('Ficha de funcio e processa'!W246&lt;='Tabela IRT'!$B$21,'Tabela IRT'!$C$21,IF('Ficha de funcio e processa'!W246&lt;='Tabela IRT'!$B$22,'Tabela IRT'!$C$22,IF('Ficha de funcio e processa'!W246&lt;='Tabela IRT'!$B$23,'Tabela IRT'!$C$23,IF('Ficha de funcio e processa'!W246&lt;='Tabela IRT'!$B$24,'Tabela IRT'!$C$24))))))))))))))</f>
        <v>0</v>
      </c>
      <c r="M241" s="233">
        <f>('Ficha de funcio e processa'!W246-30%)-L241</f>
        <v>-0.3</v>
      </c>
      <c r="N241" s="184">
        <v>44</v>
      </c>
      <c r="O241" s="184">
        <v>9</v>
      </c>
      <c r="P241" s="185"/>
      <c r="Q241" s="185"/>
      <c r="R241" s="186"/>
      <c r="S241" s="186"/>
      <c r="T241" s="186"/>
      <c r="U241" s="186"/>
      <c r="V241" s="186"/>
      <c r="W241" s="186"/>
      <c r="X241" s="186"/>
      <c r="Y241" s="186"/>
      <c r="Z241" s="151"/>
      <c r="AA241" s="153">
        <f t="shared" ca="1" si="17"/>
        <v>41740</v>
      </c>
      <c r="AB241" s="154">
        <f t="shared" ca="1" si="18"/>
        <v>114.35616438356165</v>
      </c>
      <c r="AC241" s="187"/>
    </row>
    <row r="242" spans="1:29">
      <c r="A242" s="137" t="b">
        <f t="shared" si="19"/>
        <v>0</v>
      </c>
      <c r="B242" s="138"/>
      <c r="C242" s="145"/>
      <c r="D242" s="138"/>
      <c r="E242" s="139"/>
      <c r="F242" s="139"/>
      <c r="G242" s="140">
        <f t="shared" ca="1" si="20"/>
        <v>41740</v>
      </c>
      <c r="H242" s="141">
        <f t="shared" ca="1" si="16"/>
        <v>-41740</v>
      </c>
      <c r="I242" s="180"/>
      <c r="J242" s="135">
        <f>IF('Ficha de funcio e processa'!W247&lt;='Tabela IRT'!$B$11,'Tabela IRT'!$D$11,IF('Ficha de funcio e processa'!W247&lt;='Tabela IRT'!$B$12,'Tabela IRT'!$D$12,IF('Ficha de funcio e processa'!W247&lt;='Tabela IRT'!$B$13,'Tabela IRT'!$D$13,IF('Ficha de funcio e processa'!W247&lt;='Tabela IRT'!$B$14,'Tabela IRT'!$D$14,IF('Ficha de funcio e processa'!W247&lt;='Tabela IRT'!$B$15,'Tabela IRT'!$D$15,IF('Ficha de funcio e processa'!W247&lt;='Tabela IRT'!$B$16,'Tabela IRT'!$D$16,IF('Ficha de funcio e processa'!W247&lt;='Tabela IRT'!$B$17,'Tabela IRT'!$D$17,IF('Ficha de funcio e processa'!W247&lt;='Tabela IRT'!$B$18,'Tabela IRT'!$D$18,IF('Ficha de funcio e processa'!W247&lt;='Tabela IRT'!$B$19,'Tabela IRT'!$D$19,IF('Ficha de funcio e processa'!W247&lt;='Tabela IRT'!$B$20,'Tabela IRT'!$D$20,IF('Ficha de funcio e processa'!W247&lt;='Tabela IRT'!$B$21,'Tabela IRT'!$D$21,IF('Ficha de funcio e processa'!W247&lt;='Tabela IRT'!$B$22,'Tabela IRT'!$D$22,IF('Ficha de funcio e processa'!W247&lt;='Tabela IRT'!$B$23,'Tabela IRT'!$D$23,IF('Ficha de funcio e processa'!W247&lt;='Tabela IRT'!$B$24,'Tabela IRT'!$D$24))))))))))))))</f>
        <v>0</v>
      </c>
      <c r="K242" s="148">
        <f>IF('Ficha de funcio e processa'!W247&lt;='Tabela IRT'!$B$11,'Tabela IRT'!$E$11,IF('Ficha de funcio e processa'!W247&lt;='Tabela IRT'!$B$12,'Tabela IRT'!$E$12,IF('Ficha de funcio e processa'!W247&lt;='Tabela IRT'!$B$13,'Tabela IRT'!$E$13,IF('Ficha de funcio e processa'!W247&lt;='Tabela IRT'!$B$14,'Tabela IRT'!$E$14,IF('Ficha de funcio e processa'!W247&lt;='Tabela IRT'!$B$15,'Tabela IRT'!$E$15,IF('Ficha de funcio e processa'!W247&lt;='Tabela IRT'!$B$16,'Tabela IRT'!$E$16,IF('Ficha de funcio e processa'!W247&lt;='Tabela IRT'!$B$17,'Tabela IRT'!$E$17,IF('Ficha de funcio e processa'!W247&lt;='Tabela IRT'!$B$18,'Tabela IRT'!$E$18,IF('Ficha de funcio e processa'!W247&lt;='Tabela IRT'!$B$19,'Tabela IRT'!$E$19,IF('Ficha de funcio e processa'!W247&lt;='Tabela IRT'!$B$20,'Tabela IRT'!$E$20,IF('Ficha de funcio e processa'!W247&lt;='Tabela IRT'!$B$21,'Tabela IRT'!$E$21,IF('Ficha de funcio e processa'!W247&lt;='Tabela IRT'!$B$22,'Tabela IRT'!$E$22,IF('Ficha de funcio e processa'!W247&lt;='Tabela IRT'!$B$23,'Tabela IRT'!$E$23,IF('Ficha de funcio e processa'!W247&lt;='Tabela IRT'!$B$24,'Tabela IRT'!$E$24))))))))))))))</f>
        <v>0</v>
      </c>
      <c r="L242" s="148">
        <f>IF('Ficha de funcio e processa'!W247&lt;='Tabela IRT'!$B$11,'Tabela IRT'!$C$11,IF('Ficha de funcio e processa'!W247&lt;='Tabela IRT'!$B$12,'Tabela IRT'!$C$12,IF('Ficha de funcio e processa'!W247&lt;='Tabela IRT'!$B$13,'Tabela IRT'!$C$13,IF('Ficha de funcio e processa'!W247&lt;='Tabela IRT'!$B$14,'Tabela IRT'!$C$14,IF('Ficha de funcio e processa'!W247&lt;='Tabela IRT'!$B$15,'Tabela IRT'!$C$15,IF('Ficha de funcio e processa'!W247&lt;='Tabela IRT'!$B$16,'Tabela IRT'!$C$16,IF('Ficha de funcio e processa'!W247&lt;='Tabela IRT'!$B$17,'Tabela IRT'!$C$17,IF('Ficha de funcio e processa'!W247&lt;='Tabela IRT'!$B$18,'Tabela IRT'!$C$18,IF('Ficha de funcio e processa'!W247&lt;='Tabela IRT'!$B$19,'Tabela IRT'!$C$19,IF('Ficha de funcio e processa'!W247&lt;='Tabela IRT'!$B$20,'Tabela IRT'!$C$20,IF('Ficha de funcio e processa'!W247&lt;='Tabela IRT'!$B$21,'Tabela IRT'!$C$21,IF('Ficha de funcio e processa'!W247&lt;='Tabela IRT'!$B$22,'Tabela IRT'!$C$22,IF('Ficha de funcio e processa'!W247&lt;='Tabela IRT'!$B$23,'Tabela IRT'!$C$23,IF('Ficha de funcio e processa'!W247&lt;='Tabela IRT'!$B$24,'Tabela IRT'!$C$24))))))))))))))</f>
        <v>0</v>
      </c>
      <c r="M242" s="233">
        <f>('Ficha de funcio e processa'!W247-30%)-L242</f>
        <v>-0.3</v>
      </c>
      <c r="N242" s="184">
        <v>44</v>
      </c>
      <c r="O242" s="184">
        <v>9</v>
      </c>
      <c r="P242" s="185"/>
      <c r="Q242" s="185"/>
      <c r="R242" s="186"/>
      <c r="S242" s="186"/>
      <c r="T242" s="186"/>
      <c r="U242" s="186"/>
      <c r="V242" s="186"/>
      <c r="W242" s="186"/>
      <c r="X242" s="186"/>
      <c r="Y242" s="186"/>
      <c r="Z242" s="151"/>
      <c r="AA242" s="153">
        <f t="shared" ca="1" si="17"/>
        <v>41740</v>
      </c>
      <c r="AB242" s="154">
        <f t="shared" ca="1" si="18"/>
        <v>114.35616438356165</v>
      </c>
      <c r="AC242" s="187"/>
    </row>
    <row r="243" spans="1:29">
      <c r="A243" s="137" t="b">
        <f t="shared" si="19"/>
        <v>0</v>
      </c>
      <c r="B243" s="138"/>
      <c r="C243" s="145"/>
      <c r="D243" s="138"/>
      <c r="E243" s="139"/>
      <c r="F243" s="139"/>
      <c r="G243" s="140">
        <f t="shared" ca="1" si="20"/>
        <v>41740</v>
      </c>
      <c r="H243" s="141">
        <f t="shared" ca="1" si="16"/>
        <v>-41740</v>
      </c>
      <c r="I243" s="180"/>
      <c r="J243" s="135">
        <f>IF('Ficha de funcio e processa'!W248&lt;='Tabela IRT'!$B$11,'Tabela IRT'!$D$11,IF('Ficha de funcio e processa'!W248&lt;='Tabela IRT'!$B$12,'Tabela IRT'!$D$12,IF('Ficha de funcio e processa'!W248&lt;='Tabela IRT'!$B$13,'Tabela IRT'!$D$13,IF('Ficha de funcio e processa'!W248&lt;='Tabela IRT'!$B$14,'Tabela IRT'!$D$14,IF('Ficha de funcio e processa'!W248&lt;='Tabela IRT'!$B$15,'Tabela IRT'!$D$15,IF('Ficha de funcio e processa'!W248&lt;='Tabela IRT'!$B$16,'Tabela IRT'!$D$16,IF('Ficha de funcio e processa'!W248&lt;='Tabela IRT'!$B$17,'Tabela IRT'!$D$17,IF('Ficha de funcio e processa'!W248&lt;='Tabela IRT'!$B$18,'Tabela IRT'!$D$18,IF('Ficha de funcio e processa'!W248&lt;='Tabela IRT'!$B$19,'Tabela IRT'!$D$19,IF('Ficha de funcio e processa'!W248&lt;='Tabela IRT'!$B$20,'Tabela IRT'!$D$20,IF('Ficha de funcio e processa'!W248&lt;='Tabela IRT'!$B$21,'Tabela IRT'!$D$21,IF('Ficha de funcio e processa'!W248&lt;='Tabela IRT'!$B$22,'Tabela IRT'!$D$22,IF('Ficha de funcio e processa'!W248&lt;='Tabela IRT'!$B$23,'Tabela IRT'!$D$23,IF('Ficha de funcio e processa'!W248&lt;='Tabela IRT'!$B$24,'Tabela IRT'!$D$24))))))))))))))</f>
        <v>0</v>
      </c>
      <c r="K243" s="148">
        <f>IF('Ficha de funcio e processa'!W248&lt;='Tabela IRT'!$B$11,'Tabela IRT'!$E$11,IF('Ficha de funcio e processa'!W248&lt;='Tabela IRT'!$B$12,'Tabela IRT'!$E$12,IF('Ficha de funcio e processa'!W248&lt;='Tabela IRT'!$B$13,'Tabela IRT'!$E$13,IF('Ficha de funcio e processa'!W248&lt;='Tabela IRT'!$B$14,'Tabela IRT'!$E$14,IF('Ficha de funcio e processa'!W248&lt;='Tabela IRT'!$B$15,'Tabela IRT'!$E$15,IF('Ficha de funcio e processa'!W248&lt;='Tabela IRT'!$B$16,'Tabela IRT'!$E$16,IF('Ficha de funcio e processa'!W248&lt;='Tabela IRT'!$B$17,'Tabela IRT'!$E$17,IF('Ficha de funcio e processa'!W248&lt;='Tabela IRT'!$B$18,'Tabela IRT'!$E$18,IF('Ficha de funcio e processa'!W248&lt;='Tabela IRT'!$B$19,'Tabela IRT'!$E$19,IF('Ficha de funcio e processa'!W248&lt;='Tabela IRT'!$B$20,'Tabela IRT'!$E$20,IF('Ficha de funcio e processa'!W248&lt;='Tabela IRT'!$B$21,'Tabela IRT'!$E$21,IF('Ficha de funcio e processa'!W248&lt;='Tabela IRT'!$B$22,'Tabela IRT'!$E$22,IF('Ficha de funcio e processa'!W248&lt;='Tabela IRT'!$B$23,'Tabela IRT'!$E$23,IF('Ficha de funcio e processa'!W248&lt;='Tabela IRT'!$B$24,'Tabela IRT'!$E$24))))))))))))))</f>
        <v>0</v>
      </c>
      <c r="L243" s="148">
        <f>IF('Ficha de funcio e processa'!W248&lt;='Tabela IRT'!$B$11,'Tabela IRT'!$C$11,IF('Ficha de funcio e processa'!W248&lt;='Tabela IRT'!$B$12,'Tabela IRT'!$C$12,IF('Ficha de funcio e processa'!W248&lt;='Tabela IRT'!$B$13,'Tabela IRT'!$C$13,IF('Ficha de funcio e processa'!W248&lt;='Tabela IRT'!$B$14,'Tabela IRT'!$C$14,IF('Ficha de funcio e processa'!W248&lt;='Tabela IRT'!$B$15,'Tabela IRT'!$C$15,IF('Ficha de funcio e processa'!W248&lt;='Tabela IRT'!$B$16,'Tabela IRT'!$C$16,IF('Ficha de funcio e processa'!W248&lt;='Tabela IRT'!$B$17,'Tabela IRT'!$C$17,IF('Ficha de funcio e processa'!W248&lt;='Tabela IRT'!$B$18,'Tabela IRT'!$C$18,IF('Ficha de funcio e processa'!W248&lt;='Tabela IRT'!$B$19,'Tabela IRT'!$C$19,IF('Ficha de funcio e processa'!W248&lt;='Tabela IRT'!$B$20,'Tabela IRT'!$C$20,IF('Ficha de funcio e processa'!W248&lt;='Tabela IRT'!$B$21,'Tabela IRT'!$C$21,IF('Ficha de funcio e processa'!W248&lt;='Tabela IRT'!$B$22,'Tabela IRT'!$C$22,IF('Ficha de funcio e processa'!W248&lt;='Tabela IRT'!$B$23,'Tabela IRT'!$C$23,IF('Ficha de funcio e processa'!W248&lt;='Tabela IRT'!$B$24,'Tabela IRT'!$C$24))))))))))))))</f>
        <v>0</v>
      </c>
      <c r="M243" s="233">
        <f>('Ficha de funcio e processa'!W248-30%)-L243</f>
        <v>-0.3</v>
      </c>
      <c r="N243" s="184">
        <v>44</v>
      </c>
      <c r="O243" s="184">
        <v>9</v>
      </c>
      <c r="P243" s="185"/>
      <c r="Q243" s="185"/>
      <c r="R243" s="186"/>
      <c r="S243" s="186"/>
      <c r="T243" s="186"/>
      <c r="U243" s="186"/>
      <c r="V243" s="186"/>
      <c r="W243" s="186"/>
      <c r="X243" s="186"/>
      <c r="Y243" s="186"/>
      <c r="Z243" s="151"/>
      <c r="AA243" s="153">
        <f t="shared" ca="1" si="17"/>
        <v>41740</v>
      </c>
      <c r="AB243" s="154">
        <f t="shared" ca="1" si="18"/>
        <v>114.35616438356165</v>
      </c>
      <c r="AC243" s="187"/>
    </row>
    <row r="244" spans="1:29">
      <c r="A244" s="137" t="b">
        <f t="shared" si="19"/>
        <v>0</v>
      </c>
      <c r="B244" s="138"/>
      <c r="C244" s="145"/>
      <c r="D244" s="138"/>
      <c r="E244" s="139"/>
      <c r="F244" s="139"/>
      <c r="G244" s="140">
        <f t="shared" ca="1" si="20"/>
        <v>41740</v>
      </c>
      <c r="H244" s="141">
        <f t="shared" ca="1" si="16"/>
        <v>-41740</v>
      </c>
      <c r="I244" s="180"/>
      <c r="J244" s="135">
        <f>IF('Ficha de funcio e processa'!W249&lt;='Tabela IRT'!$B$11,'Tabela IRT'!$D$11,IF('Ficha de funcio e processa'!W249&lt;='Tabela IRT'!$B$12,'Tabela IRT'!$D$12,IF('Ficha de funcio e processa'!W249&lt;='Tabela IRT'!$B$13,'Tabela IRT'!$D$13,IF('Ficha de funcio e processa'!W249&lt;='Tabela IRT'!$B$14,'Tabela IRT'!$D$14,IF('Ficha de funcio e processa'!W249&lt;='Tabela IRT'!$B$15,'Tabela IRT'!$D$15,IF('Ficha de funcio e processa'!W249&lt;='Tabela IRT'!$B$16,'Tabela IRT'!$D$16,IF('Ficha de funcio e processa'!W249&lt;='Tabela IRT'!$B$17,'Tabela IRT'!$D$17,IF('Ficha de funcio e processa'!W249&lt;='Tabela IRT'!$B$18,'Tabela IRT'!$D$18,IF('Ficha de funcio e processa'!W249&lt;='Tabela IRT'!$B$19,'Tabela IRT'!$D$19,IF('Ficha de funcio e processa'!W249&lt;='Tabela IRT'!$B$20,'Tabela IRT'!$D$20,IF('Ficha de funcio e processa'!W249&lt;='Tabela IRT'!$B$21,'Tabela IRT'!$D$21,IF('Ficha de funcio e processa'!W249&lt;='Tabela IRT'!$B$22,'Tabela IRT'!$D$22,IF('Ficha de funcio e processa'!W249&lt;='Tabela IRT'!$B$23,'Tabela IRT'!$D$23,IF('Ficha de funcio e processa'!W249&lt;='Tabela IRT'!$B$24,'Tabela IRT'!$D$24))))))))))))))</f>
        <v>0</v>
      </c>
      <c r="K244" s="148">
        <f>IF('Ficha de funcio e processa'!W249&lt;='Tabela IRT'!$B$11,'Tabela IRT'!$E$11,IF('Ficha de funcio e processa'!W249&lt;='Tabela IRT'!$B$12,'Tabela IRT'!$E$12,IF('Ficha de funcio e processa'!W249&lt;='Tabela IRT'!$B$13,'Tabela IRT'!$E$13,IF('Ficha de funcio e processa'!W249&lt;='Tabela IRT'!$B$14,'Tabela IRT'!$E$14,IF('Ficha de funcio e processa'!W249&lt;='Tabela IRT'!$B$15,'Tabela IRT'!$E$15,IF('Ficha de funcio e processa'!W249&lt;='Tabela IRT'!$B$16,'Tabela IRT'!$E$16,IF('Ficha de funcio e processa'!W249&lt;='Tabela IRT'!$B$17,'Tabela IRT'!$E$17,IF('Ficha de funcio e processa'!W249&lt;='Tabela IRT'!$B$18,'Tabela IRT'!$E$18,IF('Ficha de funcio e processa'!W249&lt;='Tabela IRT'!$B$19,'Tabela IRT'!$E$19,IF('Ficha de funcio e processa'!W249&lt;='Tabela IRT'!$B$20,'Tabela IRT'!$E$20,IF('Ficha de funcio e processa'!W249&lt;='Tabela IRT'!$B$21,'Tabela IRT'!$E$21,IF('Ficha de funcio e processa'!W249&lt;='Tabela IRT'!$B$22,'Tabela IRT'!$E$22,IF('Ficha de funcio e processa'!W249&lt;='Tabela IRT'!$B$23,'Tabela IRT'!$E$23,IF('Ficha de funcio e processa'!W249&lt;='Tabela IRT'!$B$24,'Tabela IRT'!$E$24))))))))))))))</f>
        <v>0</v>
      </c>
      <c r="L244" s="148">
        <f>IF('Ficha de funcio e processa'!W249&lt;='Tabela IRT'!$B$11,'Tabela IRT'!$C$11,IF('Ficha de funcio e processa'!W249&lt;='Tabela IRT'!$B$12,'Tabela IRT'!$C$12,IF('Ficha de funcio e processa'!W249&lt;='Tabela IRT'!$B$13,'Tabela IRT'!$C$13,IF('Ficha de funcio e processa'!W249&lt;='Tabela IRT'!$B$14,'Tabela IRT'!$C$14,IF('Ficha de funcio e processa'!W249&lt;='Tabela IRT'!$B$15,'Tabela IRT'!$C$15,IF('Ficha de funcio e processa'!W249&lt;='Tabela IRT'!$B$16,'Tabela IRT'!$C$16,IF('Ficha de funcio e processa'!W249&lt;='Tabela IRT'!$B$17,'Tabela IRT'!$C$17,IF('Ficha de funcio e processa'!W249&lt;='Tabela IRT'!$B$18,'Tabela IRT'!$C$18,IF('Ficha de funcio e processa'!W249&lt;='Tabela IRT'!$B$19,'Tabela IRT'!$C$19,IF('Ficha de funcio e processa'!W249&lt;='Tabela IRT'!$B$20,'Tabela IRT'!$C$20,IF('Ficha de funcio e processa'!W249&lt;='Tabela IRT'!$B$21,'Tabela IRT'!$C$21,IF('Ficha de funcio e processa'!W249&lt;='Tabela IRT'!$B$22,'Tabela IRT'!$C$22,IF('Ficha de funcio e processa'!W249&lt;='Tabela IRT'!$B$23,'Tabela IRT'!$C$23,IF('Ficha de funcio e processa'!W249&lt;='Tabela IRT'!$B$24,'Tabela IRT'!$C$24))))))))))))))</f>
        <v>0</v>
      </c>
      <c r="M244" s="233">
        <f>('Ficha de funcio e processa'!W249-30%)-L244</f>
        <v>-0.3</v>
      </c>
      <c r="N244" s="184">
        <v>44</v>
      </c>
      <c r="O244" s="184">
        <v>9</v>
      </c>
      <c r="P244" s="185"/>
      <c r="Q244" s="185"/>
      <c r="R244" s="186"/>
      <c r="S244" s="186"/>
      <c r="T244" s="186"/>
      <c r="U244" s="186"/>
      <c r="V244" s="186"/>
      <c r="W244" s="186"/>
      <c r="X244" s="186"/>
      <c r="Y244" s="186"/>
      <c r="Z244" s="151"/>
      <c r="AA244" s="153">
        <f t="shared" ca="1" si="17"/>
        <v>41740</v>
      </c>
      <c r="AB244" s="154">
        <f t="shared" ca="1" si="18"/>
        <v>114.35616438356165</v>
      </c>
      <c r="AC244" s="187"/>
    </row>
    <row r="245" spans="1:29">
      <c r="A245" s="137" t="b">
        <f t="shared" si="19"/>
        <v>0</v>
      </c>
      <c r="B245" s="138"/>
      <c r="C245" s="145"/>
      <c r="D245" s="138"/>
      <c r="E245" s="139"/>
      <c r="F245" s="139"/>
      <c r="G245" s="140">
        <f t="shared" ca="1" si="20"/>
        <v>41740</v>
      </c>
      <c r="H245" s="141">
        <f t="shared" ca="1" si="16"/>
        <v>-41740</v>
      </c>
      <c r="I245" s="180"/>
      <c r="J245" s="135">
        <f>IF('Ficha de funcio e processa'!W250&lt;='Tabela IRT'!$B$11,'Tabela IRT'!$D$11,IF('Ficha de funcio e processa'!W250&lt;='Tabela IRT'!$B$12,'Tabela IRT'!$D$12,IF('Ficha de funcio e processa'!W250&lt;='Tabela IRT'!$B$13,'Tabela IRT'!$D$13,IF('Ficha de funcio e processa'!W250&lt;='Tabela IRT'!$B$14,'Tabela IRT'!$D$14,IF('Ficha de funcio e processa'!W250&lt;='Tabela IRT'!$B$15,'Tabela IRT'!$D$15,IF('Ficha de funcio e processa'!W250&lt;='Tabela IRT'!$B$16,'Tabela IRT'!$D$16,IF('Ficha de funcio e processa'!W250&lt;='Tabela IRT'!$B$17,'Tabela IRT'!$D$17,IF('Ficha de funcio e processa'!W250&lt;='Tabela IRT'!$B$18,'Tabela IRT'!$D$18,IF('Ficha de funcio e processa'!W250&lt;='Tabela IRT'!$B$19,'Tabela IRT'!$D$19,IF('Ficha de funcio e processa'!W250&lt;='Tabela IRT'!$B$20,'Tabela IRT'!$D$20,IF('Ficha de funcio e processa'!W250&lt;='Tabela IRT'!$B$21,'Tabela IRT'!$D$21,IF('Ficha de funcio e processa'!W250&lt;='Tabela IRT'!$B$22,'Tabela IRT'!$D$22,IF('Ficha de funcio e processa'!W250&lt;='Tabela IRT'!$B$23,'Tabela IRT'!$D$23,IF('Ficha de funcio e processa'!W250&lt;='Tabela IRT'!$B$24,'Tabela IRT'!$D$24))))))))))))))</f>
        <v>0</v>
      </c>
      <c r="K245" s="148">
        <f>IF('Ficha de funcio e processa'!W250&lt;='Tabela IRT'!$B$11,'Tabela IRT'!$E$11,IF('Ficha de funcio e processa'!W250&lt;='Tabela IRT'!$B$12,'Tabela IRT'!$E$12,IF('Ficha de funcio e processa'!W250&lt;='Tabela IRT'!$B$13,'Tabela IRT'!$E$13,IF('Ficha de funcio e processa'!W250&lt;='Tabela IRT'!$B$14,'Tabela IRT'!$E$14,IF('Ficha de funcio e processa'!W250&lt;='Tabela IRT'!$B$15,'Tabela IRT'!$E$15,IF('Ficha de funcio e processa'!W250&lt;='Tabela IRT'!$B$16,'Tabela IRT'!$E$16,IF('Ficha de funcio e processa'!W250&lt;='Tabela IRT'!$B$17,'Tabela IRT'!$E$17,IF('Ficha de funcio e processa'!W250&lt;='Tabela IRT'!$B$18,'Tabela IRT'!$E$18,IF('Ficha de funcio e processa'!W250&lt;='Tabela IRT'!$B$19,'Tabela IRT'!$E$19,IF('Ficha de funcio e processa'!W250&lt;='Tabela IRT'!$B$20,'Tabela IRT'!$E$20,IF('Ficha de funcio e processa'!W250&lt;='Tabela IRT'!$B$21,'Tabela IRT'!$E$21,IF('Ficha de funcio e processa'!W250&lt;='Tabela IRT'!$B$22,'Tabela IRT'!$E$22,IF('Ficha de funcio e processa'!W250&lt;='Tabela IRT'!$B$23,'Tabela IRT'!$E$23,IF('Ficha de funcio e processa'!W250&lt;='Tabela IRT'!$B$24,'Tabela IRT'!$E$24))))))))))))))</f>
        <v>0</v>
      </c>
      <c r="L245" s="148">
        <f>IF('Ficha de funcio e processa'!W250&lt;='Tabela IRT'!$B$11,'Tabela IRT'!$C$11,IF('Ficha de funcio e processa'!W250&lt;='Tabela IRT'!$B$12,'Tabela IRT'!$C$12,IF('Ficha de funcio e processa'!W250&lt;='Tabela IRT'!$B$13,'Tabela IRT'!$C$13,IF('Ficha de funcio e processa'!W250&lt;='Tabela IRT'!$B$14,'Tabela IRT'!$C$14,IF('Ficha de funcio e processa'!W250&lt;='Tabela IRT'!$B$15,'Tabela IRT'!$C$15,IF('Ficha de funcio e processa'!W250&lt;='Tabela IRT'!$B$16,'Tabela IRT'!$C$16,IF('Ficha de funcio e processa'!W250&lt;='Tabela IRT'!$B$17,'Tabela IRT'!$C$17,IF('Ficha de funcio e processa'!W250&lt;='Tabela IRT'!$B$18,'Tabela IRT'!$C$18,IF('Ficha de funcio e processa'!W250&lt;='Tabela IRT'!$B$19,'Tabela IRT'!$C$19,IF('Ficha de funcio e processa'!W250&lt;='Tabela IRT'!$B$20,'Tabela IRT'!$C$20,IF('Ficha de funcio e processa'!W250&lt;='Tabela IRT'!$B$21,'Tabela IRT'!$C$21,IF('Ficha de funcio e processa'!W250&lt;='Tabela IRT'!$B$22,'Tabela IRT'!$C$22,IF('Ficha de funcio e processa'!W250&lt;='Tabela IRT'!$B$23,'Tabela IRT'!$C$23,IF('Ficha de funcio e processa'!W250&lt;='Tabela IRT'!$B$24,'Tabela IRT'!$C$24))))))))))))))</f>
        <v>0</v>
      </c>
      <c r="M245" s="233">
        <f>('Ficha de funcio e processa'!W250-30%)-L245</f>
        <v>-0.3</v>
      </c>
      <c r="N245" s="184">
        <v>44</v>
      </c>
      <c r="O245" s="184">
        <v>9</v>
      </c>
      <c r="P245" s="185"/>
      <c r="Q245" s="185"/>
      <c r="R245" s="186"/>
      <c r="S245" s="186"/>
      <c r="T245" s="186"/>
      <c r="U245" s="186"/>
      <c r="V245" s="186"/>
      <c r="W245" s="186"/>
      <c r="X245" s="186"/>
      <c r="Y245" s="186"/>
      <c r="Z245" s="151"/>
      <c r="AA245" s="153">
        <f t="shared" ca="1" si="17"/>
        <v>41740</v>
      </c>
      <c r="AB245" s="154">
        <f t="shared" ca="1" si="18"/>
        <v>114.35616438356165</v>
      </c>
      <c r="AC245" s="187"/>
    </row>
    <row r="246" spans="1:29">
      <c r="A246" s="137" t="b">
        <f t="shared" si="19"/>
        <v>0</v>
      </c>
      <c r="B246" s="138"/>
      <c r="C246" s="145"/>
      <c r="D246" s="138"/>
      <c r="E246" s="139"/>
      <c r="F246" s="139"/>
      <c r="G246" s="140">
        <f t="shared" ca="1" si="20"/>
        <v>41740</v>
      </c>
      <c r="H246" s="141">
        <f t="shared" ca="1" si="16"/>
        <v>-41740</v>
      </c>
      <c r="I246" s="180"/>
      <c r="J246" s="135">
        <f>IF('Ficha de funcio e processa'!W251&lt;='Tabela IRT'!$B$11,'Tabela IRT'!$D$11,IF('Ficha de funcio e processa'!W251&lt;='Tabela IRT'!$B$12,'Tabela IRT'!$D$12,IF('Ficha de funcio e processa'!W251&lt;='Tabela IRT'!$B$13,'Tabela IRT'!$D$13,IF('Ficha de funcio e processa'!W251&lt;='Tabela IRT'!$B$14,'Tabela IRT'!$D$14,IF('Ficha de funcio e processa'!W251&lt;='Tabela IRT'!$B$15,'Tabela IRT'!$D$15,IF('Ficha de funcio e processa'!W251&lt;='Tabela IRT'!$B$16,'Tabela IRT'!$D$16,IF('Ficha de funcio e processa'!W251&lt;='Tabela IRT'!$B$17,'Tabela IRT'!$D$17,IF('Ficha de funcio e processa'!W251&lt;='Tabela IRT'!$B$18,'Tabela IRT'!$D$18,IF('Ficha de funcio e processa'!W251&lt;='Tabela IRT'!$B$19,'Tabela IRT'!$D$19,IF('Ficha de funcio e processa'!W251&lt;='Tabela IRT'!$B$20,'Tabela IRT'!$D$20,IF('Ficha de funcio e processa'!W251&lt;='Tabela IRT'!$B$21,'Tabela IRT'!$D$21,IF('Ficha de funcio e processa'!W251&lt;='Tabela IRT'!$B$22,'Tabela IRT'!$D$22,IF('Ficha de funcio e processa'!W251&lt;='Tabela IRT'!$B$23,'Tabela IRT'!$D$23,IF('Ficha de funcio e processa'!W251&lt;='Tabela IRT'!$B$24,'Tabela IRT'!$D$24))))))))))))))</f>
        <v>0</v>
      </c>
      <c r="K246" s="148">
        <f>IF('Ficha de funcio e processa'!W251&lt;='Tabela IRT'!$B$11,'Tabela IRT'!$E$11,IF('Ficha de funcio e processa'!W251&lt;='Tabela IRT'!$B$12,'Tabela IRT'!$E$12,IF('Ficha de funcio e processa'!W251&lt;='Tabela IRT'!$B$13,'Tabela IRT'!$E$13,IF('Ficha de funcio e processa'!W251&lt;='Tabela IRT'!$B$14,'Tabela IRT'!$E$14,IF('Ficha de funcio e processa'!W251&lt;='Tabela IRT'!$B$15,'Tabela IRT'!$E$15,IF('Ficha de funcio e processa'!W251&lt;='Tabela IRT'!$B$16,'Tabela IRT'!$E$16,IF('Ficha de funcio e processa'!W251&lt;='Tabela IRT'!$B$17,'Tabela IRT'!$E$17,IF('Ficha de funcio e processa'!W251&lt;='Tabela IRT'!$B$18,'Tabela IRT'!$E$18,IF('Ficha de funcio e processa'!W251&lt;='Tabela IRT'!$B$19,'Tabela IRT'!$E$19,IF('Ficha de funcio e processa'!W251&lt;='Tabela IRT'!$B$20,'Tabela IRT'!$E$20,IF('Ficha de funcio e processa'!W251&lt;='Tabela IRT'!$B$21,'Tabela IRT'!$E$21,IF('Ficha de funcio e processa'!W251&lt;='Tabela IRT'!$B$22,'Tabela IRT'!$E$22,IF('Ficha de funcio e processa'!W251&lt;='Tabela IRT'!$B$23,'Tabela IRT'!$E$23,IF('Ficha de funcio e processa'!W251&lt;='Tabela IRT'!$B$24,'Tabela IRT'!$E$24))))))))))))))</f>
        <v>0</v>
      </c>
      <c r="L246" s="148">
        <f>IF('Ficha de funcio e processa'!W251&lt;='Tabela IRT'!$B$11,'Tabela IRT'!$C$11,IF('Ficha de funcio e processa'!W251&lt;='Tabela IRT'!$B$12,'Tabela IRT'!$C$12,IF('Ficha de funcio e processa'!W251&lt;='Tabela IRT'!$B$13,'Tabela IRT'!$C$13,IF('Ficha de funcio e processa'!W251&lt;='Tabela IRT'!$B$14,'Tabela IRT'!$C$14,IF('Ficha de funcio e processa'!W251&lt;='Tabela IRT'!$B$15,'Tabela IRT'!$C$15,IF('Ficha de funcio e processa'!W251&lt;='Tabela IRT'!$B$16,'Tabela IRT'!$C$16,IF('Ficha de funcio e processa'!W251&lt;='Tabela IRT'!$B$17,'Tabela IRT'!$C$17,IF('Ficha de funcio e processa'!W251&lt;='Tabela IRT'!$B$18,'Tabela IRT'!$C$18,IF('Ficha de funcio e processa'!W251&lt;='Tabela IRT'!$B$19,'Tabela IRT'!$C$19,IF('Ficha de funcio e processa'!W251&lt;='Tabela IRT'!$B$20,'Tabela IRT'!$C$20,IF('Ficha de funcio e processa'!W251&lt;='Tabela IRT'!$B$21,'Tabela IRT'!$C$21,IF('Ficha de funcio e processa'!W251&lt;='Tabela IRT'!$B$22,'Tabela IRT'!$C$22,IF('Ficha de funcio e processa'!W251&lt;='Tabela IRT'!$B$23,'Tabela IRT'!$C$23,IF('Ficha de funcio e processa'!W251&lt;='Tabela IRT'!$B$24,'Tabela IRT'!$C$24))))))))))))))</f>
        <v>0</v>
      </c>
      <c r="M246" s="233">
        <f>('Ficha de funcio e processa'!W251-30%)-L246</f>
        <v>-0.3</v>
      </c>
      <c r="N246" s="184">
        <v>44</v>
      </c>
      <c r="O246" s="184">
        <v>9</v>
      </c>
      <c r="P246" s="185"/>
      <c r="Q246" s="185"/>
      <c r="R246" s="186"/>
      <c r="S246" s="186"/>
      <c r="T246" s="186"/>
      <c r="U246" s="186"/>
      <c r="V246" s="186"/>
      <c r="W246" s="186"/>
      <c r="X246" s="186"/>
      <c r="Y246" s="186"/>
      <c r="Z246" s="151"/>
      <c r="AA246" s="153">
        <f t="shared" ca="1" si="17"/>
        <v>41740</v>
      </c>
      <c r="AB246" s="154">
        <f t="shared" ca="1" si="18"/>
        <v>114.35616438356165</v>
      </c>
      <c r="AC246" s="187"/>
    </row>
    <row r="247" spans="1:29">
      <c r="A247" s="137" t="b">
        <f t="shared" si="19"/>
        <v>0</v>
      </c>
      <c r="B247" s="138"/>
      <c r="C247" s="145"/>
      <c r="D247" s="138"/>
      <c r="E247" s="139"/>
      <c r="F247" s="139"/>
      <c r="G247" s="140">
        <f t="shared" ca="1" si="20"/>
        <v>41740</v>
      </c>
      <c r="H247" s="141">
        <f t="shared" ca="1" si="16"/>
        <v>-41740</v>
      </c>
      <c r="I247" s="180"/>
      <c r="J247" s="135">
        <f>IF('Ficha de funcio e processa'!W252&lt;='Tabela IRT'!$B$11,'Tabela IRT'!$D$11,IF('Ficha de funcio e processa'!W252&lt;='Tabela IRT'!$B$12,'Tabela IRT'!$D$12,IF('Ficha de funcio e processa'!W252&lt;='Tabela IRT'!$B$13,'Tabela IRT'!$D$13,IF('Ficha de funcio e processa'!W252&lt;='Tabela IRT'!$B$14,'Tabela IRT'!$D$14,IF('Ficha de funcio e processa'!W252&lt;='Tabela IRT'!$B$15,'Tabela IRT'!$D$15,IF('Ficha de funcio e processa'!W252&lt;='Tabela IRT'!$B$16,'Tabela IRT'!$D$16,IF('Ficha de funcio e processa'!W252&lt;='Tabela IRT'!$B$17,'Tabela IRT'!$D$17,IF('Ficha de funcio e processa'!W252&lt;='Tabela IRT'!$B$18,'Tabela IRT'!$D$18,IF('Ficha de funcio e processa'!W252&lt;='Tabela IRT'!$B$19,'Tabela IRT'!$D$19,IF('Ficha de funcio e processa'!W252&lt;='Tabela IRT'!$B$20,'Tabela IRT'!$D$20,IF('Ficha de funcio e processa'!W252&lt;='Tabela IRT'!$B$21,'Tabela IRT'!$D$21,IF('Ficha de funcio e processa'!W252&lt;='Tabela IRT'!$B$22,'Tabela IRT'!$D$22,IF('Ficha de funcio e processa'!W252&lt;='Tabela IRT'!$B$23,'Tabela IRT'!$D$23,IF('Ficha de funcio e processa'!W252&lt;='Tabela IRT'!$B$24,'Tabela IRT'!$D$24))))))))))))))</f>
        <v>0</v>
      </c>
      <c r="K247" s="148">
        <f>IF('Ficha de funcio e processa'!W252&lt;='Tabela IRT'!$B$11,'Tabela IRT'!$E$11,IF('Ficha de funcio e processa'!W252&lt;='Tabela IRT'!$B$12,'Tabela IRT'!$E$12,IF('Ficha de funcio e processa'!W252&lt;='Tabela IRT'!$B$13,'Tabela IRT'!$E$13,IF('Ficha de funcio e processa'!W252&lt;='Tabela IRT'!$B$14,'Tabela IRT'!$E$14,IF('Ficha de funcio e processa'!W252&lt;='Tabela IRT'!$B$15,'Tabela IRT'!$E$15,IF('Ficha de funcio e processa'!W252&lt;='Tabela IRT'!$B$16,'Tabela IRT'!$E$16,IF('Ficha de funcio e processa'!W252&lt;='Tabela IRT'!$B$17,'Tabela IRT'!$E$17,IF('Ficha de funcio e processa'!W252&lt;='Tabela IRT'!$B$18,'Tabela IRT'!$E$18,IF('Ficha de funcio e processa'!W252&lt;='Tabela IRT'!$B$19,'Tabela IRT'!$E$19,IF('Ficha de funcio e processa'!W252&lt;='Tabela IRT'!$B$20,'Tabela IRT'!$E$20,IF('Ficha de funcio e processa'!W252&lt;='Tabela IRT'!$B$21,'Tabela IRT'!$E$21,IF('Ficha de funcio e processa'!W252&lt;='Tabela IRT'!$B$22,'Tabela IRT'!$E$22,IF('Ficha de funcio e processa'!W252&lt;='Tabela IRT'!$B$23,'Tabela IRT'!$E$23,IF('Ficha de funcio e processa'!W252&lt;='Tabela IRT'!$B$24,'Tabela IRT'!$E$24))))))))))))))</f>
        <v>0</v>
      </c>
      <c r="L247" s="148">
        <f>IF('Ficha de funcio e processa'!W252&lt;='Tabela IRT'!$B$11,'Tabela IRT'!$C$11,IF('Ficha de funcio e processa'!W252&lt;='Tabela IRT'!$B$12,'Tabela IRT'!$C$12,IF('Ficha de funcio e processa'!W252&lt;='Tabela IRT'!$B$13,'Tabela IRT'!$C$13,IF('Ficha de funcio e processa'!W252&lt;='Tabela IRT'!$B$14,'Tabela IRT'!$C$14,IF('Ficha de funcio e processa'!W252&lt;='Tabela IRT'!$B$15,'Tabela IRT'!$C$15,IF('Ficha de funcio e processa'!W252&lt;='Tabela IRT'!$B$16,'Tabela IRT'!$C$16,IF('Ficha de funcio e processa'!W252&lt;='Tabela IRT'!$B$17,'Tabela IRT'!$C$17,IF('Ficha de funcio e processa'!W252&lt;='Tabela IRT'!$B$18,'Tabela IRT'!$C$18,IF('Ficha de funcio e processa'!W252&lt;='Tabela IRT'!$B$19,'Tabela IRT'!$C$19,IF('Ficha de funcio e processa'!W252&lt;='Tabela IRT'!$B$20,'Tabela IRT'!$C$20,IF('Ficha de funcio e processa'!W252&lt;='Tabela IRT'!$B$21,'Tabela IRT'!$C$21,IF('Ficha de funcio e processa'!W252&lt;='Tabela IRT'!$B$22,'Tabela IRT'!$C$22,IF('Ficha de funcio e processa'!W252&lt;='Tabela IRT'!$B$23,'Tabela IRT'!$C$23,IF('Ficha de funcio e processa'!W252&lt;='Tabela IRT'!$B$24,'Tabela IRT'!$C$24))))))))))))))</f>
        <v>0</v>
      </c>
      <c r="M247" s="233">
        <f>('Ficha de funcio e processa'!W252-30%)-L247</f>
        <v>-0.3</v>
      </c>
      <c r="N247" s="184">
        <v>44</v>
      </c>
      <c r="O247" s="184">
        <v>9</v>
      </c>
      <c r="P247" s="185"/>
      <c r="Q247" s="185"/>
      <c r="R247" s="186"/>
      <c r="S247" s="186"/>
      <c r="T247" s="186"/>
      <c r="U247" s="186"/>
      <c r="V247" s="186"/>
      <c r="W247" s="186"/>
      <c r="X247" s="186"/>
      <c r="Y247" s="186"/>
      <c r="Z247" s="151"/>
      <c r="AA247" s="153">
        <f t="shared" ca="1" si="17"/>
        <v>41740</v>
      </c>
      <c r="AB247" s="154">
        <f t="shared" ca="1" si="18"/>
        <v>114.35616438356165</v>
      </c>
      <c r="AC247" s="187"/>
    </row>
    <row r="248" spans="1:29">
      <c r="A248" s="137" t="b">
        <f t="shared" si="19"/>
        <v>0</v>
      </c>
      <c r="B248" s="138"/>
      <c r="C248" s="145"/>
      <c r="D248" s="138"/>
      <c r="E248" s="139"/>
      <c r="F248" s="139"/>
      <c r="G248" s="140">
        <f t="shared" ca="1" si="20"/>
        <v>41740</v>
      </c>
      <c r="H248" s="141">
        <f t="shared" ca="1" si="16"/>
        <v>-41740</v>
      </c>
      <c r="I248" s="180"/>
      <c r="J248" s="135">
        <f>IF('Ficha de funcio e processa'!W253&lt;='Tabela IRT'!$B$11,'Tabela IRT'!$D$11,IF('Ficha de funcio e processa'!W253&lt;='Tabela IRT'!$B$12,'Tabela IRT'!$D$12,IF('Ficha de funcio e processa'!W253&lt;='Tabela IRT'!$B$13,'Tabela IRT'!$D$13,IF('Ficha de funcio e processa'!W253&lt;='Tabela IRT'!$B$14,'Tabela IRT'!$D$14,IF('Ficha de funcio e processa'!W253&lt;='Tabela IRT'!$B$15,'Tabela IRT'!$D$15,IF('Ficha de funcio e processa'!W253&lt;='Tabela IRT'!$B$16,'Tabela IRT'!$D$16,IF('Ficha de funcio e processa'!W253&lt;='Tabela IRT'!$B$17,'Tabela IRT'!$D$17,IF('Ficha de funcio e processa'!W253&lt;='Tabela IRT'!$B$18,'Tabela IRT'!$D$18,IF('Ficha de funcio e processa'!W253&lt;='Tabela IRT'!$B$19,'Tabela IRT'!$D$19,IF('Ficha de funcio e processa'!W253&lt;='Tabela IRT'!$B$20,'Tabela IRT'!$D$20,IF('Ficha de funcio e processa'!W253&lt;='Tabela IRT'!$B$21,'Tabela IRT'!$D$21,IF('Ficha de funcio e processa'!W253&lt;='Tabela IRT'!$B$22,'Tabela IRT'!$D$22,IF('Ficha de funcio e processa'!W253&lt;='Tabela IRT'!$B$23,'Tabela IRT'!$D$23,IF('Ficha de funcio e processa'!W253&lt;='Tabela IRT'!$B$24,'Tabela IRT'!$D$24))))))))))))))</f>
        <v>0</v>
      </c>
      <c r="K248" s="148">
        <f>IF('Ficha de funcio e processa'!W253&lt;='Tabela IRT'!$B$11,'Tabela IRT'!$E$11,IF('Ficha de funcio e processa'!W253&lt;='Tabela IRT'!$B$12,'Tabela IRT'!$E$12,IF('Ficha de funcio e processa'!W253&lt;='Tabela IRT'!$B$13,'Tabela IRT'!$E$13,IF('Ficha de funcio e processa'!W253&lt;='Tabela IRT'!$B$14,'Tabela IRT'!$E$14,IF('Ficha de funcio e processa'!W253&lt;='Tabela IRT'!$B$15,'Tabela IRT'!$E$15,IF('Ficha de funcio e processa'!W253&lt;='Tabela IRT'!$B$16,'Tabela IRT'!$E$16,IF('Ficha de funcio e processa'!W253&lt;='Tabela IRT'!$B$17,'Tabela IRT'!$E$17,IF('Ficha de funcio e processa'!W253&lt;='Tabela IRT'!$B$18,'Tabela IRT'!$E$18,IF('Ficha de funcio e processa'!W253&lt;='Tabela IRT'!$B$19,'Tabela IRT'!$E$19,IF('Ficha de funcio e processa'!W253&lt;='Tabela IRT'!$B$20,'Tabela IRT'!$E$20,IF('Ficha de funcio e processa'!W253&lt;='Tabela IRT'!$B$21,'Tabela IRT'!$E$21,IF('Ficha de funcio e processa'!W253&lt;='Tabela IRT'!$B$22,'Tabela IRT'!$E$22,IF('Ficha de funcio e processa'!W253&lt;='Tabela IRT'!$B$23,'Tabela IRT'!$E$23,IF('Ficha de funcio e processa'!W253&lt;='Tabela IRT'!$B$24,'Tabela IRT'!$E$24))))))))))))))</f>
        <v>0</v>
      </c>
      <c r="L248" s="148">
        <f>IF('Ficha de funcio e processa'!W253&lt;='Tabela IRT'!$B$11,'Tabela IRT'!$C$11,IF('Ficha de funcio e processa'!W253&lt;='Tabela IRT'!$B$12,'Tabela IRT'!$C$12,IF('Ficha de funcio e processa'!W253&lt;='Tabela IRT'!$B$13,'Tabela IRT'!$C$13,IF('Ficha de funcio e processa'!W253&lt;='Tabela IRT'!$B$14,'Tabela IRT'!$C$14,IF('Ficha de funcio e processa'!W253&lt;='Tabela IRT'!$B$15,'Tabela IRT'!$C$15,IF('Ficha de funcio e processa'!W253&lt;='Tabela IRT'!$B$16,'Tabela IRT'!$C$16,IF('Ficha de funcio e processa'!W253&lt;='Tabela IRT'!$B$17,'Tabela IRT'!$C$17,IF('Ficha de funcio e processa'!W253&lt;='Tabela IRT'!$B$18,'Tabela IRT'!$C$18,IF('Ficha de funcio e processa'!W253&lt;='Tabela IRT'!$B$19,'Tabela IRT'!$C$19,IF('Ficha de funcio e processa'!W253&lt;='Tabela IRT'!$B$20,'Tabela IRT'!$C$20,IF('Ficha de funcio e processa'!W253&lt;='Tabela IRT'!$B$21,'Tabela IRT'!$C$21,IF('Ficha de funcio e processa'!W253&lt;='Tabela IRT'!$B$22,'Tabela IRT'!$C$22,IF('Ficha de funcio e processa'!W253&lt;='Tabela IRT'!$B$23,'Tabela IRT'!$C$23,IF('Ficha de funcio e processa'!W253&lt;='Tabela IRT'!$B$24,'Tabela IRT'!$C$24))))))))))))))</f>
        <v>0</v>
      </c>
      <c r="M248" s="233">
        <f>('Ficha de funcio e processa'!W253-30%)-L248</f>
        <v>-0.3</v>
      </c>
      <c r="N248" s="184">
        <v>44</v>
      </c>
      <c r="O248" s="184">
        <v>9</v>
      </c>
      <c r="P248" s="185"/>
      <c r="Q248" s="185"/>
      <c r="R248" s="186"/>
      <c r="S248" s="186"/>
      <c r="T248" s="186"/>
      <c r="U248" s="186"/>
      <c r="V248" s="186"/>
      <c r="W248" s="186"/>
      <c r="X248" s="186"/>
      <c r="Y248" s="186"/>
      <c r="Z248" s="151"/>
      <c r="AA248" s="153">
        <f t="shared" ca="1" si="17"/>
        <v>41740</v>
      </c>
      <c r="AB248" s="154">
        <f t="shared" ca="1" si="18"/>
        <v>114.35616438356165</v>
      </c>
      <c r="AC248" s="187"/>
    </row>
    <row r="249" spans="1:29">
      <c r="A249" s="137" t="b">
        <f t="shared" si="19"/>
        <v>0</v>
      </c>
      <c r="B249" s="138"/>
      <c r="C249" s="145"/>
      <c r="D249" s="138"/>
      <c r="E249" s="139"/>
      <c r="F249" s="139"/>
      <c r="G249" s="140">
        <f t="shared" ca="1" si="20"/>
        <v>41740</v>
      </c>
      <c r="H249" s="141">
        <f t="shared" ca="1" si="16"/>
        <v>-41740</v>
      </c>
      <c r="I249" s="180"/>
      <c r="J249" s="135">
        <f>IF('Ficha de funcio e processa'!W254&lt;='Tabela IRT'!$B$11,'Tabela IRT'!$D$11,IF('Ficha de funcio e processa'!W254&lt;='Tabela IRT'!$B$12,'Tabela IRT'!$D$12,IF('Ficha de funcio e processa'!W254&lt;='Tabela IRT'!$B$13,'Tabela IRT'!$D$13,IF('Ficha de funcio e processa'!W254&lt;='Tabela IRT'!$B$14,'Tabela IRT'!$D$14,IF('Ficha de funcio e processa'!W254&lt;='Tabela IRT'!$B$15,'Tabela IRT'!$D$15,IF('Ficha de funcio e processa'!W254&lt;='Tabela IRT'!$B$16,'Tabela IRT'!$D$16,IF('Ficha de funcio e processa'!W254&lt;='Tabela IRT'!$B$17,'Tabela IRT'!$D$17,IF('Ficha de funcio e processa'!W254&lt;='Tabela IRT'!$B$18,'Tabela IRT'!$D$18,IF('Ficha de funcio e processa'!W254&lt;='Tabela IRT'!$B$19,'Tabela IRT'!$D$19,IF('Ficha de funcio e processa'!W254&lt;='Tabela IRT'!$B$20,'Tabela IRT'!$D$20,IF('Ficha de funcio e processa'!W254&lt;='Tabela IRT'!$B$21,'Tabela IRT'!$D$21,IF('Ficha de funcio e processa'!W254&lt;='Tabela IRT'!$B$22,'Tabela IRT'!$D$22,IF('Ficha de funcio e processa'!W254&lt;='Tabela IRT'!$B$23,'Tabela IRT'!$D$23,IF('Ficha de funcio e processa'!W254&lt;='Tabela IRT'!$B$24,'Tabela IRT'!$D$24))))))))))))))</f>
        <v>0</v>
      </c>
      <c r="K249" s="148">
        <f>IF('Ficha de funcio e processa'!W254&lt;='Tabela IRT'!$B$11,'Tabela IRT'!$E$11,IF('Ficha de funcio e processa'!W254&lt;='Tabela IRT'!$B$12,'Tabela IRT'!$E$12,IF('Ficha de funcio e processa'!W254&lt;='Tabela IRT'!$B$13,'Tabela IRT'!$E$13,IF('Ficha de funcio e processa'!W254&lt;='Tabela IRT'!$B$14,'Tabela IRT'!$E$14,IF('Ficha de funcio e processa'!W254&lt;='Tabela IRT'!$B$15,'Tabela IRT'!$E$15,IF('Ficha de funcio e processa'!W254&lt;='Tabela IRT'!$B$16,'Tabela IRT'!$E$16,IF('Ficha de funcio e processa'!W254&lt;='Tabela IRT'!$B$17,'Tabela IRT'!$E$17,IF('Ficha de funcio e processa'!W254&lt;='Tabela IRT'!$B$18,'Tabela IRT'!$E$18,IF('Ficha de funcio e processa'!W254&lt;='Tabela IRT'!$B$19,'Tabela IRT'!$E$19,IF('Ficha de funcio e processa'!W254&lt;='Tabela IRT'!$B$20,'Tabela IRT'!$E$20,IF('Ficha de funcio e processa'!W254&lt;='Tabela IRT'!$B$21,'Tabela IRT'!$E$21,IF('Ficha de funcio e processa'!W254&lt;='Tabela IRT'!$B$22,'Tabela IRT'!$E$22,IF('Ficha de funcio e processa'!W254&lt;='Tabela IRT'!$B$23,'Tabela IRT'!$E$23,IF('Ficha de funcio e processa'!W254&lt;='Tabela IRT'!$B$24,'Tabela IRT'!$E$24))))))))))))))</f>
        <v>0</v>
      </c>
      <c r="L249" s="148">
        <f>IF('Ficha de funcio e processa'!W254&lt;='Tabela IRT'!$B$11,'Tabela IRT'!$C$11,IF('Ficha de funcio e processa'!W254&lt;='Tabela IRT'!$B$12,'Tabela IRT'!$C$12,IF('Ficha de funcio e processa'!W254&lt;='Tabela IRT'!$B$13,'Tabela IRT'!$C$13,IF('Ficha de funcio e processa'!W254&lt;='Tabela IRT'!$B$14,'Tabela IRT'!$C$14,IF('Ficha de funcio e processa'!W254&lt;='Tabela IRT'!$B$15,'Tabela IRT'!$C$15,IF('Ficha de funcio e processa'!W254&lt;='Tabela IRT'!$B$16,'Tabela IRT'!$C$16,IF('Ficha de funcio e processa'!W254&lt;='Tabela IRT'!$B$17,'Tabela IRT'!$C$17,IF('Ficha de funcio e processa'!W254&lt;='Tabela IRT'!$B$18,'Tabela IRT'!$C$18,IF('Ficha de funcio e processa'!W254&lt;='Tabela IRT'!$B$19,'Tabela IRT'!$C$19,IF('Ficha de funcio e processa'!W254&lt;='Tabela IRT'!$B$20,'Tabela IRT'!$C$20,IF('Ficha de funcio e processa'!W254&lt;='Tabela IRT'!$B$21,'Tabela IRT'!$C$21,IF('Ficha de funcio e processa'!W254&lt;='Tabela IRT'!$B$22,'Tabela IRT'!$C$22,IF('Ficha de funcio e processa'!W254&lt;='Tabela IRT'!$B$23,'Tabela IRT'!$C$23,IF('Ficha de funcio e processa'!W254&lt;='Tabela IRT'!$B$24,'Tabela IRT'!$C$24))))))))))))))</f>
        <v>0</v>
      </c>
      <c r="M249" s="233">
        <f>('Ficha de funcio e processa'!W254-30%)-L249</f>
        <v>-0.3</v>
      </c>
      <c r="N249" s="184">
        <v>44</v>
      </c>
      <c r="O249" s="184">
        <v>9</v>
      </c>
      <c r="P249" s="185"/>
      <c r="Q249" s="185"/>
      <c r="R249" s="186"/>
      <c r="S249" s="186"/>
      <c r="T249" s="186"/>
      <c r="U249" s="186"/>
      <c r="V249" s="186"/>
      <c r="W249" s="186"/>
      <c r="X249" s="186"/>
      <c r="Y249" s="186"/>
      <c r="Z249" s="151"/>
      <c r="AA249" s="153">
        <f t="shared" ca="1" si="17"/>
        <v>41740</v>
      </c>
      <c r="AB249" s="154">
        <f t="shared" ca="1" si="18"/>
        <v>114.35616438356165</v>
      </c>
      <c r="AC249" s="187"/>
    </row>
    <row r="250" spans="1:29">
      <c r="A250" s="137" t="b">
        <f t="shared" si="19"/>
        <v>0</v>
      </c>
      <c r="B250" s="138"/>
      <c r="C250" s="145"/>
      <c r="D250" s="138"/>
      <c r="E250" s="139"/>
      <c r="F250" s="139"/>
      <c r="G250" s="140">
        <f t="shared" ca="1" si="20"/>
        <v>41740</v>
      </c>
      <c r="H250" s="141">
        <f t="shared" ca="1" si="16"/>
        <v>-41740</v>
      </c>
      <c r="I250" s="180"/>
      <c r="J250" s="135">
        <f>IF('Ficha de funcio e processa'!W255&lt;='Tabela IRT'!$B$11,'Tabela IRT'!$D$11,IF('Ficha de funcio e processa'!W255&lt;='Tabela IRT'!$B$12,'Tabela IRT'!$D$12,IF('Ficha de funcio e processa'!W255&lt;='Tabela IRT'!$B$13,'Tabela IRT'!$D$13,IF('Ficha de funcio e processa'!W255&lt;='Tabela IRT'!$B$14,'Tabela IRT'!$D$14,IF('Ficha de funcio e processa'!W255&lt;='Tabela IRT'!$B$15,'Tabela IRT'!$D$15,IF('Ficha de funcio e processa'!W255&lt;='Tabela IRT'!$B$16,'Tabela IRT'!$D$16,IF('Ficha de funcio e processa'!W255&lt;='Tabela IRT'!$B$17,'Tabela IRT'!$D$17,IF('Ficha de funcio e processa'!W255&lt;='Tabela IRT'!$B$18,'Tabela IRT'!$D$18,IF('Ficha de funcio e processa'!W255&lt;='Tabela IRT'!$B$19,'Tabela IRT'!$D$19,IF('Ficha de funcio e processa'!W255&lt;='Tabela IRT'!$B$20,'Tabela IRT'!$D$20,IF('Ficha de funcio e processa'!W255&lt;='Tabela IRT'!$B$21,'Tabela IRT'!$D$21,IF('Ficha de funcio e processa'!W255&lt;='Tabela IRT'!$B$22,'Tabela IRT'!$D$22,IF('Ficha de funcio e processa'!W255&lt;='Tabela IRT'!$B$23,'Tabela IRT'!$D$23,IF('Ficha de funcio e processa'!W255&lt;='Tabela IRT'!$B$24,'Tabela IRT'!$D$24))))))))))))))</f>
        <v>0</v>
      </c>
      <c r="K250" s="148">
        <f>IF('Ficha de funcio e processa'!W255&lt;='Tabela IRT'!$B$11,'Tabela IRT'!$E$11,IF('Ficha de funcio e processa'!W255&lt;='Tabela IRT'!$B$12,'Tabela IRT'!$E$12,IF('Ficha de funcio e processa'!W255&lt;='Tabela IRT'!$B$13,'Tabela IRT'!$E$13,IF('Ficha de funcio e processa'!W255&lt;='Tabela IRT'!$B$14,'Tabela IRT'!$E$14,IF('Ficha de funcio e processa'!W255&lt;='Tabela IRT'!$B$15,'Tabela IRT'!$E$15,IF('Ficha de funcio e processa'!W255&lt;='Tabela IRT'!$B$16,'Tabela IRT'!$E$16,IF('Ficha de funcio e processa'!W255&lt;='Tabela IRT'!$B$17,'Tabela IRT'!$E$17,IF('Ficha de funcio e processa'!W255&lt;='Tabela IRT'!$B$18,'Tabela IRT'!$E$18,IF('Ficha de funcio e processa'!W255&lt;='Tabela IRT'!$B$19,'Tabela IRT'!$E$19,IF('Ficha de funcio e processa'!W255&lt;='Tabela IRT'!$B$20,'Tabela IRT'!$E$20,IF('Ficha de funcio e processa'!W255&lt;='Tabela IRT'!$B$21,'Tabela IRT'!$E$21,IF('Ficha de funcio e processa'!W255&lt;='Tabela IRT'!$B$22,'Tabela IRT'!$E$22,IF('Ficha de funcio e processa'!W255&lt;='Tabela IRT'!$B$23,'Tabela IRT'!$E$23,IF('Ficha de funcio e processa'!W255&lt;='Tabela IRT'!$B$24,'Tabela IRT'!$E$24))))))))))))))</f>
        <v>0</v>
      </c>
      <c r="L250" s="148">
        <f>IF('Ficha de funcio e processa'!W255&lt;='Tabela IRT'!$B$11,'Tabela IRT'!$C$11,IF('Ficha de funcio e processa'!W255&lt;='Tabela IRT'!$B$12,'Tabela IRT'!$C$12,IF('Ficha de funcio e processa'!W255&lt;='Tabela IRT'!$B$13,'Tabela IRT'!$C$13,IF('Ficha de funcio e processa'!W255&lt;='Tabela IRT'!$B$14,'Tabela IRT'!$C$14,IF('Ficha de funcio e processa'!W255&lt;='Tabela IRT'!$B$15,'Tabela IRT'!$C$15,IF('Ficha de funcio e processa'!W255&lt;='Tabela IRT'!$B$16,'Tabela IRT'!$C$16,IF('Ficha de funcio e processa'!W255&lt;='Tabela IRT'!$B$17,'Tabela IRT'!$C$17,IF('Ficha de funcio e processa'!W255&lt;='Tabela IRT'!$B$18,'Tabela IRT'!$C$18,IF('Ficha de funcio e processa'!W255&lt;='Tabela IRT'!$B$19,'Tabela IRT'!$C$19,IF('Ficha de funcio e processa'!W255&lt;='Tabela IRT'!$B$20,'Tabela IRT'!$C$20,IF('Ficha de funcio e processa'!W255&lt;='Tabela IRT'!$B$21,'Tabela IRT'!$C$21,IF('Ficha de funcio e processa'!W255&lt;='Tabela IRT'!$B$22,'Tabela IRT'!$C$22,IF('Ficha de funcio e processa'!W255&lt;='Tabela IRT'!$B$23,'Tabela IRT'!$C$23,IF('Ficha de funcio e processa'!W255&lt;='Tabela IRT'!$B$24,'Tabela IRT'!$C$24))))))))))))))</f>
        <v>0</v>
      </c>
      <c r="M250" s="233">
        <f>('Ficha de funcio e processa'!W255-30%)-L250</f>
        <v>-0.3</v>
      </c>
      <c r="N250" s="184">
        <v>44</v>
      </c>
      <c r="O250" s="184">
        <v>9</v>
      </c>
      <c r="P250" s="185"/>
      <c r="Q250" s="185"/>
      <c r="R250" s="186"/>
      <c r="S250" s="186"/>
      <c r="T250" s="186"/>
      <c r="U250" s="186"/>
      <c r="V250" s="186"/>
      <c r="W250" s="186"/>
      <c r="X250" s="186"/>
      <c r="Y250" s="186"/>
      <c r="Z250" s="151"/>
      <c r="AA250" s="153">
        <f t="shared" ca="1" si="17"/>
        <v>41740</v>
      </c>
      <c r="AB250" s="154">
        <f t="shared" ca="1" si="18"/>
        <v>114.35616438356165</v>
      </c>
      <c r="AC250" s="187"/>
    </row>
    <row r="251" spans="1:29">
      <c r="A251" s="137" t="b">
        <f t="shared" si="19"/>
        <v>0</v>
      </c>
      <c r="B251" s="138"/>
      <c r="C251" s="145"/>
      <c r="D251" s="138"/>
      <c r="E251" s="139"/>
      <c r="F251" s="139"/>
      <c r="G251" s="140">
        <f t="shared" ca="1" si="20"/>
        <v>41740</v>
      </c>
      <c r="H251" s="141">
        <f t="shared" ca="1" si="16"/>
        <v>-41740</v>
      </c>
      <c r="I251" s="180"/>
      <c r="J251" s="135">
        <f>IF('Ficha de funcio e processa'!W256&lt;='Tabela IRT'!$B$11,'Tabela IRT'!$D$11,IF('Ficha de funcio e processa'!W256&lt;='Tabela IRT'!$B$12,'Tabela IRT'!$D$12,IF('Ficha de funcio e processa'!W256&lt;='Tabela IRT'!$B$13,'Tabela IRT'!$D$13,IF('Ficha de funcio e processa'!W256&lt;='Tabela IRT'!$B$14,'Tabela IRT'!$D$14,IF('Ficha de funcio e processa'!W256&lt;='Tabela IRT'!$B$15,'Tabela IRT'!$D$15,IF('Ficha de funcio e processa'!W256&lt;='Tabela IRT'!$B$16,'Tabela IRT'!$D$16,IF('Ficha de funcio e processa'!W256&lt;='Tabela IRT'!$B$17,'Tabela IRT'!$D$17,IF('Ficha de funcio e processa'!W256&lt;='Tabela IRT'!$B$18,'Tabela IRT'!$D$18,IF('Ficha de funcio e processa'!W256&lt;='Tabela IRT'!$B$19,'Tabela IRT'!$D$19,IF('Ficha de funcio e processa'!W256&lt;='Tabela IRT'!$B$20,'Tabela IRT'!$D$20,IF('Ficha de funcio e processa'!W256&lt;='Tabela IRT'!$B$21,'Tabela IRT'!$D$21,IF('Ficha de funcio e processa'!W256&lt;='Tabela IRT'!$B$22,'Tabela IRT'!$D$22,IF('Ficha de funcio e processa'!W256&lt;='Tabela IRT'!$B$23,'Tabela IRT'!$D$23,IF('Ficha de funcio e processa'!W256&lt;='Tabela IRT'!$B$24,'Tabela IRT'!$D$24))))))))))))))</f>
        <v>0</v>
      </c>
      <c r="K251" s="148">
        <f>IF('Ficha de funcio e processa'!W256&lt;='Tabela IRT'!$B$11,'Tabela IRT'!$E$11,IF('Ficha de funcio e processa'!W256&lt;='Tabela IRT'!$B$12,'Tabela IRT'!$E$12,IF('Ficha de funcio e processa'!W256&lt;='Tabela IRT'!$B$13,'Tabela IRT'!$E$13,IF('Ficha de funcio e processa'!W256&lt;='Tabela IRT'!$B$14,'Tabela IRT'!$E$14,IF('Ficha de funcio e processa'!W256&lt;='Tabela IRT'!$B$15,'Tabela IRT'!$E$15,IF('Ficha de funcio e processa'!W256&lt;='Tabela IRT'!$B$16,'Tabela IRT'!$E$16,IF('Ficha de funcio e processa'!W256&lt;='Tabela IRT'!$B$17,'Tabela IRT'!$E$17,IF('Ficha de funcio e processa'!W256&lt;='Tabela IRT'!$B$18,'Tabela IRT'!$E$18,IF('Ficha de funcio e processa'!W256&lt;='Tabela IRT'!$B$19,'Tabela IRT'!$E$19,IF('Ficha de funcio e processa'!W256&lt;='Tabela IRT'!$B$20,'Tabela IRT'!$E$20,IF('Ficha de funcio e processa'!W256&lt;='Tabela IRT'!$B$21,'Tabela IRT'!$E$21,IF('Ficha de funcio e processa'!W256&lt;='Tabela IRT'!$B$22,'Tabela IRT'!$E$22,IF('Ficha de funcio e processa'!W256&lt;='Tabela IRT'!$B$23,'Tabela IRT'!$E$23,IF('Ficha de funcio e processa'!W256&lt;='Tabela IRT'!$B$24,'Tabela IRT'!$E$24))))))))))))))</f>
        <v>0</v>
      </c>
      <c r="L251" s="148">
        <f>IF('Ficha de funcio e processa'!W256&lt;='Tabela IRT'!$B$11,'Tabela IRT'!$C$11,IF('Ficha de funcio e processa'!W256&lt;='Tabela IRT'!$B$12,'Tabela IRT'!$C$12,IF('Ficha de funcio e processa'!W256&lt;='Tabela IRT'!$B$13,'Tabela IRT'!$C$13,IF('Ficha de funcio e processa'!W256&lt;='Tabela IRT'!$B$14,'Tabela IRT'!$C$14,IF('Ficha de funcio e processa'!W256&lt;='Tabela IRT'!$B$15,'Tabela IRT'!$C$15,IF('Ficha de funcio e processa'!W256&lt;='Tabela IRT'!$B$16,'Tabela IRT'!$C$16,IF('Ficha de funcio e processa'!W256&lt;='Tabela IRT'!$B$17,'Tabela IRT'!$C$17,IF('Ficha de funcio e processa'!W256&lt;='Tabela IRT'!$B$18,'Tabela IRT'!$C$18,IF('Ficha de funcio e processa'!W256&lt;='Tabela IRT'!$B$19,'Tabela IRT'!$C$19,IF('Ficha de funcio e processa'!W256&lt;='Tabela IRT'!$B$20,'Tabela IRT'!$C$20,IF('Ficha de funcio e processa'!W256&lt;='Tabela IRT'!$B$21,'Tabela IRT'!$C$21,IF('Ficha de funcio e processa'!W256&lt;='Tabela IRT'!$B$22,'Tabela IRT'!$C$22,IF('Ficha de funcio e processa'!W256&lt;='Tabela IRT'!$B$23,'Tabela IRT'!$C$23,IF('Ficha de funcio e processa'!W256&lt;='Tabela IRT'!$B$24,'Tabela IRT'!$C$24))))))))))))))</f>
        <v>0</v>
      </c>
      <c r="M251" s="233">
        <f>('Ficha de funcio e processa'!W256-30%)-L251</f>
        <v>-0.3</v>
      </c>
      <c r="N251" s="184">
        <v>44</v>
      </c>
      <c r="O251" s="184">
        <v>9</v>
      </c>
      <c r="P251" s="185"/>
      <c r="Q251" s="185"/>
      <c r="R251" s="186"/>
      <c r="S251" s="186"/>
      <c r="T251" s="186"/>
      <c r="U251" s="186"/>
      <c r="V251" s="186"/>
      <c r="W251" s="186"/>
      <c r="X251" s="186"/>
      <c r="Y251" s="186"/>
      <c r="Z251" s="151"/>
      <c r="AA251" s="153">
        <f t="shared" ca="1" si="17"/>
        <v>41740</v>
      </c>
      <c r="AB251" s="154">
        <f t="shared" ca="1" si="18"/>
        <v>114.35616438356165</v>
      </c>
      <c r="AC251" s="187"/>
    </row>
    <row r="252" spans="1:29">
      <c r="A252" s="137" t="b">
        <f t="shared" si="19"/>
        <v>0</v>
      </c>
      <c r="B252" s="138"/>
      <c r="C252" s="145"/>
      <c r="D252" s="138"/>
      <c r="E252" s="139"/>
      <c r="F252" s="139"/>
      <c r="G252" s="140">
        <f t="shared" ca="1" si="20"/>
        <v>41740</v>
      </c>
      <c r="H252" s="141">
        <f t="shared" ca="1" si="16"/>
        <v>-41740</v>
      </c>
      <c r="I252" s="180"/>
      <c r="J252" s="135">
        <f>IF('Ficha de funcio e processa'!W257&lt;='Tabela IRT'!$B$11,'Tabela IRT'!$D$11,IF('Ficha de funcio e processa'!W257&lt;='Tabela IRT'!$B$12,'Tabela IRT'!$D$12,IF('Ficha de funcio e processa'!W257&lt;='Tabela IRT'!$B$13,'Tabela IRT'!$D$13,IF('Ficha de funcio e processa'!W257&lt;='Tabela IRT'!$B$14,'Tabela IRT'!$D$14,IF('Ficha de funcio e processa'!W257&lt;='Tabela IRT'!$B$15,'Tabela IRT'!$D$15,IF('Ficha de funcio e processa'!W257&lt;='Tabela IRT'!$B$16,'Tabela IRT'!$D$16,IF('Ficha de funcio e processa'!W257&lt;='Tabela IRT'!$B$17,'Tabela IRT'!$D$17,IF('Ficha de funcio e processa'!W257&lt;='Tabela IRT'!$B$18,'Tabela IRT'!$D$18,IF('Ficha de funcio e processa'!W257&lt;='Tabela IRT'!$B$19,'Tabela IRT'!$D$19,IF('Ficha de funcio e processa'!W257&lt;='Tabela IRT'!$B$20,'Tabela IRT'!$D$20,IF('Ficha de funcio e processa'!W257&lt;='Tabela IRT'!$B$21,'Tabela IRT'!$D$21,IF('Ficha de funcio e processa'!W257&lt;='Tabela IRT'!$B$22,'Tabela IRT'!$D$22,IF('Ficha de funcio e processa'!W257&lt;='Tabela IRT'!$B$23,'Tabela IRT'!$D$23,IF('Ficha de funcio e processa'!W257&lt;='Tabela IRT'!$B$24,'Tabela IRT'!$D$24))))))))))))))</f>
        <v>0</v>
      </c>
      <c r="K252" s="148">
        <f>IF('Ficha de funcio e processa'!W257&lt;='Tabela IRT'!$B$11,'Tabela IRT'!$E$11,IF('Ficha de funcio e processa'!W257&lt;='Tabela IRT'!$B$12,'Tabela IRT'!$E$12,IF('Ficha de funcio e processa'!W257&lt;='Tabela IRT'!$B$13,'Tabela IRT'!$E$13,IF('Ficha de funcio e processa'!W257&lt;='Tabela IRT'!$B$14,'Tabela IRT'!$E$14,IF('Ficha de funcio e processa'!W257&lt;='Tabela IRT'!$B$15,'Tabela IRT'!$E$15,IF('Ficha de funcio e processa'!W257&lt;='Tabela IRT'!$B$16,'Tabela IRT'!$E$16,IF('Ficha de funcio e processa'!W257&lt;='Tabela IRT'!$B$17,'Tabela IRT'!$E$17,IF('Ficha de funcio e processa'!W257&lt;='Tabela IRT'!$B$18,'Tabela IRT'!$E$18,IF('Ficha de funcio e processa'!W257&lt;='Tabela IRT'!$B$19,'Tabela IRT'!$E$19,IF('Ficha de funcio e processa'!W257&lt;='Tabela IRT'!$B$20,'Tabela IRT'!$E$20,IF('Ficha de funcio e processa'!W257&lt;='Tabela IRT'!$B$21,'Tabela IRT'!$E$21,IF('Ficha de funcio e processa'!W257&lt;='Tabela IRT'!$B$22,'Tabela IRT'!$E$22,IF('Ficha de funcio e processa'!W257&lt;='Tabela IRT'!$B$23,'Tabela IRT'!$E$23,IF('Ficha de funcio e processa'!W257&lt;='Tabela IRT'!$B$24,'Tabela IRT'!$E$24))))))))))))))</f>
        <v>0</v>
      </c>
      <c r="L252" s="148">
        <f>IF('Ficha de funcio e processa'!W257&lt;='Tabela IRT'!$B$11,'Tabela IRT'!$C$11,IF('Ficha de funcio e processa'!W257&lt;='Tabela IRT'!$B$12,'Tabela IRT'!$C$12,IF('Ficha de funcio e processa'!W257&lt;='Tabela IRT'!$B$13,'Tabela IRT'!$C$13,IF('Ficha de funcio e processa'!W257&lt;='Tabela IRT'!$B$14,'Tabela IRT'!$C$14,IF('Ficha de funcio e processa'!W257&lt;='Tabela IRT'!$B$15,'Tabela IRT'!$C$15,IF('Ficha de funcio e processa'!W257&lt;='Tabela IRT'!$B$16,'Tabela IRT'!$C$16,IF('Ficha de funcio e processa'!W257&lt;='Tabela IRT'!$B$17,'Tabela IRT'!$C$17,IF('Ficha de funcio e processa'!W257&lt;='Tabela IRT'!$B$18,'Tabela IRT'!$C$18,IF('Ficha de funcio e processa'!W257&lt;='Tabela IRT'!$B$19,'Tabela IRT'!$C$19,IF('Ficha de funcio e processa'!W257&lt;='Tabela IRT'!$B$20,'Tabela IRT'!$C$20,IF('Ficha de funcio e processa'!W257&lt;='Tabela IRT'!$B$21,'Tabela IRT'!$C$21,IF('Ficha de funcio e processa'!W257&lt;='Tabela IRT'!$B$22,'Tabela IRT'!$C$22,IF('Ficha de funcio e processa'!W257&lt;='Tabela IRT'!$B$23,'Tabela IRT'!$C$23,IF('Ficha de funcio e processa'!W257&lt;='Tabela IRT'!$B$24,'Tabela IRT'!$C$24))))))))))))))</f>
        <v>0</v>
      </c>
      <c r="M252" s="233">
        <f>('Ficha de funcio e processa'!W257-30%)-L252</f>
        <v>-0.3</v>
      </c>
      <c r="N252" s="184">
        <v>44</v>
      </c>
      <c r="O252" s="184">
        <v>9</v>
      </c>
      <c r="P252" s="185"/>
      <c r="Q252" s="185"/>
      <c r="R252" s="186"/>
      <c r="S252" s="186"/>
      <c r="T252" s="186"/>
      <c r="U252" s="186"/>
      <c r="V252" s="186"/>
      <c r="W252" s="186"/>
      <c r="X252" s="186"/>
      <c r="Y252" s="186"/>
      <c r="Z252" s="151"/>
      <c r="AA252" s="153">
        <f t="shared" ca="1" si="17"/>
        <v>41740</v>
      </c>
      <c r="AB252" s="154">
        <f t="shared" ca="1" si="18"/>
        <v>114.35616438356165</v>
      </c>
      <c r="AC252" s="187"/>
    </row>
    <row r="253" spans="1:29">
      <c r="A253" s="137" t="b">
        <f t="shared" si="19"/>
        <v>0</v>
      </c>
      <c r="B253" s="138"/>
      <c r="C253" s="145"/>
      <c r="D253" s="138"/>
      <c r="E253" s="139"/>
      <c r="F253" s="139"/>
      <c r="G253" s="140">
        <f t="shared" ca="1" si="20"/>
        <v>41740</v>
      </c>
      <c r="H253" s="141">
        <f t="shared" ca="1" si="16"/>
        <v>-41740</v>
      </c>
      <c r="I253" s="180"/>
      <c r="J253" s="135">
        <f>IF('Ficha de funcio e processa'!W258&lt;='Tabela IRT'!$B$11,'Tabela IRT'!$D$11,IF('Ficha de funcio e processa'!W258&lt;='Tabela IRT'!$B$12,'Tabela IRT'!$D$12,IF('Ficha de funcio e processa'!W258&lt;='Tabela IRT'!$B$13,'Tabela IRT'!$D$13,IF('Ficha de funcio e processa'!W258&lt;='Tabela IRT'!$B$14,'Tabela IRT'!$D$14,IF('Ficha de funcio e processa'!W258&lt;='Tabela IRT'!$B$15,'Tabela IRT'!$D$15,IF('Ficha de funcio e processa'!W258&lt;='Tabela IRT'!$B$16,'Tabela IRT'!$D$16,IF('Ficha de funcio e processa'!W258&lt;='Tabela IRT'!$B$17,'Tabela IRT'!$D$17,IF('Ficha de funcio e processa'!W258&lt;='Tabela IRT'!$B$18,'Tabela IRT'!$D$18,IF('Ficha de funcio e processa'!W258&lt;='Tabela IRT'!$B$19,'Tabela IRT'!$D$19,IF('Ficha de funcio e processa'!W258&lt;='Tabela IRT'!$B$20,'Tabela IRT'!$D$20,IF('Ficha de funcio e processa'!W258&lt;='Tabela IRT'!$B$21,'Tabela IRT'!$D$21,IF('Ficha de funcio e processa'!W258&lt;='Tabela IRT'!$B$22,'Tabela IRT'!$D$22,IF('Ficha de funcio e processa'!W258&lt;='Tabela IRT'!$B$23,'Tabela IRT'!$D$23,IF('Ficha de funcio e processa'!W258&lt;='Tabela IRT'!$B$24,'Tabela IRT'!$D$24))))))))))))))</f>
        <v>0</v>
      </c>
      <c r="K253" s="148">
        <f>IF('Ficha de funcio e processa'!W258&lt;='Tabela IRT'!$B$11,'Tabela IRT'!$E$11,IF('Ficha de funcio e processa'!W258&lt;='Tabela IRT'!$B$12,'Tabela IRT'!$E$12,IF('Ficha de funcio e processa'!W258&lt;='Tabela IRT'!$B$13,'Tabela IRT'!$E$13,IF('Ficha de funcio e processa'!W258&lt;='Tabela IRT'!$B$14,'Tabela IRT'!$E$14,IF('Ficha de funcio e processa'!W258&lt;='Tabela IRT'!$B$15,'Tabela IRT'!$E$15,IF('Ficha de funcio e processa'!W258&lt;='Tabela IRT'!$B$16,'Tabela IRT'!$E$16,IF('Ficha de funcio e processa'!W258&lt;='Tabela IRT'!$B$17,'Tabela IRT'!$E$17,IF('Ficha de funcio e processa'!W258&lt;='Tabela IRT'!$B$18,'Tabela IRT'!$E$18,IF('Ficha de funcio e processa'!W258&lt;='Tabela IRT'!$B$19,'Tabela IRT'!$E$19,IF('Ficha de funcio e processa'!W258&lt;='Tabela IRT'!$B$20,'Tabela IRT'!$E$20,IF('Ficha de funcio e processa'!W258&lt;='Tabela IRT'!$B$21,'Tabela IRT'!$E$21,IF('Ficha de funcio e processa'!W258&lt;='Tabela IRT'!$B$22,'Tabela IRT'!$E$22,IF('Ficha de funcio e processa'!W258&lt;='Tabela IRT'!$B$23,'Tabela IRT'!$E$23,IF('Ficha de funcio e processa'!W258&lt;='Tabela IRT'!$B$24,'Tabela IRT'!$E$24))))))))))))))</f>
        <v>0</v>
      </c>
      <c r="L253" s="148">
        <f>IF('Ficha de funcio e processa'!W258&lt;='Tabela IRT'!$B$11,'Tabela IRT'!$C$11,IF('Ficha de funcio e processa'!W258&lt;='Tabela IRT'!$B$12,'Tabela IRT'!$C$12,IF('Ficha de funcio e processa'!W258&lt;='Tabela IRT'!$B$13,'Tabela IRT'!$C$13,IF('Ficha de funcio e processa'!W258&lt;='Tabela IRT'!$B$14,'Tabela IRT'!$C$14,IF('Ficha de funcio e processa'!W258&lt;='Tabela IRT'!$B$15,'Tabela IRT'!$C$15,IF('Ficha de funcio e processa'!W258&lt;='Tabela IRT'!$B$16,'Tabela IRT'!$C$16,IF('Ficha de funcio e processa'!W258&lt;='Tabela IRT'!$B$17,'Tabela IRT'!$C$17,IF('Ficha de funcio e processa'!W258&lt;='Tabela IRT'!$B$18,'Tabela IRT'!$C$18,IF('Ficha de funcio e processa'!W258&lt;='Tabela IRT'!$B$19,'Tabela IRT'!$C$19,IF('Ficha de funcio e processa'!W258&lt;='Tabela IRT'!$B$20,'Tabela IRT'!$C$20,IF('Ficha de funcio e processa'!W258&lt;='Tabela IRT'!$B$21,'Tabela IRT'!$C$21,IF('Ficha de funcio e processa'!W258&lt;='Tabela IRT'!$B$22,'Tabela IRT'!$C$22,IF('Ficha de funcio e processa'!W258&lt;='Tabela IRT'!$B$23,'Tabela IRT'!$C$23,IF('Ficha de funcio e processa'!W258&lt;='Tabela IRT'!$B$24,'Tabela IRT'!$C$24))))))))))))))</f>
        <v>0</v>
      </c>
      <c r="M253" s="233">
        <f>('Ficha de funcio e processa'!W258-30%)-L253</f>
        <v>-0.3</v>
      </c>
      <c r="N253" s="184">
        <v>44</v>
      </c>
      <c r="O253" s="184">
        <v>9</v>
      </c>
      <c r="P253" s="185"/>
      <c r="Q253" s="185"/>
      <c r="R253" s="186"/>
      <c r="S253" s="186"/>
      <c r="T253" s="186"/>
      <c r="U253" s="186"/>
      <c r="V253" s="186"/>
      <c r="W253" s="186"/>
      <c r="X253" s="186"/>
      <c r="Y253" s="186"/>
      <c r="Z253" s="151"/>
      <c r="AA253" s="153">
        <f t="shared" ca="1" si="17"/>
        <v>41740</v>
      </c>
      <c r="AB253" s="154">
        <f t="shared" ca="1" si="18"/>
        <v>114.35616438356165</v>
      </c>
      <c r="AC253" s="187"/>
    </row>
    <row r="254" spans="1:29">
      <c r="A254" s="137" t="b">
        <f t="shared" si="19"/>
        <v>0</v>
      </c>
      <c r="B254" s="138"/>
      <c r="C254" s="145"/>
      <c r="D254" s="138"/>
      <c r="E254" s="139"/>
      <c r="F254" s="139"/>
      <c r="G254" s="140">
        <f t="shared" ca="1" si="20"/>
        <v>41740</v>
      </c>
      <c r="H254" s="141">
        <f t="shared" ca="1" si="16"/>
        <v>-41740</v>
      </c>
      <c r="I254" s="180"/>
      <c r="J254" s="135">
        <f>IF('Ficha de funcio e processa'!W259&lt;='Tabela IRT'!$B$11,'Tabela IRT'!$D$11,IF('Ficha de funcio e processa'!W259&lt;='Tabela IRT'!$B$12,'Tabela IRT'!$D$12,IF('Ficha de funcio e processa'!W259&lt;='Tabela IRT'!$B$13,'Tabela IRT'!$D$13,IF('Ficha de funcio e processa'!W259&lt;='Tabela IRT'!$B$14,'Tabela IRT'!$D$14,IF('Ficha de funcio e processa'!W259&lt;='Tabela IRT'!$B$15,'Tabela IRT'!$D$15,IF('Ficha de funcio e processa'!W259&lt;='Tabela IRT'!$B$16,'Tabela IRT'!$D$16,IF('Ficha de funcio e processa'!W259&lt;='Tabela IRT'!$B$17,'Tabela IRT'!$D$17,IF('Ficha de funcio e processa'!W259&lt;='Tabela IRT'!$B$18,'Tabela IRT'!$D$18,IF('Ficha de funcio e processa'!W259&lt;='Tabela IRT'!$B$19,'Tabela IRT'!$D$19,IF('Ficha de funcio e processa'!W259&lt;='Tabela IRT'!$B$20,'Tabela IRT'!$D$20,IF('Ficha de funcio e processa'!W259&lt;='Tabela IRT'!$B$21,'Tabela IRT'!$D$21,IF('Ficha de funcio e processa'!W259&lt;='Tabela IRT'!$B$22,'Tabela IRT'!$D$22,IF('Ficha de funcio e processa'!W259&lt;='Tabela IRT'!$B$23,'Tabela IRT'!$D$23,IF('Ficha de funcio e processa'!W259&lt;='Tabela IRT'!$B$24,'Tabela IRT'!$D$24))))))))))))))</f>
        <v>0</v>
      </c>
      <c r="K254" s="148">
        <f>IF('Ficha de funcio e processa'!W259&lt;='Tabela IRT'!$B$11,'Tabela IRT'!$E$11,IF('Ficha de funcio e processa'!W259&lt;='Tabela IRT'!$B$12,'Tabela IRT'!$E$12,IF('Ficha de funcio e processa'!W259&lt;='Tabela IRT'!$B$13,'Tabela IRT'!$E$13,IF('Ficha de funcio e processa'!W259&lt;='Tabela IRT'!$B$14,'Tabela IRT'!$E$14,IF('Ficha de funcio e processa'!W259&lt;='Tabela IRT'!$B$15,'Tabela IRT'!$E$15,IF('Ficha de funcio e processa'!W259&lt;='Tabela IRT'!$B$16,'Tabela IRT'!$E$16,IF('Ficha de funcio e processa'!W259&lt;='Tabela IRT'!$B$17,'Tabela IRT'!$E$17,IF('Ficha de funcio e processa'!W259&lt;='Tabela IRT'!$B$18,'Tabela IRT'!$E$18,IF('Ficha de funcio e processa'!W259&lt;='Tabela IRT'!$B$19,'Tabela IRT'!$E$19,IF('Ficha de funcio e processa'!W259&lt;='Tabela IRT'!$B$20,'Tabela IRT'!$E$20,IF('Ficha de funcio e processa'!W259&lt;='Tabela IRT'!$B$21,'Tabela IRT'!$E$21,IF('Ficha de funcio e processa'!W259&lt;='Tabela IRT'!$B$22,'Tabela IRT'!$E$22,IF('Ficha de funcio e processa'!W259&lt;='Tabela IRT'!$B$23,'Tabela IRT'!$E$23,IF('Ficha de funcio e processa'!W259&lt;='Tabela IRT'!$B$24,'Tabela IRT'!$E$24))))))))))))))</f>
        <v>0</v>
      </c>
      <c r="L254" s="148">
        <f>IF('Ficha de funcio e processa'!W259&lt;='Tabela IRT'!$B$11,'Tabela IRT'!$C$11,IF('Ficha de funcio e processa'!W259&lt;='Tabela IRT'!$B$12,'Tabela IRT'!$C$12,IF('Ficha de funcio e processa'!W259&lt;='Tabela IRT'!$B$13,'Tabela IRT'!$C$13,IF('Ficha de funcio e processa'!W259&lt;='Tabela IRT'!$B$14,'Tabela IRT'!$C$14,IF('Ficha de funcio e processa'!W259&lt;='Tabela IRT'!$B$15,'Tabela IRT'!$C$15,IF('Ficha de funcio e processa'!W259&lt;='Tabela IRT'!$B$16,'Tabela IRT'!$C$16,IF('Ficha de funcio e processa'!W259&lt;='Tabela IRT'!$B$17,'Tabela IRT'!$C$17,IF('Ficha de funcio e processa'!W259&lt;='Tabela IRT'!$B$18,'Tabela IRT'!$C$18,IF('Ficha de funcio e processa'!W259&lt;='Tabela IRT'!$B$19,'Tabela IRT'!$C$19,IF('Ficha de funcio e processa'!W259&lt;='Tabela IRT'!$B$20,'Tabela IRT'!$C$20,IF('Ficha de funcio e processa'!W259&lt;='Tabela IRT'!$B$21,'Tabela IRT'!$C$21,IF('Ficha de funcio e processa'!W259&lt;='Tabela IRT'!$B$22,'Tabela IRT'!$C$22,IF('Ficha de funcio e processa'!W259&lt;='Tabela IRT'!$B$23,'Tabela IRT'!$C$23,IF('Ficha de funcio e processa'!W259&lt;='Tabela IRT'!$B$24,'Tabela IRT'!$C$24))))))))))))))</f>
        <v>0</v>
      </c>
      <c r="M254" s="233">
        <f>('Ficha de funcio e processa'!W259-30%)-L254</f>
        <v>-0.3</v>
      </c>
      <c r="N254" s="184">
        <v>44</v>
      </c>
      <c r="O254" s="184">
        <v>9</v>
      </c>
      <c r="P254" s="185"/>
      <c r="Q254" s="185"/>
      <c r="R254" s="186"/>
      <c r="S254" s="186"/>
      <c r="T254" s="186"/>
      <c r="U254" s="186"/>
      <c r="V254" s="186"/>
      <c r="W254" s="186"/>
      <c r="X254" s="186"/>
      <c r="Y254" s="186"/>
      <c r="Z254" s="151"/>
      <c r="AA254" s="153">
        <f t="shared" ca="1" si="17"/>
        <v>41740</v>
      </c>
      <c r="AB254" s="154">
        <f t="shared" ca="1" si="18"/>
        <v>114.35616438356165</v>
      </c>
      <c r="AC254" s="187"/>
    </row>
    <row r="255" spans="1:29">
      <c r="A255" s="137" t="b">
        <f t="shared" si="19"/>
        <v>0</v>
      </c>
      <c r="B255" s="138"/>
      <c r="C255" s="145"/>
      <c r="D255" s="138"/>
      <c r="E255" s="139"/>
      <c r="F255" s="139"/>
      <c r="G255" s="140">
        <f t="shared" ca="1" si="20"/>
        <v>41740</v>
      </c>
      <c r="H255" s="141">
        <f t="shared" ca="1" si="16"/>
        <v>-41740</v>
      </c>
      <c r="I255" s="180"/>
      <c r="J255" s="135">
        <f>IF('Ficha de funcio e processa'!W260&lt;='Tabela IRT'!$B$11,'Tabela IRT'!$D$11,IF('Ficha de funcio e processa'!W260&lt;='Tabela IRT'!$B$12,'Tabela IRT'!$D$12,IF('Ficha de funcio e processa'!W260&lt;='Tabela IRT'!$B$13,'Tabela IRT'!$D$13,IF('Ficha de funcio e processa'!W260&lt;='Tabela IRT'!$B$14,'Tabela IRT'!$D$14,IF('Ficha de funcio e processa'!W260&lt;='Tabela IRT'!$B$15,'Tabela IRT'!$D$15,IF('Ficha de funcio e processa'!W260&lt;='Tabela IRT'!$B$16,'Tabela IRT'!$D$16,IF('Ficha de funcio e processa'!W260&lt;='Tabela IRT'!$B$17,'Tabela IRT'!$D$17,IF('Ficha de funcio e processa'!W260&lt;='Tabela IRT'!$B$18,'Tabela IRT'!$D$18,IF('Ficha de funcio e processa'!W260&lt;='Tabela IRT'!$B$19,'Tabela IRT'!$D$19,IF('Ficha de funcio e processa'!W260&lt;='Tabela IRT'!$B$20,'Tabela IRT'!$D$20,IF('Ficha de funcio e processa'!W260&lt;='Tabela IRT'!$B$21,'Tabela IRT'!$D$21,IF('Ficha de funcio e processa'!W260&lt;='Tabela IRT'!$B$22,'Tabela IRT'!$D$22,IF('Ficha de funcio e processa'!W260&lt;='Tabela IRT'!$B$23,'Tabela IRT'!$D$23,IF('Ficha de funcio e processa'!W260&lt;='Tabela IRT'!$B$24,'Tabela IRT'!$D$24))))))))))))))</f>
        <v>0</v>
      </c>
      <c r="K255" s="148">
        <f>IF('Ficha de funcio e processa'!W260&lt;='Tabela IRT'!$B$11,'Tabela IRT'!$E$11,IF('Ficha de funcio e processa'!W260&lt;='Tabela IRT'!$B$12,'Tabela IRT'!$E$12,IF('Ficha de funcio e processa'!W260&lt;='Tabela IRT'!$B$13,'Tabela IRT'!$E$13,IF('Ficha de funcio e processa'!W260&lt;='Tabela IRT'!$B$14,'Tabela IRT'!$E$14,IF('Ficha de funcio e processa'!W260&lt;='Tabela IRT'!$B$15,'Tabela IRT'!$E$15,IF('Ficha de funcio e processa'!W260&lt;='Tabela IRT'!$B$16,'Tabela IRT'!$E$16,IF('Ficha de funcio e processa'!W260&lt;='Tabela IRT'!$B$17,'Tabela IRT'!$E$17,IF('Ficha de funcio e processa'!W260&lt;='Tabela IRT'!$B$18,'Tabela IRT'!$E$18,IF('Ficha de funcio e processa'!W260&lt;='Tabela IRT'!$B$19,'Tabela IRT'!$E$19,IF('Ficha de funcio e processa'!W260&lt;='Tabela IRT'!$B$20,'Tabela IRT'!$E$20,IF('Ficha de funcio e processa'!W260&lt;='Tabela IRT'!$B$21,'Tabela IRT'!$E$21,IF('Ficha de funcio e processa'!W260&lt;='Tabela IRT'!$B$22,'Tabela IRT'!$E$22,IF('Ficha de funcio e processa'!W260&lt;='Tabela IRT'!$B$23,'Tabela IRT'!$E$23,IF('Ficha de funcio e processa'!W260&lt;='Tabela IRT'!$B$24,'Tabela IRT'!$E$24))))))))))))))</f>
        <v>0</v>
      </c>
      <c r="L255" s="148">
        <f>IF('Ficha de funcio e processa'!W260&lt;='Tabela IRT'!$B$11,'Tabela IRT'!$C$11,IF('Ficha de funcio e processa'!W260&lt;='Tabela IRT'!$B$12,'Tabela IRT'!$C$12,IF('Ficha de funcio e processa'!W260&lt;='Tabela IRT'!$B$13,'Tabela IRT'!$C$13,IF('Ficha de funcio e processa'!W260&lt;='Tabela IRT'!$B$14,'Tabela IRT'!$C$14,IF('Ficha de funcio e processa'!W260&lt;='Tabela IRT'!$B$15,'Tabela IRT'!$C$15,IF('Ficha de funcio e processa'!W260&lt;='Tabela IRT'!$B$16,'Tabela IRT'!$C$16,IF('Ficha de funcio e processa'!W260&lt;='Tabela IRT'!$B$17,'Tabela IRT'!$C$17,IF('Ficha de funcio e processa'!W260&lt;='Tabela IRT'!$B$18,'Tabela IRT'!$C$18,IF('Ficha de funcio e processa'!W260&lt;='Tabela IRT'!$B$19,'Tabela IRT'!$C$19,IF('Ficha de funcio e processa'!W260&lt;='Tabela IRT'!$B$20,'Tabela IRT'!$C$20,IF('Ficha de funcio e processa'!W260&lt;='Tabela IRT'!$B$21,'Tabela IRT'!$C$21,IF('Ficha de funcio e processa'!W260&lt;='Tabela IRT'!$B$22,'Tabela IRT'!$C$22,IF('Ficha de funcio e processa'!W260&lt;='Tabela IRT'!$B$23,'Tabela IRT'!$C$23,IF('Ficha de funcio e processa'!W260&lt;='Tabela IRT'!$B$24,'Tabela IRT'!$C$24))))))))))))))</f>
        <v>0</v>
      </c>
      <c r="M255" s="233">
        <f>('Ficha de funcio e processa'!W260-30%)-L255</f>
        <v>-0.3</v>
      </c>
      <c r="N255" s="184">
        <v>44</v>
      </c>
      <c r="O255" s="184">
        <v>9</v>
      </c>
      <c r="P255" s="185"/>
      <c r="Q255" s="185"/>
      <c r="R255" s="186"/>
      <c r="S255" s="186"/>
      <c r="T255" s="186"/>
      <c r="U255" s="186"/>
      <c r="V255" s="186"/>
      <c r="W255" s="186"/>
      <c r="X255" s="186"/>
      <c r="Y255" s="186"/>
      <c r="Z255" s="151"/>
      <c r="AA255" s="153">
        <f t="shared" ca="1" si="17"/>
        <v>41740</v>
      </c>
      <c r="AB255" s="154">
        <f t="shared" ca="1" si="18"/>
        <v>114.35616438356165</v>
      </c>
      <c r="AC255" s="187"/>
    </row>
    <row r="256" spans="1:29">
      <c r="A256" s="137" t="b">
        <f t="shared" si="19"/>
        <v>0</v>
      </c>
      <c r="B256" s="138"/>
      <c r="C256" s="145"/>
      <c r="D256" s="138"/>
      <c r="E256" s="139"/>
      <c r="F256" s="139"/>
      <c r="G256" s="140">
        <f t="shared" ca="1" si="20"/>
        <v>41740</v>
      </c>
      <c r="H256" s="141">
        <f t="shared" ca="1" si="16"/>
        <v>-41740</v>
      </c>
      <c r="I256" s="180"/>
      <c r="J256" s="135">
        <f>IF('Ficha de funcio e processa'!W261&lt;='Tabela IRT'!$B$11,'Tabela IRT'!$D$11,IF('Ficha de funcio e processa'!W261&lt;='Tabela IRT'!$B$12,'Tabela IRT'!$D$12,IF('Ficha de funcio e processa'!W261&lt;='Tabela IRT'!$B$13,'Tabela IRT'!$D$13,IF('Ficha de funcio e processa'!W261&lt;='Tabela IRT'!$B$14,'Tabela IRT'!$D$14,IF('Ficha de funcio e processa'!W261&lt;='Tabela IRT'!$B$15,'Tabela IRT'!$D$15,IF('Ficha de funcio e processa'!W261&lt;='Tabela IRT'!$B$16,'Tabela IRT'!$D$16,IF('Ficha de funcio e processa'!W261&lt;='Tabela IRT'!$B$17,'Tabela IRT'!$D$17,IF('Ficha de funcio e processa'!W261&lt;='Tabela IRT'!$B$18,'Tabela IRT'!$D$18,IF('Ficha de funcio e processa'!W261&lt;='Tabela IRT'!$B$19,'Tabela IRT'!$D$19,IF('Ficha de funcio e processa'!W261&lt;='Tabela IRT'!$B$20,'Tabela IRT'!$D$20,IF('Ficha de funcio e processa'!W261&lt;='Tabela IRT'!$B$21,'Tabela IRT'!$D$21,IF('Ficha de funcio e processa'!W261&lt;='Tabela IRT'!$B$22,'Tabela IRT'!$D$22,IF('Ficha de funcio e processa'!W261&lt;='Tabela IRT'!$B$23,'Tabela IRT'!$D$23,IF('Ficha de funcio e processa'!W261&lt;='Tabela IRT'!$B$24,'Tabela IRT'!$D$24))))))))))))))</f>
        <v>0</v>
      </c>
      <c r="K256" s="148">
        <f>IF('Ficha de funcio e processa'!W261&lt;='Tabela IRT'!$B$11,'Tabela IRT'!$E$11,IF('Ficha de funcio e processa'!W261&lt;='Tabela IRT'!$B$12,'Tabela IRT'!$E$12,IF('Ficha de funcio e processa'!W261&lt;='Tabela IRT'!$B$13,'Tabela IRT'!$E$13,IF('Ficha de funcio e processa'!W261&lt;='Tabela IRT'!$B$14,'Tabela IRT'!$E$14,IF('Ficha de funcio e processa'!W261&lt;='Tabela IRT'!$B$15,'Tabela IRT'!$E$15,IF('Ficha de funcio e processa'!W261&lt;='Tabela IRT'!$B$16,'Tabela IRT'!$E$16,IF('Ficha de funcio e processa'!W261&lt;='Tabela IRT'!$B$17,'Tabela IRT'!$E$17,IF('Ficha de funcio e processa'!W261&lt;='Tabela IRT'!$B$18,'Tabela IRT'!$E$18,IF('Ficha de funcio e processa'!W261&lt;='Tabela IRT'!$B$19,'Tabela IRT'!$E$19,IF('Ficha de funcio e processa'!W261&lt;='Tabela IRT'!$B$20,'Tabela IRT'!$E$20,IF('Ficha de funcio e processa'!W261&lt;='Tabela IRT'!$B$21,'Tabela IRT'!$E$21,IF('Ficha de funcio e processa'!W261&lt;='Tabela IRT'!$B$22,'Tabela IRT'!$E$22,IF('Ficha de funcio e processa'!W261&lt;='Tabela IRT'!$B$23,'Tabela IRT'!$E$23,IF('Ficha de funcio e processa'!W261&lt;='Tabela IRT'!$B$24,'Tabela IRT'!$E$24))))))))))))))</f>
        <v>0</v>
      </c>
      <c r="L256" s="148">
        <f>IF('Ficha de funcio e processa'!W261&lt;='Tabela IRT'!$B$11,'Tabela IRT'!$C$11,IF('Ficha de funcio e processa'!W261&lt;='Tabela IRT'!$B$12,'Tabela IRT'!$C$12,IF('Ficha de funcio e processa'!W261&lt;='Tabela IRT'!$B$13,'Tabela IRT'!$C$13,IF('Ficha de funcio e processa'!W261&lt;='Tabela IRT'!$B$14,'Tabela IRT'!$C$14,IF('Ficha de funcio e processa'!W261&lt;='Tabela IRT'!$B$15,'Tabela IRT'!$C$15,IF('Ficha de funcio e processa'!W261&lt;='Tabela IRT'!$B$16,'Tabela IRT'!$C$16,IF('Ficha de funcio e processa'!W261&lt;='Tabela IRT'!$B$17,'Tabela IRT'!$C$17,IF('Ficha de funcio e processa'!W261&lt;='Tabela IRT'!$B$18,'Tabela IRT'!$C$18,IF('Ficha de funcio e processa'!W261&lt;='Tabela IRT'!$B$19,'Tabela IRT'!$C$19,IF('Ficha de funcio e processa'!W261&lt;='Tabela IRT'!$B$20,'Tabela IRT'!$C$20,IF('Ficha de funcio e processa'!W261&lt;='Tabela IRT'!$B$21,'Tabela IRT'!$C$21,IF('Ficha de funcio e processa'!W261&lt;='Tabela IRT'!$B$22,'Tabela IRT'!$C$22,IF('Ficha de funcio e processa'!W261&lt;='Tabela IRT'!$B$23,'Tabela IRT'!$C$23,IF('Ficha de funcio e processa'!W261&lt;='Tabela IRT'!$B$24,'Tabela IRT'!$C$24))))))))))))))</f>
        <v>0</v>
      </c>
      <c r="M256" s="233">
        <f>('Ficha de funcio e processa'!W261-30%)-L256</f>
        <v>-0.3</v>
      </c>
      <c r="N256" s="184">
        <v>44</v>
      </c>
      <c r="O256" s="184">
        <v>9</v>
      </c>
      <c r="P256" s="185"/>
      <c r="Q256" s="185"/>
      <c r="R256" s="186"/>
      <c r="S256" s="186"/>
      <c r="T256" s="186"/>
      <c r="U256" s="186"/>
      <c r="V256" s="186"/>
      <c r="W256" s="186"/>
      <c r="X256" s="186"/>
      <c r="Y256" s="186"/>
      <c r="Z256" s="151"/>
      <c r="AA256" s="153">
        <f t="shared" ca="1" si="17"/>
        <v>41740</v>
      </c>
      <c r="AB256" s="154">
        <f t="shared" ca="1" si="18"/>
        <v>114.35616438356165</v>
      </c>
      <c r="AC256" s="187"/>
    </row>
    <row r="257" spans="1:29">
      <c r="A257" s="137" t="b">
        <f t="shared" si="19"/>
        <v>0</v>
      </c>
      <c r="B257" s="138"/>
      <c r="C257" s="145"/>
      <c r="D257" s="138"/>
      <c r="E257" s="139"/>
      <c r="F257" s="139"/>
      <c r="G257" s="140">
        <f t="shared" ca="1" si="20"/>
        <v>41740</v>
      </c>
      <c r="H257" s="141">
        <f t="shared" ca="1" si="16"/>
        <v>-41740</v>
      </c>
      <c r="I257" s="180"/>
      <c r="J257" s="135">
        <f>IF('Ficha de funcio e processa'!W262&lt;='Tabela IRT'!$B$11,'Tabela IRT'!$D$11,IF('Ficha de funcio e processa'!W262&lt;='Tabela IRT'!$B$12,'Tabela IRT'!$D$12,IF('Ficha de funcio e processa'!W262&lt;='Tabela IRT'!$B$13,'Tabela IRT'!$D$13,IF('Ficha de funcio e processa'!W262&lt;='Tabela IRT'!$B$14,'Tabela IRT'!$D$14,IF('Ficha de funcio e processa'!W262&lt;='Tabela IRT'!$B$15,'Tabela IRT'!$D$15,IF('Ficha de funcio e processa'!W262&lt;='Tabela IRT'!$B$16,'Tabela IRT'!$D$16,IF('Ficha de funcio e processa'!W262&lt;='Tabela IRT'!$B$17,'Tabela IRT'!$D$17,IF('Ficha de funcio e processa'!W262&lt;='Tabela IRT'!$B$18,'Tabela IRT'!$D$18,IF('Ficha de funcio e processa'!W262&lt;='Tabela IRT'!$B$19,'Tabela IRT'!$D$19,IF('Ficha de funcio e processa'!W262&lt;='Tabela IRT'!$B$20,'Tabela IRT'!$D$20,IF('Ficha de funcio e processa'!W262&lt;='Tabela IRT'!$B$21,'Tabela IRT'!$D$21,IF('Ficha de funcio e processa'!W262&lt;='Tabela IRT'!$B$22,'Tabela IRT'!$D$22,IF('Ficha de funcio e processa'!W262&lt;='Tabela IRT'!$B$23,'Tabela IRT'!$D$23,IF('Ficha de funcio e processa'!W262&lt;='Tabela IRT'!$B$24,'Tabela IRT'!$D$24))))))))))))))</f>
        <v>0</v>
      </c>
      <c r="K257" s="148">
        <f>IF('Ficha de funcio e processa'!W262&lt;='Tabela IRT'!$B$11,'Tabela IRT'!$E$11,IF('Ficha de funcio e processa'!W262&lt;='Tabela IRT'!$B$12,'Tabela IRT'!$E$12,IF('Ficha de funcio e processa'!W262&lt;='Tabela IRT'!$B$13,'Tabela IRT'!$E$13,IF('Ficha de funcio e processa'!W262&lt;='Tabela IRT'!$B$14,'Tabela IRT'!$E$14,IF('Ficha de funcio e processa'!W262&lt;='Tabela IRT'!$B$15,'Tabela IRT'!$E$15,IF('Ficha de funcio e processa'!W262&lt;='Tabela IRT'!$B$16,'Tabela IRT'!$E$16,IF('Ficha de funcio e processa'!W262&lt;='Tabela IRT'!$B$17,'Tabela IRT'!$E$17,IF('Ficha de funcio e processa'!W262&lt;='Tabela IRT'!$B$18,'Tabela IRT'!$E$18,IF('Ficha de funcio e processa'!W262&lt;='Tabela IRT'!$B$19,'Tabela IRT'!$E$19,IF('Ficha de funcio e processa'!W262&lt;='Tabela IRT'!$B$20,'Tabela IRT'!$E$20,IF('Ficha de funcio e processa'!W262&lt;='Tabela IRT'!$B$21,'Tabela IRT'!$E$21,IF('Ficha de funcio e processa'!W262&lt;='Tabela IRT'!$B$22,'Tabela IRT'!$E$22,IF('Ficha de funcio e processa'!W262&lt;='Tabela IRT'!$B$23,'Tabela IRT'!$E$23,IF('Ficha de funcio e processa'!W262&lt;='Tabela IRT'!$B$24,'Tabela IRT'!$E$24))))))))))))))</f>
        <v>0</v>
      </c>
      <c r="L257" s="148">
        <f>IF('Ficha de funcio e processa'!W262&lt;='Tabela IRT'!$B$11,'Tabela IRT'!$C$11,IF('Ficha de funcio e processa'!W262&lt;='Tabela IRT'!$B$12,'Tabela IRT'!$C$12,IF('Ficha de funcio e processa'!W262&lt;='Tabela IRT'!$B$13,'Tabela IRT'!$C$13,IF('Ficha de funcio e processa'!W262&lt;='Tabela IRT'!$B$14,'Tabela IRT'!$C$14,IF('Ficha de funcio e processa'!W262&lt;='Tabela IRT'!$B$15,'Tabela IRT'!$C$15,IF('Ficha de funcio e processa'!W262&lt;='Tabela IRT'!$B$16,'Tabela IRT'!$C$16,IF('Ficha de funcio e processa'!W262&lt;='Tabela IRT'!$B$17,'Tabela IRT'!$C$17,IF('Ficha de funcio e processa'!W262&lt;='Tabela IRT'!$B$18,'Tabela IRT'!$C$18,IF('Ficha de funcio e processa'!W262&lt;='Tabela IRT'!$B$19,'Tabela IRT'!$C$19,IF('Ficha de funcio e processa'!W262&lt;='Tabela IRT'!$B$20,'Tabela IRT'!$C$20,IF('Ficha de funcio e processa'!W262&lt;='Tabela IRT'!$B$21,'Tabela IRT'!$C$21,IF('Ficha de funcio e processa'!W262&lt;='Tabela IRT'!$B$22,'Tabela IRT'!$C$22,IF('Ficha de funcio e processa'!W262&lt;='Tabela IRT'!$B$23,'Tabela IRT'!$C$23,IF('Ficha de funcio e processa'!W262&lt;='Tabela IRT'!$B$24,'Tabela IRT'!$C$24))))))))))))))</f>
        <v>0</v>
      </c>
      <c r="M257" s="233">
        <f>('Ficha de funcio e processa'!W262-30%)-L257</f>
        <v>-0.3</v>
      </c>
      <c r="N257" s="184">
        <v>44</v>
      </c>
      <c r="O257" s="184">
        <v>9</v>
      </c>
      <c r="P257" s="185"/>
      <c r="Q257" s="185"/>
      <c r="R257" s="186"/>
      <c r="S257" s="186"/>
      <c r="T257" s="186"/>
      <c r="U257" s="186"/>
      <c r="V257" s="186"/>
      <c r="W257" s="186"/>
      <c r="X257" s="186"/>
      <c r="Y257" s="186"/>
      <c r="Z257" s="151"/>
      <c r="AA257" s="153">
        <f t="shared" ca="1" si="17"/>
        <v>41740</v>
      </c>
      <c r="AB257" s="154">
        <f t="shared" ca="1" si="18"/>
        <v>114.35616438356165</v>
      </c>
      <c r="AC257" s="187"/>
    </row>
    <row r="258" spans="1:29">
      <c r="A258" s="137" t="b">
        <f t="shared" si="19"/>
        <v>0</v>
      </c>
      <c r="B258" s="138"/>
      <c r="C258" s="145"/>
      <c r="D258" s="138"/>
      <c r="E258" s="139"/>
      <c r="F258" s="139"/>
      <c r="G258" s="140">
        <f t="shared" ca="1" si="20"/>
        <v>41740</v>
      </c>
      <c r="H258" s="141">
        <f t="shared" ca="1" si="16"/>
        <v>-41740</v>
      </c>
      <c r="I258" s="180"/>
      <c r="J258" s="135">
        <f>IF('Ficha de funcio e processa'!W263&lt;='Tabela IRT'!$B$11,'Tabela IRT'!$D$11,IF('Ficha de funcio e processa'!W263&lt;='Tabela IRT'!$B$12,'Tabela IRT'!$D$12,IF('Ficha de funcio e processa'!W263&lt;='Tabela IRT'!$B$13,'Tabela IRT'!$D$13,IF('Ficha de funcio e processa'!W263&lt;='Tabela IRT'!$B$14,'Tabela IRT'!$D$14,IF('Ficha de funcio e processa'!W263&lt;='Tabela IRT'!$B$15,'Tabela IRT'!$D$15,IF('Ficha de funcio e processa'!W263&lt;='Tabela IRT'!$B$16,'Tabela IRT'!$D$16,IF('Ficha de funcio e processa'!W263&lt;='Tabela IRT'!$B$17,'Tabela IRT'!$D$17,IF('Ficha de funcio e processa'!W263&lt;='Tabela IRT'!$B$18,'Tabela IRT'!$D$18,IF('Ficha de funcio e processa'!W263&lt;='Tabela IRT'!$B$19,'Tabela IRT'!$D$19,IF('Ficha de funcio e processa'!W263&lt;='Tabela IRT'!$B$20,'Tabela IRT'!$D$20,IF('Ficha de funcio e processa'!W263&lt;='Tabela IRT'!$B$21,'Tabela IRT'!$D$21,IF('Ficha de funcio e processa'!W263&lt;='Tabela IRT'!$B$22,'Tabela IRT'!$D$22,IF('Ficha de funcio e processa'!W263&lt;='Tabela IRT'!$B$23,'Tabela IRT'!$D$23,IF('Ficha de funcio e processa'!W263&lt;='Tabela IRT'!$B$24,'Tabela IRT'!$D$24))))))))))))))</f>
        <v>0</v>
      </c>
      <c r="K258" s="148">
        <f>IF('Ficha de funcio e processa'!W263&lt;='Tabela IRT'!$B$11,'Tabela IRT'!$E$11,IF('Ficha de funcio e processa'!W263&lt;='Tabela IRT'!$B$12,'Tabela IRT'!$E$12,IF('Ficha de funcio e processa'!W263&lt;='Tabela IRT'!$B$13,'Tabela IRT'!$E$13,IF('Ficha de funcio e processa'!W263&lt;='Tabela IRT'!$B$14,'Tabela IRT'!$E$14,IF('Ficha de funcio e processa'!W263&lt;='Tabela IRT'!$B$15,'Tabela IRT'!$E$15,IF('Ficha de funcio e processa'!W263&lt;='Tabela IRT'!$B$16,'Tabela IRT'!$E$16,IF('Ficha de funcio e processa'!W263&lt;='Tabela IRT'!$B$17,'Tabela IRT'!$E$17,IF('Ficha de funcio e processa'!W263&lt;='Tabela IRT'!$B$18,'Tabela IRT'!$E$18,IF('Ficha de funcio e processa'!W263&lt;='Tabela IRT'!$B$19,'Tabela IRT'!$E$19,IF('Ficha de funcio e processa'!W263&lt;='Tabela IRT'!$B$20,'Tabela IRT'!$E$20,IF('Ficha de funcio e processa'!W263&lt;='Tabela IRT'!$B$21,'Tabela IRT'!$E$21,IF('Ficha de funcio e processa'!W263&lt;='Tabela IRT'!$B$22,'Tabela IRT'!$E$22,IF('Ficha de funcio e processa'!W263&lt;='Tabela IRT'!$B$23,'Tabela IRT'!$E$23,IF('Ficha de funcio e processa'!W263&lt;='Tabela IRT'!$B$24,'Tabela IRT'!$E$24))))))))))))))</f>
        <v>0</v>
      </c>
      <c r="L258" s="148">
        <f>IF('Ficha de funcio e processa'!W263&lt;='Tabela IRT'!$B$11,'Tabela IRT'!$C$11,IF('Ficha de funcio e processa'!W263&lt;='Tabela IRT'!$B$12,'Tabela IRT'!$C$12,IF('Ficha de funcio e processa'!W263&lt;='Tabela IRT'!$B$13,'Tabela IRT'!$C$13,IF('Ficha de funcio e processa'!W263&lt;='Tabela IRT'!$B$14,'Tabela IRT'!$C$14,IF('Ficha de funcio e processa'!W263&lt;='Tabela IRT'!$B$15,'Tabela IRT'!$C$15,IF('Ficha de funcio e processa'!W263&lt;='Tabela IRT'!$B$16,'Tabela IRT'!$C$16,IF('Ficha de funcio e processa'!W263&lt;='Tabela IRT'!$B$17,'Tabela IRT'!$C$17,IF('Ficha de funcio e processa'!W263&lt;='Tabela IRT'!$B$18,'Tabela IRT'!$C$18,IF('Ficha de funcio e processa'!W263&lt;='Tabela IRT'!$B$19,'Tabela IRT'!$C$19,IF('Ficha de funcio e processa'!W263&lt;='Tabela IRT'!$B$20,'Tabela IRT'!$C$20,IF('Ficha de funcio e processa'!W263&lt;='Tabela IRT'!$B$21,'Tabela IRT'!$C$21,IF('Ficha de funcio e processa'!W263&lt;='Tabela IRT'!$B$22,'Tabela IRT'!$C$22,IF('Ficha de funcio e processa'!W263&lt;='Tabela IRT'!$B$23,'Tabela IRT'!$C$23,IF('Ficha de funcio e processa'!W263&lt;='Tabela IRT'!$B$24,'Tabela IRT'!$C$24))))))))))))))</f>
        <v>0</v>
      </c>
      <c r="M258" s="233">
        <f>('Ficha de funcio e processa'!W263-30%)-L258</f>
        <v>-0.3</v>
      </c>
      <c r="N258" s="184">
        <v>44</v>
      </c>
      <c r="O258" s="184">
        <v>9</v>
      </c>
      <c r="P258" s="185"/>
      <c r="Q258" s="185"/>
      <c r="R258" s="186"/>
      <c r="S258" s="186"/>
      <c r="T258" s="186"/>
      <c r="U258" s="186"/>
      <c r="V258" s="186"/>
      <c r="W258" s="186"/>
      <c r="X258" s="186"/>
      <c r="Y258" s="186"/>
      <c r="Z258" s="151"/>
      <c r="AA258" s="153">
        <f t="shared" ca="1" si="17"/>
        <v>41740</v>
      </c>
      <c r="AB258" s="154">
        <f t="shared" ca="1" si="18"/>
        <v>114.35616438356165</v>
      </c>
      <c r="AC258" s="187"/>
    </row>
    <row r="259" spans="1:29">
      <c r="A259" s="137" t="b">
        <f t="shared" si="19"/>
        <v>0</v>
      </c>
      <c r="B259" s="138"/>
      <c r="C259" s="145"/>
      <c r="D259" s="138"/>
      <c r="E259" s="139"/>
      <c r="F259" s="139"/>
      <c r="G259" s="140">
        <f t="shared" ca="1" si="20"/>
        <v>41740</v>
      </c>
      <c r="H259" s="141">
        <f t="shared" ca="1" si="16"/>
        <v>-41740</v>
      </c>
      <c r="I259" s="180"/>
      <c r="J259" s="135">
        <f>IF('Ficha de funcio e processa'!W264&lt;='Tabela IRT'!$B$11,'Tabela IRT'!$D$11,IF('Ficha de funcio e processa'!W264&lt;='Tabela IRT'!$B$12,'Tabela IRT'!$D$12,IF('Ficha de funcio e processa'!W264&lt;='Tabela IRT'!$B$13,'Tabela IRT'!$D$13,IF('Ficha de funcio e processa'!W264&lt;='Tabela IRT'!$B$14,'Tabela IRT'!$D$14,IF('Ficha de funcio e processa'!W264&lt;='Tabela IRT'!$B$15,'Tabela IRT'!$D$15,IF('Ficha de funcio e processa'!W264&lt;='Tabela IRT'!$B$16,'Tabela IRT'!$D$16,IF('Ficha de funcio e processa'!W264&lt;='Tabela IRT'!$B$17,'Tabela IRT'!$D$17,IF('Ficha de funcio e processa'!W264&lt;='Tabela IRT'!$B$18,'Tabela IRT'!$D$18,IF('Ficha de funcio e processa'!W264&lt;='Tabela IRT'!$B$19,'Tabela IRT'!$D$19,IF('Ficha de funcio e processa'!W264&lt;='Tabela IRT'!$B$20,'Tabela IRT'!$D$20,IF('Ficha de funcio e processa'!W264&lt;='Tabela IRT'!$B$21,'Tabela IRT'!$D$21,IF('Ficha de funcio e processa'!W264&lt;='Tabela IRT'!$B$22,'Tabela IRT'!$D$22,IF('Ficha de funcio e processa'!W264&lt;='Tabela IRT'!$B$23,'Tabela IRT'!$D$23,IF('Ficha de funcio e processa'!W264&lt;='Tabela IRT'!$B$24,'Tabela IRT'!$D$24))))))))))))))</f>
        <v>0</v>
      </c>
      <c r="K259" s="148">
        <f>IF('Ficha de funcio e processa'!W264&lt;='Tabela IRT'!$B$11,'Tabela IRT'!$E$11,IF('Ficha de funcio e processa'!W264&lt;='Tabela IRT'!$B$12,'Tabela IRT'!$E$12,IF('Ficha de funcio e processa'!W264&lt;='Tabela IRT'!$B$13,'Tabela IRT'!$E$13,IF('Ficha de funcio e processa'!W264&lt;='Tabela IRT'!$B$14,'Tabela IRT'!$E$14,IF('Ficha de funcio e processa'!W264&lt;='Tabela IRT'!$B$15,'Tabela IRT'!$E$15,IF('Ficha de funcio e processa'!W264&lt;='Tabela IRT'!$B$16,'Tabela IRT'!$E$16,IF('Ficha de funcio e processa'!W264&lt;='Tabela IRT'!$B$17,'Tabela IRT'!$E$17,IF('Ficha de funcio e processa'!W264&lt;='Tabela IRT'!$B$18,'Tabela IRT'!$E$18,IF('Ficha de funcio e processa'!W264&lt;='Tabela IRT'!$B$19,'Tabela IRT'!$E$19,IF('Ficha de funcio e processa'!W264&lt;='Tabela IRT'!$B$20,'Tabela IRT'!$E$20,IF('Ficha de funcio e processa'!W264&lt;='Tabela IRT'!$B$21,'Tabela IRT'!$E$21,IF('Ficha de funcio e processa'!W264&lt;='Tabela IRT'!$B$22,'Tabela IRT'!$E$22,IF('Ficha de funcio e processa'!W264&lt;='Tabela IRT'!$B$23,'Tabela IRT'!$E$23,IF('Ficha de funcio e processa'!W264&lt;='Tabela IRT'!$B$24,'Tabela IRT'!$E$24))))))))))))))</f>
        <v>0</v>
      </c>
      <c r="L259" s="148">
        <f>IF('Ficha de funcio e processa'!W264&lt;='Tabela IRT'!$B$11,'Tabela IRT'!$C$11,IF('Ficha de funcio e processa'!W264&lt;='Tabela IRT'!$B$12,'Tabela IRT'!$C$12,IF('Ficha de funcio e processa'!W264&lt;='Tabela IRT'!$B$13,'Tabela IRT'!$C$13,IF('Ficha de funcio e processa'!W264&lt;='Tabela IRT'!$B$14,'Tabela IRT'!$C$14,IF('Ficha de funcio e processa'!W264&lt;='Tabela IRT'!$B$15,'Tabela IRT'!$C$15,IF('Ficha de funcio e processa'!W264&lt;='Tabela IRT'!$B$16,'Tabela IRT'!$C$16,IF('Ficha de funcio e processa'!W264&lt;='Tabela IRT'!$B$17,'Tabela IRT'!$C$17,IF('Ficha de funcio e processa'!W264&lt;='Tabela IRT'!$B$18,'Tabela IRT'!$C$18,IF('Ficha de funcio e processa'!W264&lt;='Tabela IRT'!$B$19,'Tabela IRT'!$C$19,IF('Ficha de funcio e processa'!W264&lt;='Tabela IRT'!$B$20,'Tabela IRT'!$C$20,IF('Ficha de funcio e processa'!W264&lt;='Tabela IRT'!$B$21,'Tabela IRT'!$C$21,IF('Ficha de funcio e processa'!W264&lt;='Tabela IRT'!$B$22,'Tabela IRT'!$C$22,IF('Ficha de funcio e processa'!W264&lt;='Tabela IRT'!$B$23,'Tabela IRT'!$C$23,IF('Ficha de funcio e processa'!W264&lt;='Tabela IRT'!$B$24,'Tabela IRT'!$C$24))))))))))))))</f>
        <v>0</v>
      </c>
      <c r="M259" s="233">
        <f>('Ficha de funcio e processa'!W264-30%)-L259</f>
        <v>-0.3</v>
      </c>
      <c r="N259" s="184">
        <v>44</v>
      </c>
      <c r="O259" s="184">
        <v>9</v>
      </c>
      <c r="P259" s="185"/>
      <c r="Q259" s="185"/>
      <c r="R259" s="186"/>
      <c r="S259" s="186"/>
      <c r="T259" s="186"/>
      <c r="U259" s="186"/>
      <c r="V259" s="186"/>
      <c r="W259" s="186"/>
      <c r="X259" s="186"/>
      <c r="Y259" s="186"/>
      <c r="Z259" s="151"/>
      <c r="AA259" s="153">
        <f t="shared" ca="1" si="17"/>
        <v>41740</v>
      </c>
      <c r="AB259" s="154">
        <f t="shared" ca="1" si="18"/>
        <v>114.35616438356165</v>
      </c>
      <c r="AC259" s="187"/>
    </row>
    <row r="260" spans="1:29">
      <c r="A260" s="137" t="b">
        <f t="shared" si="19"/>
        <v>0</v>
      </c>
      <c r="B260" s="138"/>
      <c r="C260" s="145"/>
      <c r="D260" s="138"/>
      <c r="E260" s="139"/>
      <c r="F260" s="139"/>
      <c r="G260" s="140">
        <f t="shared" ca="1" si="20"/>
        <v>41740</v>
      </c>
      <c r="H260" s="141">
        <f t="shared" ca="1" si="16"/>
        <v>-41740</v>
      </c>
      <c r="I260" s="180"/>
      <c r="J260" s="135">
        <f>IF('Ficha de funcio e processa'!W265&lt;='Tabela IRT'!$B$11,'Tabela IRT'!$D$11,IF('Ficha de funcio e processa'!W265&lt;='Tabela IRT'!$B$12,'Tabela IRT'!$D$12,IF('Ficha de funcio e processa'!W265&lt;='Tabela IRT'!$B$13,'Tabela IRT'!$D$13,IF('Ficha de funcio e processa'!W265&lt;='Tabela IRT'!$B$14,'Tabela IRT'!$D$14,IF('Ficha de funcio e processa'!W265&lt;='Tabela IRT'!$B$15,'Tabela IRT'!$D$15,IF('Ficha de funcio e processa'!W265&lt;='Tabela IRT'!$B$16,'Tabela IRT'!$D$16,IF('Ficha de funcio e processa'!W265&lt;='Tabela IRT'!$B$17,'Tabela IRT'!$D$17,IF('Ficha de funcio e processa'!W265&lt;='Tabela IRT'!$B$18,'Tabela IRT'!$D$18,IF('Ficha de funcio e processa'!W265&lt;='Tabela IRT'!$B$19,'Tabela IRT'!$D$19,IF('Ficha de funcio e processa'!W265&lt;='Tabela IRT'!$B$20,'Tabela IRT'!$D$20,IF('Ficha de funcio e processa'!W265&lt;='Tabela IRT'!$B$21,'Tabela IRT'!$D$21,IF('Ficha de funcio e processa'!W265&lt;='Tabela IRT'!$B$22,'Tabela IRT'!$D$22,IF('Ficha de funcio e processa'!W265&lt;='Tabela IRT'!$B$23,'Tabela IRT'!$D$23,IF('Ficha de funcio e processa'!W265&lt;='Tabela IRT'!$B$24,'Tabela IRT'!$D$24))))))))))))))</f>
        <v>0</v>
      </c>
      <c r="K260" s="148">
        <f>IF('Ficha de funcio e processa'!W265&lt;='Tabela IRT'!$B$11,'Tabela IRT'!$E$11,IF('Ficha de funcio e processa'!W265&lt;='Tabela IRT'!$B$12,'Tabela IRT'!$E$12,IF('Ficha de funcio e processa'!W265&lt;='Tabela IRT'!$B$13,'Tabela IRT'!$E$13,IF('Ficha de funcio e processa'!W265&lt;='Tabela IRT'!$B$14,'Tabela IRT'!$E$14,IF('Ficha de funcio e processa'!W265&lt;='Tabela IRT'!$B$15,'Tabela IRT'!$E$15,IF('Ficha de funcio e processa'!W265&lt;='Tabela IRT'!$B$16,'Tabela IRT'!$E$16,IF('Ficha de funcio e processa'!W265&lt;='Tabela IRT'!$B$17,'Tabela IRT'!$E$17,IF('Ficha de funcio e processa'!W265&lt;='Tabela IRT'!$B$18,'Tabela IRT'!$E$18,IF('Ficha de funcio e processa'!W265&lt;='Tabela IRT'!$B$19,'Tabela IRT'!$E$19,IF('Ficha de funcio e processa'!W265&lt;='Tabela IRT'!$B$20,'Tabela IRT'!$E$20,IF('Ficha de funcio e processa'!W265&lt;='Tabela IRT'!$B$21,'Tabela IRT'!$E$21,IF('Ficha de funcio e processa'!W265&lt;='Tabela IRT'!$B$22,'Tabela IRT'!$E$22,IF('Ficha de funcio e processa'!W265&lt;='Tabela IRT'!$B$23,'Tabela IRT'!$E$23,IF('Ficha de funcio e processa'!W265&lt;='Tabela IRT'!$B$24,'Tabela IRT'!$E$24))))))))))))))</f>
        <v>0</v>
      </c>
      <c r="L260" s="148">
        <f>IF('Ficha de funcio e processa'!W265&lt;='Tabela IRT'!$B$11,'Tabela IRT'!$C$11,IF('Ficha de funcio e processa'!W265&lt;='Tabela IRT'!$B$12,'Tabela IRT'!$C$12,IF('Ficha de funcio e processa'!W265&lt;='Tabela IRT'!$B$13,'Tabela IRT'!$C$13,IF('Ficha de funcio e processa'!W265&lt;='Tabela IRT'!$B$14,'Tabela IRT'!$C$14,IF('Ficha de funcio e processa'!W265&lt;='Tabela IRT'!$B$15,'Tabela IRT'!$C$15,IF('Ficha de funcio e processa'!W265&lt;='Tabela IRT'!$B$16,'Tabela IRT'!$C$16,IF('Ficha de funcio e processa'!W265&lt;='Tabela IRT'!$B$17,'Tabela IRT'!$C$17,IF('Ficha de funcio e processa'!W265&lt;='Tabela IRT'!$B$18,'Tabela IRT'!$C$18,IF('Ficha de funcio e processa'!W265&lt;='Tabela IRT'!$B$19,'Tabela IRT'!$C$19,IF('Ficha de funcio e processa'!W265&lt;='Tabela IRT'!$B$20,'Tabela IRT'!$C$20,IF('Ficha de funcio e processa'!W265&lt;='Tabela IRT'!$B$21,'Tabela IRT'!$C$21,IF('Ficha de funcio e processa'!W265&lt;='Tabela IRT'!$B$22,'Tabela IRT'!$C$22,IF('Ficha de funcio e processa'!W265&lt;='Tabela IRT'!$B$23,'Tabela IRT'!$C$23,IF('Ficha de funcio e processa'!W265&lt;='Tabela IRT'!$B$24,'Tabela IRT'!$C$24))))))))))))))</f>
        <v>0</v>
      </c>
      <c r="M260" s="233">
        <f>('Ficha de funcio e processa'!W265-30%)-L260</f>
        <v>-0.3</v>
      </c>
      <c r="N260" s="184">
        <v>44</v>
      </c>
      <c r="O260" s="184">
        <v>9</v>
      </c>
      <c r="P260" s="185"/>
      <c r="Q260" s="185"/>
      <c r="R260" s="186"/>
      <c r="S260" s="186"/>
      <c r="T260" s="186"/>
      <c r="U260" s="186"/>
      <c r="V260" s="186"/>
      <c r="W260" s="186"/>
      <c r="X260" s="186"/>
      <c r="Y260" s="186"/>
      <c r="Z260" s="151"/>
      <c r="AA260" s="153">
        <f t="shared" ca="1" si="17"/>
        <v>41740</v>
      </c>
      <c r="AB260" s="154">
        <f t="shared" ca="1" si="18"/>
        <v>114.35616438356165</v>
      </c>
      <c r="AC260" s="187"/>
    </row>
    <row r="261" spans="1:29">
      <c r="A261" s="137" t="b">
        <f t="shared" si="19"/>
        <v>0</v>
      </c>
      <c r="B261" s="138"/>
      <c r="C261" s="145"/>
      <c r="D261" s="138"/>
      <c r="E261" s="139"/>
      <c r="F261" s="139"/>
      <c r="G261" s="140">
        <f t="shared" ca="1" si="20"/>
        <v>41740</v>
      </c>
      <c r="H261" s="141">
        <f t="shared" ca="1" si="16"/>
        <v>-41740</v>
      </c>
      <c r="I261" s="180"/>
      <c r="J261" s="135">
        <f>IF('Ficha de funcio e processa'!W266&lt;='Tabela IRT'!$B$11,'Tabela IRT'!$D$11,IF('Ficha de funcio e processa'!W266&lt;='Tabela IRT'!$B$12,'Tabela IRT'!$D$12,IF('Ficha de funcio e processa'!W266&lt;='Tabela IRT'!$B$13,'Tabela IRT'!$D$13,IF('Ficha de funcio e processa'!W266&lt;='Tabela IRT'!$B$14,'Tabela IRT'!$D$14,IF('Ficha de funcio e processa'!W266&lt;='Tabela IRT'!$B$15,'Tabela IRT'!$D$15,IF('Ficha de funcio e processa'!W266&lt;='Tabela IRT'!$B$16,'Tabela IRT'!$D$16,IF('Ficha de funcio e processa'!W266&lt;='Tabela IRT'!$B$17,'Tabela IRT'!$D$17,IF('Ficha de funcio e processa'!W266&lt;='Tabela IRT'!$B$18,'Tabela IRT'!$D$18,IF('Ficha de funcio e processa'!W266&lt;='Tabela IRT'!$B$19,'Tabela IRT'!$D$19,IF('Ficha de funcio e processa'!W266&lt;='Tabela IRT'!$B$20,'Tabela IRT'!$D$20,IF('Ficha de funcio e processa'!W266&lt;='Tabela IRT'!$B$21,'Tabela IRT'!$D$21,IF('Ficha de funcio e processa'!W266&lt;='Tabela IRT'!$B$22,'Tabela IRT'!$D$22,IF('Ficha de funcio e processa'!W266&lt;='Tabela IRT'!$B$23,'Tabela IRT'!$D$23,IF('Ficha de funcio e processa'!W266&lt;='Tabela IRT'!$B$24,'Tabela IRT'!$D$24))))))))))))))</f>
        <v>0</v>
      </c>
      <c r="K261" s="148">
        <f>IF('Ficha de funcio e processa'!W266&lt;='Tabela IRT'!$B$11,'Tabela IRT'!$E$11,IF('Ficha de funcio e processa'!W266&lt;='Tabela IRT'!$B$12,'Tabela IRT'!$E$12,IF('Ficha de funcio e processa'!W266&lt;='Tabela IRT'!$B$13,'Tabela IRT'!$E$13,IF('Ficha de funcio e processa'!W266&lt;='Tabela IRT'!$B$14,'Tabela IRT'!$E$14,IF('Ficha de funcio e processa'!W266&lt;='Tabela IRT'!$B$15,'Tabela IRT'!$E$15,IF('Ficha de funcio e processa'!W266&lt;='Tabela IRT'!$B$16,'Tabela IRT'!$E$16,IF('Ficha de funcio e processa'!W266&lt;='Tabela IRT'!$B$17,'Tabela IRT'!$E$17,IF('Ficha de funcio e processa'!W266&lt;='Tabela IRT'!$B$18,'Tabela IRT'!$E$18,IF('Ficha de funcio e processa'!W266&lt;='Tabela IRT'!$B$19,'Tabela IRT'!$E$19,IF('Ficha de funcio e processa'!W266&lt;='Tabela IRT'!$B$20,'Tabela IRT'!$E$20,IF('Ficha de funcio e processa'!W266&lt;='Tabela IRT'!$B$21,'Tabela IRT'!$E$21,IF('Ficha de funcio e processa'!W266&lt;='Tabela IRT'!$B$22,'Tabela IRT'!$E$22,IF('Ficha de funcio e processa'!W266&lt;='Tabela IRT'!$B$23,'Tabela IRT'!$E$23,IF('Ficha de funcio e processa'!W266&lt;='Tabela IRT'!$B$24,'Tabela IRT'!$E$24))))))))))))))</f>
        <v>0</v>
      </c>
      <c r="L261" s="148">
        <f>IF('Ficha de funcio e processa'!W266&lt;='Tabela IRT'!$B$11,'Tabela IRT'!$C$11,IF('Ficha de funcio e processa'!W266&lt;='Tabela IRT'!$B$12,'Tabela IRT'!$C$12,IF('Ficha de funcio e processa'!W266&lt;='Tabela IRT'!$B$13,'Tabela IRT'!$C$13,IF('Ficha de funcio e processa'!W266&lt;='Tabela IRT'!$B$14,'Tabela IRT'!$C$14,IF('Ficha de funcio e processa'!W266&lt;='Tabela IRT'!$B$15,'Tabela IRT'!$C$15,IF('Ficha de funcio e processa'!W266&lt;='Tabela IRT'!$B$16,'Tabela IRT'!$C$16,IF('Ficha de funcio e processa'!W266&lt;='Tabela IRT'!$B$17,'Tabela IRT'!$C$17,IF('Ficha de funcio e processa'!W266&lt;='Tabela IRT'!$B$18,'Tabela IRT'!$C$18,IF('Ficha de funcio e processa'!W266&lt;='Tabela IRT'!$B$19,'Tabela IRT'!$C$19,IF('Ficha de funcio e processa'!W266&lt;='Tabela IRT'!$B$20,'Tabela IRT'!$C$20,IF('Ficha de funcio e processa'!W266&lt;='Tabela IRT'!$B$21,'Tabela IRT'!$C$21,IF('Ficha de funcio e processa'!W266&lt;='Tabela IRT'!$B$22,'Tabela IRT'!$C$22,IF('Ficha de funcio e processa'!W266&lt;='Tabela IRT'!$B$23,'Tabela IRT'!$C$23,IF('Ficha de funcio e processa'!W266&lt;='Tabela IRT'!$B$24,'Tabela IRT'!$C$24))))))))))))))</f>
        <v>0</v>
      </c>
      <c r="M261" s="233">
        <f>('Ficha de funcio e processa'!W266-30%)-L261</f>
        <v>-0.3</v>
      </c>
      <c r="N261" s="184">
        <v>44</v>
      </c>
      <c r="O261" s="184">
        <v>9</v>
      </c>
      <c r="P261" s="185"/>
      <c r="Q261" s="185"/>
      <c r="R261" s="186"/>
      <c r="S261" s="186"/>
      <c r="T261" s="186"/>
      <c r="U261" s="186"/>
      <c r="V261" s="186"/>
      <c r="W261" s="186"/>
      <c r="X261" s="186"/>
      <c r="Y261" s="186"/>
      <c r="Z261" s="151"/>
      <c r="AA261" s="153">
        <f t="shared" ca="1" si="17"/>
        <v>41740</v>
      </c>
      <c r="AB261" s="154">
        <f t="shared" ca="1" si="18"/>
        <v>114.35616438356165</v>
      </c>
      <c r="AC261" s="187"/>
    </row>
    <row r="262" spans="1:29">
      <c r="A262" s="137" t="b">
        <f t="shared" si="19"/>
        <v>0</v>
      </c>
      <c r="B262" s="138"/>
      <c r="C262" s="145"/>
      <c r="D262" s="138"/>
      <c r="E262" s="139"/>
      <c r="F262" s="139"/>
      <c r="G262" s="140">
        <f t="shared" ca="1" si="20"/>
        <v>41740</v>
      </c>
      <c r="H262" s="141">
        <f t="shared" ca="1" si="16"/>
        <v>-41740</v>
      </c>
      <c r="I262" s="180"/>
      <c r="J262" s="135">
        <f>IF('Ficha de funcio e processa'!W267&lt;='Tabela IRT'!$B$11,'Tabela IRT'!$D$11,IF('Ficha de funcio e processa'!W267&lt;='Tabela IRT'!$B$12,'Tabela IRT'!$D$12,IF('Ficha de funcio e processa'!W267&lt;='Tabela IRT'!$B$13,'Tabela IRT'!$D$13,IF('Ficha de funcio e processa'!W267&lt;='Tabela IRT'!$B$14,'Tabela IRT'!$D$14,IF('Ficha de funcio e processa'!W267&lt;='Tabela IRT'!$B$15,'Tabela IRT'!$D$15,IF('Ficha de funcio e processa'!W267&lt;='Tabela IRT'!$B$16,'Tabela IRT'!$D$16,IF('Ficha de funcio e processa'!W267&lt;='Tabela IRT'!$B$17,'Tabela IRT'!$D$17,IF('Ficha de funcio e processa'!W267&lt;='Tabela IRT'!$B$18,'Tabela IRT'!$D$18,IF('Ficha de funcio e processa'!W267&lt;='Tabela IRT'!$B$19,'Tabela IRT'!$D$19,IF('Ficha de funcio e processa'!W267&lt;='Tabela IRT'!$B$20,'Tabela IRT'!$D$20,IF('Ficha de funcio e processa'!W267&lt;='Tabela IRT'!$B$21,'Tabela IRT'!$D$21,IF('Ficha de funcio e processa'!W267&lt;='Tabela IRT'!$B$22,'Tabela IRT'!$D$22,IF('Ficha de funcio e processa'!W267&lt;='Tabela IRT'!$B$23,'Tabela IRT'!$D$23,IF('Ficha de funcio e processa'!W267&lt;='Tabela IRT'!$B$24,'Tabela IRT'!$D$24))))))))))))))</f>
        <v>0</v>
      </c>
      <c r="K262" s="148">
        <f>IF('Ficha de funcio e processa'!W267&lt;='Tabela IRT'!$B$11,'Tabela IRT'!$E$11,IF('Ficha de funcio e processa'!W267&lt;='Tabela IRT'!$B$12,'Tabela IRT'!$E$12,IF('Ficha de funcio e processa'!W267&lt;='Tabela IRT'!$B$13,'Tabela IRT'!$E$13,IF('Ficha de funcio e processa'!W267&lt;='Tabela IRT'!$B$14,'Tabela IRT'!$E$14,IF('Ficha de funcio e processa'!W267&lt;='Tabela IRT'!$B$15,'Tabela IRT'!$E$15,IF('Ficha de funcio e processa'!W267&lt;='Tabela IRT'!$B$16,'Tabela IRT'!$E$16,IF('Ficha de funcio e processa'!W267&lt;='Tabela IRT'!$B$17,'Tabela IRT'!$E$17,IF('Ficha de funcio e processa'!W267&lt;='Tabela IRT'!$B$18,'Tabela IRT'!$E$18,IF('Ficha de funcio e processa'!W267&lt;='Tabela IRT'!$B$19,'Tabela IRT'!$E$19,IF('Ficha de funcio e processa'!W267&lt;='Tabela IRT'!$B$20,'Tabela IRT'!$E$20,IF('Ficha de funcio e processa'!W267&lt;='Tabela IRT'!$B$21,'Tabela IRT'!$E$21,IF('Ficha de funcio e processa'!W267&lt;='Tabela IRT'!$B$22,'Tabela IRT'!$E$22,IF('Ficha de funcio e processa'!W267&lt;='Tabela IRT'!$B$23,'Tabela IRT'!$E$23,IF('Ficha de funcio e processa'!W267&lt;='Tabela IRT'!$B$24,'Tabela IRT'!$E$24))))))))))))))</f>
        <v>0</v>
      </c>
      <c r="L262" s="148">
        <f>IF('Ficha de funcio e processa'!W267&lt;='Tabela IRT'!$B$11,'Tabela IRT'!$C$11,IF('Ficha de funcio e processa'!W267&lt;='Tabela IRT'!$B$12,'Tabela IRT'!$C$12,IF('Ficha de funcio e processa'!W267&lt;='Tabela IRT'!$B$13,'Tabela IRT'!$C$13,IF('Ficha de funcio e processa'!W267&lt;='Tabela IRT'!$B$14,'Tabela IRT'!$C$14,IF('Ficha de funcio e processa'!W267&lt;='Tabela IRT'!$B$15,'Tabela IRT'!$C$15,IF('Ficha de funcio e processa'!W267&lt;='Tabela IRT'!$B$16,'Tabela IRT'!$C$16,IF('Ficha de funcio e processa'!W267&lt;='Tabela IRT'!$B$17,'Tabela IRT'!$C$17,IF('Ficha de funcio e processa'!W267&lt;='Tabela IRT'!$B$18,'Tabela IRT'!$C$18,IF('Ficha de funcio e processa'!W267&lt;='Tabela IRT'!$B$19,'Tabela IRT'!$C$19,IF('Ficha de funcio e processa'!W267&lt;='Tabela IRT'!$B$20,'Tabela IRT'!$C$20,IF('Ficha de funcio e processa'!W267&lt;='Tabela IRT'!$B$21,'Tabela IRT'!$C$21,IF('Ficha de funcio e processa'!W267&lt;='Tabela IRT'!$B$22,'Tabela IRT'!$C$22,IF('Ficha de funcio e processa'!W267&lt;='Tabela IRT'!$B$23,'Tabela IRT'!$C$23,IF('Ficha de funcio e processa'!W267&lt;='Tabela IRT'!$B$24,'Tabela IRT'!$C$24))))))))))))))</f>
        <v>0</v>
      </c>
      <c r="M262" s="233">
        <f>('Ficha de funcio e processa'!W267-30%)-L262</f>
        <v>-0.3</v>
      </c>
      <c r="N262" s="184">
        <v>44</v>
      </c>
      <c r="O262" s="184">
        <v>9</v>
      </c>
      <c r="P262" s="185"/>
      <c r="Q262" s="185"/>
      <c r="R262" s="186"/>
      <c r="S262" s="186"/>
      <c r="T262" s="186"/>
      <c r="U262" s="186"/>
      <c r="V262" s="186"/>
      <c r="W262" s="186"/>
      <c r="X262" s="186"/>
      <c r="Y262" s="186"/>
      <c r="Z262" s="151"/>
      <c r="AA262" s="153">
        <f t="shared" ca="1" si="17"/>
        <v>41740</v>
      </c>
      <c r="AB262" s="154">
        <f t="shared" ca="1" si="18"/>
        <v>114.35616438356165</v>
      </c>
      <c r="AC262" s="187"/>
    </row>
    <row r="263" spans="1:29">
      <c r="A263" s="137" t="b">
        <f t="shared" si="19"/>
        <v>0</v>
      </c>
      <c r="B263" s="138"/>
      <c r="C263" s="145"/>
      <c r="D263" s="138"/>
      <c r="E263" s="139"/>
      <c r="F263" s="139"/>
      <c r="G263" s="140">
        <f t="shared" ca="1" si="20"/>
        <v>41740</v>
      </c>
      <c r="H263" s="141">
        <f t="shared" ca="1" si="16"/>
        <v>-41740</v>
      </c>
      <c r="I263" s="180"/>
      <c r="J263" s="135">
        <f>IF('Ficha de funcio e processa'!W268&lt;='Tabela IRT'!$B$11,'Tabela IRT'!$D$11,IF('Ficha de funcio e processa'!W268&lt;='Tabela IRT'!$B$12,'Tabela IRT'!$D$12,IF('Ficha de funcio e processa'!W268&lt;='Tabela IRT'!$B$13,'Tabela IRT'!$D$13,IF('Ficha de funcio e processa'!W268&lt;='Tabela IRT'!$B$14,'Tabela IRT'!$D$14,IF('Ficha de funcio e processa'!W268&lt;='Tabela IRT'!$B$15,'Tabela IRT'!$D$15,IF('Ficha de funcio e processa'!W268&lt;='Tabela IRT'!$B$16,'Tabela IRT'!$D$16,IF('Ficha de funcio e processa'!W268&lt;='Tabela IRT'!$B$17,'Tabela IRT'!$D$17,IF('Ficha de funcio e processa'!W268&lt;='Tabela IRT'!$B$18,'Tabela IRT'!$D$18,IF('Ficha de funcio e processa'!W268&lt;='Tabela IRT'!$B$19,'Tabela IRT'!$D$19,IF('Ficha de funcio e processa'!W268&lt;='Tabela IRT'!$B$20,'Tabela IRT'!$D$20,IF('Ficha de funcio e processa'!W268&lt;='Tabela IRT'!$B$21,'Tabela IRT'!$D$21,IF('Ficha de funcio e processa'!W268&lt;='Tabela IRT'!$B$22,'Tabela IRT'!$D$22,IF('Ficha de funcio e processa'!W268&lt;='Tabela IRT'!$B$23,'Tabela IRT'!$D$23,IF('Ficha de funcio e processa'!W268&lt;='Tabela IRT'!$B$24,'Tabela IRT'!$D$24))))))))))))))</f>
        <v>0</v>
      </c>
      <c r="K263" s="148">
        <f>IF('Ficha de funcio e processa'!W268&lt;='Tabela IRT'!$B$11,'Tabela IRT'!$E$11,IF('Ficha de funcio e processa'!W268&lt;='Tabela IRT'!$B$12,'Tabela IRT'!$E$12,IF('Ficha de funcio e processa'!W268&lt;='Tabela IRT'!$B$13,'Tabela IRT'!$E$13,IF('Ficha de funcio e processa'!W268&lt;='Tabela IRT'!$B$14,'Tabela IRT'!$E$14,IF('Ficha de funcio e processa'!W268&lt;='Tabela IRT'!$B$15,'Tabela IRT'!$E$15,IF('Ficha de funcio e processa'!W268&lt;='Tabela IRT'!$B$16,'Tabela IRT'!$E$16,IF('Ficha de funcio e processa'!W268&lt;='Tabela IRT'!$B$17,'Tabela IRT'!$E$17,IF('Ficha de funcio e processa'!W268&lt;='Tabela IRT'!$B$18,'Tabela IRT'!$E$18,IF('Ficha de funcio e processa'!W268&lt;='Tabela IRT'!$B$19,'Tabela IRT'!$E$19,IF('Ficha de funcio e processa'!W268&lt;='Tabela IRT'!$B$20,'Tabela IRT'!$E$20,IF('Ficha de funcio e processa'!W268&lt;='Tabela IRT'!$B$21,'Tabela IRT'!$E$21,IF('Ficha de funcio e processa'!W268&lt;='Tabela IRT'!$B$22,'Tabela IRT'!$E$22,IF('Ficha de funcio e processa'!W268&lt;='Tabela IRT'!$B$23,'Tabela IRT'!$E$23,IF('Ficha de funcio e processa'!W268&lt;='Tabela IRT'!$B$24,'Tabela IRT'!$E$24))))))))))))))</f>
        <v>0</v>
      </c>
      <c r="L263" s="148">
        <f>IF('Ficha de funcio e processa'!W268&lt;='Tabela IRT'!$B$11,'Tabela IRT'!$C$11,IF('Ficha de funcio e processa'!W268&lt;='Tabela IRT'!$B$12,'Tabela IRT'!$C$12,IF('Ficha de funcio e processa'!W268&lt;='Tabela IRT'!$B$13,'Tabela IRT'!$C$13,IF('Ficha de funcio e processa'!W268&lt;='Tabela IRT'!$B$14,'Tabela IRT'!$C$14,IF('Ficha de funcio e processa'!W268&lt;='Tabela IRT'!$B$15,'Tabela IRT'!$C$15,IF('Ficha de funcio e processa'!W268&lt;='Tabela IRT'!$B$16,'Tabela IRT'!$C$16,IF('Ficha de funcio e processa'!W268&lt;='Tabela IRT'!$B$17,'Tabela IRT'!$C$17,IF('Ficha de funcio e processa'!W268&lt;='Tabela IRT'!$B$18,'Tabela IRT'!$C$18,IF('Ficha de funcio e processa'!W268&lt;='Tabela IRT'!$B$19,'Tabela IRT'!$C$19,IF('Ficha de funcio e processa'!W268&lt;='Tabela IRT'!$B$20,'Tabela IRT'!$C$20,IF('Ficha de funcio e processa'!W268&lt;='Tabela IRT'!$B$21,'Tabela IRT'!$C$21,IF('Ficha de funcio e processa'!W268&lt;='Tabela IRT'!$B$22,'Tabela IRT'!$C$22,IF('Ficha de funcio e processa'!W268&lt;='Tabela IRT'!$B$23,'Tabela IRT'!$C$23,IF('Ficha de funcio e processa'!W268&lt;='Tabela IRT'!$B$24,'Tabela IRT'!$C$24))))))))))))))</f>
        <v>0</v>
      </c>
      <c r="M263" s="233">
        <f>('Ficha de funcio e processa'!W268-30%)-L263</f>
        <v>-0.3</v>
      </c>
      <c r="N263" s="184">
        <v>44</v>
      </c>
      <c r="O263" s="184">
        <v>9</v>
      </c>
      <c r="P263" s="185"/>
      <c r="Q263" s="185"/>
      <c r="R263" s="186"/>
      <c r="S263" s="186"/>
      <c r="T263" s="186"/>
      <c r="U263" s="186"/>
      <c r="V263" s="186"/>
      <c r="W263" s="186"/>
      <c r="X263" s="186"/>
      <c r="Y263" s="186"/>
      <c r="Z263" s="151"/>
      <c r="AA263" s="153">
        <f t="shared" ca="1" si="17"/>
        <v>41740</v>
      </c>
      <c r="AB263" s="154">
        <f t="shared" ca="1" si="18"/>
        <v>114.35616438356165</v>
      </c>
      <c r="AC263" s="187"/>
    </row>
    <row r="264" spans="1:29">
      <c r="A264" s="137" t="b">
        <f t="shared" si="19"/>
        <v>0</v>
      </c>
      <c r="B264" s="138"/>
      <c r="C264" s="145"/>
      <c r="D264" s="138"/>
      <c r="E264" s="139"/>
      <c r="F264" s="139"/>
      <c r="G264" s="140">
        <f t="shared" ca="1" si="20"/>
        <v>41740</v>
      </c>
      <c r="H264" s="141">
        <f t="shared" ref="H264:H327" ca="1" si="21">F264-G264</f>
        <v>-41740</v>
      </c>
      <c r="I264" s="180"/>
      <c r="J264" s="135">
        <f>IF('Ficha de funcio e processa'!W269&lt;='Tabela IRT'!$B$11,'Tabela IRT'!$D$11,IF('Ficha de funcio e processa'!W269&lt;='Tabela IRT'!$B$12,'Tabela IRT'!$D$12,IF('Ficha de funcio e processa'!W269&lt;='Tabela IRT'!$B$13,'Tabela IRT'!$D$13,IF('Ficha de funcio e processa'!W269&lt;='Tabela IRT'!$B$14,'Tabela IRT'!$D$14,IF('Ficha de funcio e processa'!W269&lt;='Tabela IRT'!$B$15,'Tabela IRT'!$D$15,IF('Ficha de funcio e processa'!W269&lt;='Tabela IRT'!$B$16,'Tabela IRT'!$D$16,IF('Ficha de funcio e processa'!W269&lt;='Tabela IRT'!$B$17,'Tabela IRT'!$D$17,IF('Ficha de funcio e processa'!W269&lt;='Tabela IRT'!$B$18,'Tabela IRT'!$D$18,IF('Ficha de funcio e processa'!W269&lt;='Tabela IRT'!$B$19,'Tabela IRT'!$D$19,IF('Ficha de funcio e processa'!W269&lt;='Tabela IRT'!$B$20,'Tabela IRT'!$D$20,IF('Ficha de funcio e processa'!W269&lt;='Tabela IRT'!$B$21,'Tabela IRT'!$D$21,IF('Ficha de funcio e processa'!W269&lt;='Tabela IRT'!$B$22,'Tabela IRT'!$D$22,IF('Ficha de funcio e processa'!W269&lt;='Tabela IRT'!$B$23,'Tabela IRT'!$D$23,IF('Ficha de funcio e processa'!W269&lt;='Tabela IRT'!$B$24,'Tabela IRT'!$D$24))))))))))))))</f>
        <v>0</v>
      </c>
      <c r="K264" s="148">
        <f>IF('Ficha de funcio e processa'!W269&lt;='Tabela IRT'!$B$11,'Tabela IRT'!$E$11,IF('Ficha de funcio e processa'!W269&lt;='Tabela IRT'!$B$12,'Tabela IRT'!$E$12,IF('Ficha de funcio e processa'!W269&lt;='Tabela IRT'!$B$13,'Tabela IRT'!$E$13,IF('Ficha de funcio e processa'!W269&lt;='Tabela IRT'!$B$14,'Tabela IRT'!$E$14,IF('Ficha de funcio e processa'!W269&lt;='Tabela IRT'!$B$15,'Tabela IRT'!$E$15,IF('Ficha de funcio e processa'!W269&lt;='Tabela IRT'!$B$16,'Tabela IRT'!$E$16,IF('Ficha de funcio e processa'!W269&lt;='Tabela IRT'!$B$17,'Tabela IRT'!$E$17,IF('Ficha de funcio e processa'!W269&lt;='Tabela IRT'!$B$18,'Tabela IRT'!$E$18,IF('Ficha de funcio e processa'!W269&lt;='Tabela IRT'!$B$19,'Tabela IRT'!$E$19,IF('Ficha de funcio e processa'!W269&lt;='Tabela IRT'!$B$20,'Tabela IRT'!$E$20,IF('Ficha de funcio e processa'!W269&lt;='Tabela IRT'!$B$21,'Tabela IRT'!$E$21,IF('Ficha de funcio e processa'!W269&lt;='Tabela IRT'!$B$22,'Tabela IRT'!$E$22,IF('Ficha de funcio e processa'!W269&lt;='Tabela IRT'!$B$23,'Tabela IRT'!$E$23,IF('Ficha de funcio e processa'!W269&lt;='Tabela IRT'!$B$24,'Tabela IRT'!$E$24))))))))))))))</f>
        <v>0</v>
      </c>
      <c r="L264" s="148">
        <f>IF('Ficha de funcio e processa'!W269&lt;='Tabela IRT'!$B$11,'Tabela IRT'!$C$11,IF('Ficha de funcio e processa'!W269&lt;='Tabela IRT'!$B$12,'Tabela IRT'!$C$12,IF('Ficha de funcio e processa'!W269&lt;='Tabela IRT'!$B$13,'Tabela IRT'!$C$13,IF('Ficha de funcio e processa'!W269&lt;='Tabela IRT'!$B$14,'Tabela IRT'!$C$14,IF('Ficha de funcio e processa'!W269&lt;='Tabela IRT'!$B$15,'Tabela IRT'!$C$15,IF('Ficha de funcio e processa'!W269&lt;='Tabela IRT'!$B$16,'Tabela IRT'!$C$16,IF('Ficha de funcio e processa'!W269&lt;='Tabela IRT'!$B$17,'Tabela IRT'!$C$17,IF('Ficha de funcio e processa'!W269&lt;='Tabela IRT'!$B$18,'Tabela IRT'!$C$18,IF('Ficha de funcio e processa'!W269&lt;='Tabela IRT'!$B$19,'Tabela IRT'!$C$19,IF('Ficha de funcio e processa'!W269&lt;='Tabela IRT'!$B$20,'Tabela IRT'!$C$20,IF('Ficha de funcio e processa'!W269&lt;='Tabela IRT'!$B$21,'Tabela IRT'!$C$21,IF('Ficha de funcio e processa'!W269&lt;='Tabela IRT'!$B$22,'Tabela IRT'!$C$22,IF('Ficha de funcio e processa'!W269&lt;='Tabela IRT'!$B$23,'Tabela IRT'!$C$23,IF('Ficha de funcio e processa'!W269&lt;='Tabela IRT'!$B$24,'Tabela IRT'!$C$24))))))))))))))</f>
        <v>0</v>
      </c>
      <c r="M264" s="233">
        <f>('Ficha de funcio e processa'!W269-30%)-L264</f>
        <v>-0.3</v>
      </c>
      <c r="N264" s="184">
        <v>44</v>
      </c>
      <c r="O264" s="184">
        <v>9</v>
      </c>
      <c r="P264" s="185"/>
      <c r="Q264" s="185"/>
      <c r="R264" s="186"/>
      <c r="S264" s="186"/>
      <c r="T264" s="186"/>
      <c r="U264" s="186"/>
      <c r="V264" s="186"/>
      <c r="W264" s="186"/>
      <c r="X264" s="186"/>
      <c r="Y264" s="186"/>
      <c r="Z264" s="151"/>
      <c r="AA264" s="153">
        <f t="shared" ref="AA264:AA327" ca="1" si="22">TODAY()</f>
        <v>41740</v>
      </c>
      <c r="AB264" s="154">
        <f t="shared" ref="AB264:AB327" ca="1" si="23">(AA264-Z264)/365</f>
        <v>114.35616438356165</v>
      </c>
      <c r="AC264" s="187"/>
    </row>
    <row r="265" spans="1:29">
      <c r="A265" s="137" t="b">
        <f t="shared" ref="A265:A328" si="24">IF(B265&gt;0,A264+1)</f>
        <v>0</v>
      </c>
      <c r="B265" s="138"/>
      <c r="C265" s="145"/>
      <c r="D265" s="138"/>
      <c r="E265" s="139"/>
      <c r="F265" s="139"/>
      <c r="G265" s="140">
        <f t="shared" ca="1" si="20"/>
        <v>41740</v>
      </c>
      <c r="H265" s="141">
        <f t="shared" ca="1" si="21"/>
        <v>-41740</v>
      </c>
      <c r="I265" s="180"/>
      <c r="J265" s="135">
        <f>IF('Ficha de funcio e processa'!W270&lt;='Tabela IRT'!$B$11,'Tabela IRT'!$D$11,IF('Ficha de funcio e processa'!W270&lt;='Tabela IRT'!$B$12,'Tabela IRT'!$D$12,IF('Ficha de funcio e processa'!W270&lt;='Tabela IRT'!$B$13,'Tabela IRT'!$D$13,IF('Ficha de funcio e processa'!W270&lt;='Tabela IRT'!$B$14,'Tabela IRT'!$D$14,IF('Ficha de funcio e processa'!W270&lt;='Tabela IRT'!$B$15,'Tabela IRT'!$D$15,IF('Ficha de funcio e processa'!W270&lt;='Tabela IRT'!$B$16,'Tabela IRT'!$D$16,IF('Ficha de funcio e processa'!W270&lt;='Tabela IRT'!$B$17,'Tabela IRT'!$D$17,IF('Ficha de funcio e processa'!W270&lt;='Tabela IRT'!$B$18,'Tabela IRT'!$D$18,IF('Ficha de funcio e processa'!W270&lt;='Tabela IRT'!$B$19,'Tabela IRT'!$D$19,IF('Ficha de funcio e processa'!W270&lt;='Tabela IRT'!$B$20,'Tabela IRT'!$D$20,IF('Ficha de funcio e processa'!W270&lt;='Tabela IRT'!$B$21,'Tabela IRT'!$D$21,IF('Ficha de funcio e processa'!W270&lt;='Tabela IRT'!$B$22,'Tabela IRT'!$D$22,IF('Ficha de funcio e processa'!W270&lt;='Tabela IRT'!$B$23,'Tabela IRT'!$D$23,IF('Ficha de funcio e processa'!W270&lt;='Tabela IRT'!$B$24,'Tabela IRT'!$D$24))))))))))))))</f>
        <v>0</v>
      </c>
      <c r="K265" s="148">
        <f>IF('Ficha de funcio e processa'!W270&lt;='Tabela IRT'!$B$11,'Tabela IRT'!$E$11,IF('Ficha de funcio e processa'!W270&lt;='Tabela IRT'!$B$12,'Tabela IRT'!$E$12,IF('Ficha de funcio e processa'!W270&lt;='Tabela IRT'!$B$13,'Tabela IRT'!$E$13,IF('Ficha de funcio e processa'!W270&lt;='Tabela IRT'!$B$14,'Tabela IRT'!$E$14,IF('Ficha de funcio e processa'!W270&lt;='Tabela IRT'!$B$15,'Tabela IRT'!$E$15,IF('Ficha de funcio e processa'!W270&lt;='Tabela IRT'!$B$16,'Tabela IRT'!$E$16,IF('Ficha de funcio e processa'!W270&lt;='Tabela IRT'!$B$17,'Tabela IRT'!$E$17,IF('Ficha de funcio e processa'!W270&lt;='Tabela IRT'!$B$18,'Tabela IRT'!$E$18,IF('Ficha de funcio e processa'!W270&lt;='Tabela IRT'!$B$19,'Tabela IRT'!$E$19,IF('Ficha de funcio e processa'!W270&lt;='Tabela IRT'!$B$20,'Tabela IRT'!$E$20,IF('Ficha de funcio e processa'!W270&lt;='Tabela IRT'!$B$21,'Tabela IRT'!$E$21,IF('Ficha de funcio e processa'!W270&lt;='Tabela IRT'!$B$22,'Tabela IRT'!$E$22,IF('Ficha de funcio e processa'!W270&lt;='Tabela IRT'!$B$23,'Tabela IRT'!$E$23,IF('Ficha de funcio e processa'!W270&lt;='Tabela IRT'!$B$24,'Tabela IRT'!$E$24))))))))))))))</f>
        <v>0</v>
      </c>
      <c r="L265" s="148">
        <f>IF('Ficha de funcio e processa'!W270&lt;='Tabela IRT'!$B$11,'Tabela IRT'!$C$11,IF('Ficha de funcio e processa'!W270&lt;='Tabela IRT'!$B$12,'Tabela IRT'!$C$12,IF('Ficha de funcio e processa'!W270&lt;='Tabela IRT'!$B$13,'Tabela IRT'!$C$13,IF('Ficha de funcio e processa'!W270&lt;='Tabela IRT'!$B$14,'Tabela IRT'!$C$14,IF('Ficha de funcio e processa'!W270&lt;='Tabela IRT'!$B$15,'Tabela IRT'!$C$15,IF('Ficha de funcio e processa'!W270&lt;='Tabela IRT'!$B$16,'Tabela IRT'!$C$16,IF('Ficha de funcio e processa'!W270&lt;='Tabela IRT'!$B$17,'Tabela IRT'!$C$17,IF('Ficha de funcio e processa'!W270&lt;='Tabela IRT'!$B$18,'Tabela IRT'!$C$18,IF('Ficha de funcio e processa'!W270&lt;='Tabela IRT'!$B$19,'Tabela IRT'!$C$19,IF('Ficha de funcio e processa'!W270&lt;='Tabela IRT'!$B$20,'Tabela IRT'!$C$20,IF('Ficha de funcio e processa'!W270&lt;='Tabela IRT'!$B$21,'Tabela IRT'!$C$21,IF('Ficha de funcio e processa'!W270&lt;='Tabela IRT'!$B$22,'Tabela IRT'!$C$22,IF('Ficha de funcio e processa'!W270&lt;='Tabela IRT'!$B$23,'Tabela IRT'!$C$23,IF('Ficha de funcio e processa'!W270&lt;='Tabela IRT'!$B$24,'Tabela IRT'!$C$24))))))))))))))</f>
        <v>0</v>
      </c>
      <c r="M265" s="233">
        <f>('Ficha de funcio e processa'!W270-30%)-L265</f>
        <v>-0.3</v>
      </c>
      <c r="N265" s="184">
        <v>44</v>
      </c>
      <c r="O265" s="184">
        <v>9</v>
      </c>
      <c r="P265" s="185"/>
      <c r="Q265" s="185"/>
      <c r="R265" s="186"/>
      <c r="S265" s="186"/>
      <c r="T265" s="186"/>
      <c r="U265" s="186"/>
      <c r="V265" s="186"/>
      <c r="W265" s="186"/>
      <c r="X265" s="186"/>
      <c r="Y265" s="186"/>
      <c r="Z265" s="151"/>
      <c r="AA265" s="153">
        <f t="shared" ca="1" si="22"/>
        <v>41740</v>
      </c>
      <c r="AB265" s="154">
        <f t="shared" ca="1" si="23"/>
        <v>114.35616438356165</v>
      </c>
      <c r="AC265" s="187"/>
    </row>
    <row r="266" spans="1:29">
      <c r="A266" s="137" t="b">
        <f t="shared" si="24"/>
        <v>0</v>
      </c>
      <c r="B266" s="138"/>
      <c r="C266" s="145"/>
      <c r="D266" s="138"/>
      <c r="E266" s="139"/>
      <c r="F266" s="139"/>
      <c r="G266" s="140">
        <f t="shared" ca="1" si="20"/>
        <v>41740</v>
      </c>
      <c r="H266" s="141">
        <f t="shared" ca="1" si="21"/>
        <v>-41740</v>
      </c>
      <c r="I266" s="180"/>
      <c r="J266" s="135">
        <f>IF('Ficha de funcio e processa'!W271&lt;='Tabela IRT'!$B$11,'Tabela IRT'!$D$11,IF('Ficha de funcio e processa'!W271&lt;='Tabela IRT'!$B$12,'Tabela IRT'!$D$12,IF('Ficha de funcio e processa'!W271&lt;='Tabela IRT'!$B$13,'Tabela IRT'!$D$13,IF('Ficha de funcio e processa'!W271&lt;='Tabela IRT'!$B$14,'Tabela IRT'!$D$14,IF('Ficha de funcio e processa'!W271&lt;='Tabela IRT'!$B$15,'Tabela IRT'!$D$15,IF('Ficha de funcio e processa'!W271&lt;='Tabela IRT'!$B$16,'Tabela IRT'!$D$16,IF('Ficha de funcio e processa'!W271&lt;='Tabela IRT'!$B$17,'Tabela IRT'!$D$17,IF('Ficha de funcio e processa'!W271&lt;='Tabela IRT'!$B$18,'Tabela IRT'!$D$18,IF('Ficha de funcio e processa'!W271&lt;='Tabela IRT'!$B$19,'Tabela IRT'!$D$19,IF('Ficha de funcio e processa'!W271&lt;='Tabela IRT'!$B$20,'Tabela IRT'!$D$20,IF('Ficha de funcio e processa'!W271&lt;='Tabela IRT'!$B$21,'Tabela IRT'!$D$21,IF('Ficha de funcio e processa'!W271&lt;='Tabela IRT'!$B$22,'Tabela IRT'!$D$22,IF('Ficha de funcio e processa'!W271&lt;='Tabela IRT'!$B$23,'Tabela IRT'!$D$23,IF('Ficha de funcio e processa'!W271&lt;='Tabela IRT'!$B$24,'Tabela IRT'!$D$24))))))))))))))</f>
        <v>0</v>
      </c>
      <c r="K266" s="148">
        <f>IF('Ficha de funcio e processa'!W271&lt;='Tabela IRT'!$B$11,'Tabela IRT'!$E$11,IF('Ficha de funcio e processa'!W271&lt;='Tabela IRT'!$B$12,'Tabela IRT'!$E$12,IF('Ficha de funcio e processa'!W271&lt;='Tabela IRT'!$B$13,'Tabela IRT'!$E$13,IF('Ficha de funcio e processa'!W271&lt;='Tabela IRT'!$B$14,'Tabela IRT'!$E$14,IF('Ficha de funcio e processa'!W271&lt;='Tabela IRT'!$B$15,'Tabela IRT'!$E$15,IF('Ficha de funcio e processa'!W271&lt;='Tabela IRT'!$B$16,'Tabela IRT'!$E$16,IF('Ficha de funcio e processa'!W271&lt;='Tabela IRT'!$B$17,'Tabela IRT'!$E$17,IF('Ficha de funcio e processa'!W271&lt;='Tabela IRT'!$B$18,'Tabela IRT'!$E$18,IF('Ficha de funcio e processa'!W271&lt;='Tabela IRT'!$B$19,'Tabela IRT'!$E$19,IF('Ficha de funcio e processa'!W271&lt;='Tabela IRT'!$B$20,'Tabela IRT'!$E$20,IF('Ficha de funcio e processa'!W271&lt;='Tabela IRT'!$B$21,'Tabela IRT'!$E$21,IF('Ficha de funcio e processa'!W271&lt;='Tabela IRT'!$B$22,'Tabela IRT'!$E$22,IF('Ficha de funcio e processa'!W271&lt;='Tabela IRT'!$B$23,'Tabela IRT'!$E$23,IF('Ficha de funcio e processa'!W271&lt;='Tabela IRT'!$B$24,'Tabela IRT'!$E$24))))))))))))))</f>
        <v>0</v>
      </c>
      <c r="L266" s="148">
        <f>IF('Ficha de funcio e processa'!W271&lt;='Tabela IRT'!$B$11,'Tabela IRT'!$C$11,IF('Ficha de funcio e processa'!W271&lt;='Tabela IRT'!$B$12,'Tabela IRT'!$C$12,IF('Ficha de funcio e processa'!W271&lt;='Tabela IRT'!$B$13,'Tabela IRT'!$C$13,IF('Ficha de funcio e processa'!W271&lt;='Tabela IRT'!$B$14,'Tabela IRT'!$C$14,IF('Ficha de funcio e processa'!W271&lt;='Tabela IRT'!$B$15,'Tabela IRT'!$C$15,IF('Ficha de funcio e processa'!W271&lt;='Tabela IRT'!$B$16,'Tabela IRT'!$C$16,IF('Ficha de funcio e processa'!W271&lt;='Tabela IRT'!$B$17,'Tabela IRT'!$C$17,IF('Ficha de funcio e processa'!W271&lt;='Tabela IRT'!$B$18,'Tabela IRT'!$C$18,IF('Ficha de funcio e processa'!W271&lt;='Tabela IRT'!$B$19,'Tabela IRT'!$C$19,IF('Ficha de funcio e processa'!W271&lt;='Tabela IRT'!$B$20,'Tabela IRT'!$C$20,IF('Ficha de funcio e processa'!W271&lt;='Tabela IRT'!$B$21,'Tabela IRT'!$C$21,IF('Ficha de funcio e processa'!W271&lt;='Tabela IRT'!$B$22,'Tabela IRT'!$C$22,IF('Ficha de funcio e processa'!W271&lt;='Tabela IRT'!$B$23,'Tabela IRT'!$C$23,IF('Ficha de funcio e processa'!W271&lt;='Tabela IRT'!$B$24,'Tabela IRT'!$C$24))))))))))))))</f>
        <v>0</v>
      </c>
      <c r="M266" s="233">
        <f>('Ficha de funcio e processa'!W271-30%)-L266</f>
        <v>-0.3</v>
      </c>
      <c r="N266" s="184">
        <v>44</v>
      </c>
      <c r="O266" s="184">
        <v>9</v>
      </c>
      <c r="P266" s="185"/>
      <c r="Q266" s="185"/>
      <c r="R266" s="186"/>
      <c r="S266" s="186"/>
      <c r="T266" s="186"/>
      <c r="U266" s="186"/>
      <c r="V266" s="186"/>
      <c r="W266" s="186"/>
      <c r="X266" s="186"/>
      <c r="Y266" s="186"/>
      <c r="Z266" s="151"/>
      <c r="AA266" s="153">
        <f t="shared" ca="1" si="22"/>
        <v>41740</v>
      </c>
      <c r="AB266" s="154">
        <f t="shared" ca="1" si="23"/>
        <v>114.35616438356165</v>
      </c>
      <c r="AC266" s="187"/>
    </row>
    <row r="267" spans="1:29">
      <c r="A267" s="137" t="b">
        <f t="shared" si="24"/>
        <v>0</v>
      </c>
      <c r="B267" s="138"/>
      <c r="C267" s="145"/>
      <c r="D267" s="138"/>
      <c r="E267" s="139"/>
      <c r="F267" s="139"/>
      <c r="G267" s="140">
        <f t="shared" ca="1" si="20"/>
        <v>41740</v>
      </c>
      <c r="H267" s="141">
        <f t="shared" ca="1" si="21"/>
        <v>-41740</v>
      </c>
      <c r="I267" s="180"/>
      <c r="J267" s="135">
        <f>IF('Ficha de funcio e processa'!W272&lt;='Tabela IRT'!$B$11,'Tabela IRT'!$D$11,IF('Ficha de funcio e processa'!W272&lt;='Tabela IRT'!$B$12,'Tabela IRT'!$D$12,IF('Ficha de funcio e processa'!W272&lt;='Tabela IRT'!$B$13,'Tabela IRT'!$D$13,IF('Ficha de funcio e processa'!W272&lt;='Tabela IRT'!$B$14,'Tabela IRT'!$D$14,IF('Ficha de funcio e processa'!W272&lt;='Tabela IRT'!$B$15,'Tabela IRT'!$D$15,IF('Ficha de funcio e processa'!W272&lt;='Tabela IRT'!$B$16,'Tabela IRT'!$D$16,IF('Ficha de funcio e processa'!W272&lt;='Tabela IRT'!$B$17,'Tabela IRT'!$D$17,IF('Ficha de funcio e processa'!W272&lt;='Tabela IRT'!$B$18,'Tabela IRT'!$D$18,IF('Ficha de funcio e processa'!W272&lt;='Tabela IRT'!$B$19,'Tabela IRT'!$D$19,IF('Ficha de funcio e processa'!W272&lt;='Tabela IRT'!$B$20,'Tabela IRT'!$D$20,IF('Ficha de funcio e processa'!W272&lt;='Tabela IRT'!$B$21,'Tabela IRT'!$D$21,IF('Ficha de funcio e processa'!W272&lt;='Tabela IRT'!$B$22,'Tabela IRT'!$D$22,IF('Ficha de funcio e processa'!W272&lt;='Tabela IRT'!$B$23,'Tabela IRT'!$D$23,IF('Ficha de funcio e processa'!W272&lt;='Tabela IRT'!$B$24,'Tabela IRT'!$D$24))))))))))))))</f>
        <v>0</v>
      </c>
      <c r="K267" s="148">
        <f>IF('Ficha de funcio e processa'!W272&lt;='Tabela IRT'!$B$11,'Tabela IRT'!$E$11,IF('Ficha de funcio e processa'!W272&lt;='Tabela IRT'!$B$12,'Tabela IRT'!$E$12,IF('Ficha de funcio e processa'!W272&lt;='Tabela IRT'!$B$13,'Tabela IRT'!$E$13,IF('Ficha de funcio e processa'!W272&lt;='Tabela IRT'!$B$14,'Tabela IRT'!$E$14,IF('Ficha de funcio e processa'!W272&lt;='Tabela IRT'!$B$15,'Tabela IRT'!$E$15,IF('Ficha de funcio e processa'!W272&lt;='Tabela IRT'!$B$16,'Tabela IRT'!$E$16,IF('Ficha de funcio e processa'!W272&lt;='Tabela IRT'!$B$17,'Tabela IRT'!$E$17,IF('Ficha de funcio e processa'!W272&lt;='Tabela IRT'!$B$18,'Tabela IRT'!$E$18,IF('Ficha de funcio e processa'!W272&lt;='Tabela IRT'!$B$19,'Tabela IRT'!$E$19,IF('Ficha de funcio e processa'!W272&lt;='Tabela IRT'!$B$20,'Tabela IRT'!$E$20,IF('Ficha de funcio e processa'!W272&lt;='Tabela IRT'!$B$21,'Tabela IRT'!$E$21,IF('Ficha de funcio e processa'!W272&lt;='Tabela IRT'!$B$22,'Tabela IRT'!$E$22,IF('Ficha de funcio e processa'!W272&lt;='Tabela IRT'!$B$23,'Tabela IRT'!$E$23,IF('Ficha de funcio e processa'!W272&lt;='Tabela IRT'!$B$24,'Tabela IRT'!$E$24))))))))))))))</f>
        <v>0</v>
      </c>
      <c r="L267" s="148">
        <f>IF('Ficha de funcio e processa'!W272&lt;='Tabela IRT'!$B$11,'Tabela IRT'!$C$11,IF('Ficha de funcio e processa'!W272&lt;='Tabela IRT'!$B$12,'Tabela IRT'!$C$12,IF('Ficha de funcio e processa'!W272&lt;='Tabela IRT'!$B$13,'Tabela IRT'!$C$13,IF('Ficha de funcio e processa'!W272&lt;='Tabela IRT'!$B$14,'Tabela IRT'!$C$14,IF('Ficha de funcio e processa'!W272&lt;='Tabela IRT'!$B$15,'Tabela IRT'!$C$15,IF('Ficha de funcio e processa'!W272&lt;='Tabela IRT'!$B$16,'Tabela IRT'!$C$16,IF('Ficha de funcio e processa'!W272&lt;='Tabela IRT'!$B$17,'Tabela IRT'!$C$17,IF('Ficha de funcio e processa'!W272&lt;='Tabela IRT'!$B$18,'Tabela IRT'!$C$18,IF('Ficha de funcio e processa'!W272&lt;='Tabela IRT'!$B$19,'Tabela IRT'!$C$19,IF('Ficha de funcio e processa'!W272&lt;='Tabela IRT'!$B$20,'Tabela IRT'!$C$20,IF('Ficha de funcio e processa'!W272&lt;='Tabela IRT'!$B$21,'Tabela IRT'!$C$21,IF('Ficha de funcio e processa'!W272&lt;='Tabela IRT'!$B$22,'Tabela IRT'!$C$22,IF('Ficha de funcio e processa'!W272&lt;='Tabela IRT'!$B$23,'Tabela IRT'!$C$23,IF('Ficha de funcio e processa'!W272&lt;='Tabela IRT'!$B$24,'Tabela IRT'!$C$24))))))))))))))</f>
        <v>0</v>
      </c>
      <c r="M267" s="233">
        <f>('Ficha de funcio e processa'!W272-30%)-L267</f>
        <v>-0.3</v>
      </c>
      <c r="N267" s="184">
        <v>44</v>
      </c>
      <c r="O267" s="184">
        <v>9</v>
      </c>
      <c r="P267" s="185"/>
      <c r="Q267" s="185"/>
      <c r="R267" s="186"/>
      <c r="S267" s="186"/>
      <c r="T267" s="186"/>
      <c r="U267" s="186"/>
      <c r="V267" s="186"/>
      <c r="W267" s="186"/>
      <c r="X267" s="186"/>
      <c r="Y267" s="186"/>
      <c r="Z267" s="151"/>
      <c r="AA267" s="153">
        <f t="shared" ca="1" si="22"/>
        <v>41740</v>
      </c>
      <c r="AB267" s="154">
        <f t="shared" ca="1" si="23"/>
        <v>114.35616438356165</v>
      </c>
      <c r="AC267" s="187"/>
    </row>
    <row r="268" spans="1:29">
      <c r="A268" s="137" t="b">
        <f t="shared" si="24"/>
        <v>0</v>
      </c>
      <c r="B268" s="138"/>
      <c r="C268" s="145"/>
      <c r="D268" s="138"/>
      <c r="E268" s="139"/>
      <c r="F268" s="139"/>
      <c r="G268" s="140">
        <f t="shared" ca="1" si="20"/>
        <v>41740</v>
      </c>
      <c r="H268" s="141">
        <f t="shared" ca="1" si="21"/>
        <v>-41740</v>
      </c>
      <c r="I268" s="180"/>
      <c r="J268" s="135">
        <f>IF('Ficha de funcio e processa'!W273&lt;='Tabela IRT'!$B$11,'Tabela IRT'!$D$11,IF('Ficha de funcio e processa'!W273&lt;='Tabela IRT'!$B$12,'Tabela IRT'!$D$12,IF('Ficha de funcio e processa'!W273&lt;='Tabela IRT'!$B$13,'Tabela IRT'!$D$13,IF('Ficha de funcio e processa'!W273&lt;='Tabela IRT'!$B$14,'Tabela IRT'!$D$14,IF('Ficha de funcio e processa'!W273&lt;='Tabela IRT'!$B$15,'Tabela IRT'!$D$15,IF('Ficha de funcio e processa'!W273&lt;='Tabela IRT'!$B$16,'Tabela IRT'!$D$16,IF('Ficha de funcio e processa'!W273&lt;='Tabela IRT'!$B$17,'Tabela IRT'!$D$17,IF('Ficha de funcio e processa'!W273&lt;='Tabela IRT'!$B$18,'Tabela IRT'!$D$18,IF('Ficha de funcio e processa'!W273&lt;='Tabela IRT'!$B$19,'Tabela IRT'!$D$19,IF('Ficha de funcio e processa'!W273&lt;='Tabela IRT'!$B$20,'Tabela IRT'!$D$20,IF('Ficha de funcio e processa'!W273&lt;='Tabela IRT'!$B$21,'Tabela IRT'!$D$21,IF('Ficha de funcio e processa'!W273&lt;='Tabela IRT'!$B$22,'Tabela IRT'!$D$22,IF('Ficha de funcio e processa'!W273&lt;='Tabela IRT'!$B$23,'Tabela IRT'!$D$23,IF('Ficha de funcio e processa'!W273&lt;='Tabela IRT'!$B$24,'Tabela IRT'!$D$24))))))))))))))</f>
        <v>0</v>
      </c>
      <c r="K268" s="148">
        <f>IF('Ficha de funcio e processa'!W273&lt;='Tabela IRT'!$B$11,'Tabela IRT'!$E$11,IF('Ficha de funcio e processa'!W273&lt;='Tabela IRT'!$B$12,'Tabela IRT'!$E$12,IF('Ficha de funcio e processa'!W273&lt;='Tabela IRT'!$B$13,'Tabela IRT'!$E$13,IF('Ficha de funcio e processa'!W273&lt;='Tabela IRT'!$B$14,'Tabela IRT'!$E$14,IF('Ficha de funcio e processa'!W273&lt;='Tabela IRT'!$B$15,'Tabela IRT'!$E$15,IF('Ficha de funcio e processa'!W273&lt;='Tabela IRT'!$B$16,'Tabela IRT'!$E$16,IF('Ficha de funcio e processa'!W273&lt;='Tabela IRT'!$B$17,'Tabela IRT'!$E$17,IF('Ficha de funcio e processa'!W273&lt;='Tabela IRT'!$B$18,'Tabela IRT'!$E$18,IF('Ficha de funcio e processa'!W273&lt;='Tabela IRT'!$B$19,'Tabela IRT'!$E$19,IF('Ficha de funcio e processa'!W273&lt;='Tabela IRT'!$B$20,'Tabela IRT'!$E$20,IF('Ficha de funcio e processa'!W273&lt;='Tabela IRT'!$B$21,'Tabela IRT'!$E$21,IF('Ficha de funcio e processa'!W273&lt;='Tabela IRT'!$B$22,'Tabela IRT'!$E$22,IF('Ficha de funcio e processa'!W273&lt;='Tabela IRT'!$B$23,'Tabela IRT'!$E$23,IF('Ficha de funcio e processa'!W273&lt;='Tabela IRT'!$B$24,'Tabela IRT'!$E$24))))))))))))))</f>
        <v>0</v>
      </c>
      <c r="L268" s="148">
        <f>IF('Ficha de funcio e processa'!W273&lt;='Tabela IRT'!$B$11,'Tabela IRT'!$C$11,IF('Ficha de funcio e processa'!W273&lt;='Tabela IRT'!$B$12,'Tabela IRT'!$C$12,IF('Ficha de funcio e processa'!W273&lt;='Tabela IRT'!$B$13,'Tabela IRT'!$C$13,IF('Ficha de funcio e processa'!W273&lt;='Tabela IRT'!$B$14,'Tabela IRT'!$C$14,IF('Ficha de funcio e processa'!W273&lt;='Tabela IRT'!$B$15,'Tabela IRT'!$C$15,IF('Ficha de funcio e processa'!W273&lt;='Tabela IRT'!$B$16,'Tabela IRT'!$C$16,IF('Ficha de funcio e processa'!W273&lt;='Tabela IRT'!$B$17,'Tabela IRT'!$C$17,IF('Ficha de funcio e processa'!W273&lt;='Tabela IRT'!$B$18,'Tabela IRT'!$C$18,IF('Ficha de funcio e processa'!W273&lt;='Tabela IRT'!$B$19,'Tabela IRT'!$C$19,IF('Ficha de funcio e processa'!W273&lt;='Tabela IRT'!$B$20,'Tabela IRT'!$C$20,IF('Ficha de funcio e processa'!W273&lt;='Tabela IRT'!$B$21,'Tabela IRT'!$C$21,IF('Ficha de funcio e processa'!W273&lt;='Tabela IRT'!$B$22,'Tabela IRT'!$C$22,IF('Ficha de funcio e processa'!W273&lt;='Tabela IRT'!$B$23,'Tabela IRT'!$C$23,IF('Ficha de funcio e processa'!W273&lt;='Tabela IRT'!$B$24,'Tabela IRT'!$C$24))))))))))))))</f>
        <v>0</v>
      </c>
      <c r="M268" s="233">
        <f>('Ficha de funcio e processa'!W273-30%)-L268</f>
        <v>-0.3</v>
      </c>
      <c r="N268" s="184">
        <v>44</v>
      </c>
      <c r="O268" s="184">
        <v>9</v>
      </c>
      <c r="P268" s="185"/>
      <c r="Q268" s="185"/>
      <c r="R268" s="186"/>
      <c r="S268" s="186"/>
      <c r="T268" s="186"/>
      <c r="U268" s="186"/>
      <c r="V268" s="186"/>
      <c r="W268" s="186"/>
      <c r="X268" s="186"/>
      <c r="Y268" s="186"/>
      <c r="Z268" s="151"/>
      <c r="AA268" s="153">
        <f t="shared" ca="1" si="22"/>
        <v>41740</v>
      </c>
      <c r="AB268" s="154">
        <f t="shared" ca="1" si="23"/>
        <v>114.35616438356165</v>
      </c>
      <c r="AC268" s="187"/>
    </row>
    <row r="269" spans="1:29">
      <c r="A269" s="137" t="b">
        <f t="shared" si="24"/>
        <v>0</v>
      </c>
      <c r="B269" s="138"/>
      <c r="C269" s="145"/>
      <c r="D269" s="138"/>
      <c r="E269" s="139"/>
      <c r="F269" s="139"/>
      <c r="G269" s="140">
        <f t="shared" ca="1" si="20"/>
        <v>41740</v>
      </c>
      <c r="H269" s="141">
        <f t="shared" ca="1" si="21"/>
        <v>-41740</v>
      </c>
      <c r="I269" s="180"/>
      <c r="J269" s="135">
        <f>IF('Ficha de funcio e processa'!W274&lt;='Tabela IRT'!$B$11,'Tabela IRT'!$D$11,IF('Ficha de funcio e processa'!W274&lt;='Tabela IRT'!$B$12,'Tabela IRT'!$D$12,IF('Ficha de funcio e processa'!W274&lt;='Tabela IRT'!$B$13,'Tabela IRT'!$D$13,IF('Ficha de funcio e processa'!W274&lt;='Tabela IRT'!$B$14,'Tabela IRT'!$D$14,IF('Ficha de funcio e processa'!W274&lt;='Tabela IRT'!$B$15,'Tabela IRT'!$D$15,IF('Ficha de funcio e processa'!W274&lt;='Tabela IRT'!$B$16,'Tabela IRT'!$D$16,IF('Ficha de funcio e processa'!W274&lt;='Tabela IRT'!$B$17,'Tabela IRT'!$D$17,IF('Ficha de funcio e processa'!W274&lt;='Tabela IRT'!$B$18,'Tabela IRT'!$D$18,IF('Ficha de funcio e processa'!W274&lt;='Tabela IRT'!$B$19,'Tabela IRT'!$D$19,IF('Ficha de funcio e processa'!W274&lt;='Tabela IRT'!$B$20,'Tabela IRT'!$D$20,IF('Ficha de funcio e processa'!W274&lt;='Tabela IRT'!$B$21,'Tabela IRT'!$D$21,IF('Ficha de funcio e processa'!W274&lt;='Tabela IRT'!$B$22,'Tabela IRT'!$D$22,IF('Ficha de funcio e processa'!W274&lt;='Tabela IRT'!$B$23,'Tabela IRT'!$D$23,IF('Ficha de funcio e processa'!W274&lt;='Tabela IRT'!$B$24,'Tabela IRT'!$D$24))))))))))))))</f>
        <v>0</v>
      </c>
      <c r="K269" s="148">
        <f>IF('Ficha de funcio e processa'!W274&lt;='Tabela IRT'!$B$11,'Tabela IRT'!$E$11,IF('Ficha de funcio e processa'!W274&lt;='Tabela IRT'!$B$12,'Tabela IRT'!$E$12,IF('Ficha de funcio e processa'!W274&lt;='Tabela IRT'!$B$13,'Tabela IRT'!$E$13,IF('Ficha de funcio e processa'!W274&lt;='Tabela IRT'!$B$14,'Tabela IRT'!$E$14,IF('Ficha de funcio e processa'!W274&lt;='Tabela IRT'!$B$15,'Tabela IRT'!$E$15,IF('Ficha de funcio e processa'!W274&lt;='Tabela IRT'!$B$16,'Tabela IRT'!$E$16,IF('Ficha de funcio e processa'!W274&lt;='Tabela IRT'!$B$17,'Tabela IRT'!$E$17,IF('Ficha de funcio e processa'!W274&lt;='Tabela IRT'!$B$18,'Tabela IRT'!$E$18,IF('Ficha de funcio e processa'!W274&lt;='Tabela IRT'!$B$19,'Tabela IRT'!$E$19,IF('Ficha de funcio e processa'!W274&lt;='Tabela IRT'!$B$20,'Tabela IRT'!$E$20,IF('Ficha de funcio e processa'!W274&lt;='Tabela IRT'!$B$21,'Tabela IRT'!$E$21,IF('Ficha de funcio e processa'!W274&lt;='Tabela IRT'!$B$22,'Tabela IRT'!$E$22,IF('Ficha de funcio e processa'!W274&lt;='Tabela IRT'!$B$23,'Tabela IRT'!$E$23,IF('Ficha de funcio e processa'!W274&lt;='Tabela IRT'!$B$24,'Tabela IRT'!$E$24))))))))))))))</f>
        <v>0</v>
      </c>
      <c r="L269" s="148">
        <f>IF('Ficha de funcio e processa'!W274&lt;='Tabela IRT'!$B$11,'Tabela IRT'!$C$11,IF('Ficha de funcio e processa'!W274&lt;='Tabela IRT'!$B$12,'Tabela IRT'!$C$12,IF('Ficha de funcio e processa'!W274&lt;='Tabela IRT'!$B$13,'Tabela IRT'!$C$13,IF('Ficha de funcio e processa'!W274&lt;='Tabela IRT'!$B$14,'Tabela IRT'!$C$14,IF('Ficha de funcio e processa'!W274&lt;='Tabela IRT'!$B$15,'Tabela IRT'!$C$15,IF('Ficha de funcio e processa'!W274&lt;='Tabela IRT'!$B$16,'Tabela IRT'!$C$16,IF('Ficha de funcio e processa'!W274&lt;='Tabela IRT'!$B$17,'Tabela IRT'!$C$17,IF('Ficha de funcio e processa'!W274&lt;='Tabela IRT'!$B$18,'Tabela IRT'!$C$18,IF('Ficha de funcio e processa'!W274&lt;='Tabela IRT'!$B$19,'Tabela IRT'!$C$19,IF('Ficha de funcio e processa'!W274&lt;='Tabela IRT'!$B$20,'Tabela IRT'!$C$20,IF('Ficha de funcio e processa'!W274&lt;='Tabela IRT'!$B$21,'Tabela IRT'!$C$21,IF('Ficha de funcio e processa'!W274&lt;='Tabela IRT'!$B$22,'Tabela IRT'!$C$22,IF('Ficha de funcio e processa'!W274&lt;='Tabela IRT'!$B$23,'Tabela IRT'!$C$23,IF('Ficha de funcio e processa'!W274&lt;='Tabela IRT'!$B$24,'Tabela IRT'!$C$24))))))))))))))</f>
        <v>0</v>
      </c>
      <c r="M269" s="233">
        <f>('Ficha de funcio e processa'!W274-30%)-L269</f>
        <v>-0.3</v>
      </c>
      <c r="N269" s="184">
        <v>44</v>
      </c>
      <c r="O269" s="184">
        <v>9</v>
      </c>
      <c r="P269" s="185"/>
      <c r="Q269" s="185"/>
      <c r="R269" s="186"/>
      <c r="S269" s="186"/>
      <c r="T269" s="186"/>
      <c r="U269" s="186"/>
      <c r="V269" s="186"/>
      <c r="W269" s="186"/>
      <c r="X269" s="186"/>
      <c r="Y269" s="186"/>
      <c r="Z269" s="151"/>
      <c r="AA269" s="153">
        <f t="shared" ca="1" si="22"/>
        <v>41740</v>
      </c>
      <c r="AB269" s="154">
        <f t="shared" ca="1" si="23"/>
        <v>114.35616438356165</v>
      </c>
      <c r="AC269" s="187"/>
    </row>
    <row r="270" spans="1:29">
      <c r="A270" s="137" t="b">
        <f t="shared" si="24"/>
        <v>0</v>
      </c>
      <c r="B270" s="138"/>
      <c r="C270" s="145"/>
      <c r="D270" s="138"/>
      <c r="E270" s="139"/>
      <c r="F270" s="139"/>
      <c r="G270" s="140">
        <f t="shared" ca="1" si="20"/>
        <v>41740</v>
      </c>
      <c r="H270" s="141">
        <f t="shared" ca="1" si="21"/>
        <v>-41740</v>
      </c>
      <c r="I270" s="180"/>
      <c r="J270" s="135">
        <f>IF('Ficha de funcio e processa'!W275&lt;='Tabela IRT'!$B$11,'Tabela IRT'!$D$11,IF('Ficha de funcio e processa'!W275&lt;='Tabela IRT'!$B$12,'Tabela IRT'!$D$12,IF('Ficha de funcio e processa'!W275&lt;='Tabela IRT'!$B$13,'Tabela IRT'!$D$13,IF('Ficha de funcio e processa'!W275&lt;='Tabela IRT'!$B$14,'Tabela IRT'!$D$14,IF('Ficha de funcio e processa'!W275&lt;='Tabela IRT'!$B$15,'Tabela IRT'!$D$15,IF('Ficha de funcio e processa'!W275&lt;='Tabela IRT'!$B$16,'Tabela IRT'!$D$16,IF('Ficha de funcio e processa'!W275&lt;='Tabela IRT'!$B$17,'Tabela IRT'!$D$17,IF('Ficha de funcio e processa'!W275&lt;='Tabela IRT'!$B$18,'Tabela IRT'!$D$18,IF('Ficha de funcio e processa'!W275&lt;='Tabela IRT'!$B$19,'Tabela IRT'!$D$19,IF('Ficha de funcio e processa'!W275&lt;='Tabela IRT'!$B$20,'Tabela IRT'!$D$20,IF('Ficha de funcio e processa'!W275&lt;='Tabela IRT'!$B$21,'Tabela IRT'!$D$21,IF('Ficha de funcio e processa'!W275&lt;='Tabela IRT'!$B$22,'Tabela IRT'!$D$22,IF('Ficha de funcio e processa'!W275&lt;='Tabela IRT'!$B$23,'Tabela IRT'!$D$23,IF('Ficha de funcio e processa'!W275&lt;='Tabela IRT'!$B$24,'Tabela IRT'!$D$24))))))))))))))</f>
        <v>0</v>
      </c>
      <c r="K270" s="148">
        <f>IF('Ficha de funcio e processa'!W275&lt;='Tabela IRT'!$B$11,'Tabela IRT'!$E$11,IF('Ficha de funcio e processa'!W275&lt;='Tabela IRT'!$B$12,'Tabela IRT'!$E$12,IF('Ficha de funcio e processa'!W275&lt;='Tabela IRT'!$B$13,'Tabela IRT'!$E$13,IF('Ficha de funcio e processa'!W275&lt;='Tabela IRT'!$B$14,'Tabela IRT'!$E$14,IF('Ficha de funcio e processa'!W275&lt;='Tabela IRT'!$B$15,'Tabela IRT'!$E$15,IF('Ficha de funcio e processa'!W275&lt;='Tabela IRT'!$B$16,'Tabela IRT'!$E$16,IF('Ficha de funcio e processa'!W275&lt;='Tabela IRT'!$B$17,'Tabela IRT'!$E$17,IF('Ficha de funcio e processa'!W275&lt;='Tabela IRT'!$B$18,'Tabela IRT'!$E$18,IF('Ficha de funcio e processa'!W275&lt;='Tabela IRT'!$B$19,'Tabela IRT'!$E$19,IF('Ficha de funcio e processa'!W275&lt;='Tabela IRT'!$B$20,'Tabela IRT'!$E$20,IF('Ficha de funcio e processa'!W275&lt;='Tabela IRT'!$B$21,'Tabela IRT'!$E$21,IF('Ficha de funcio e processa'!W275&lt;='Tabela IRT'!$B$22,'Tabela IRT'!$E$22,IF('Ficha de funcio e processa'!W275&lt;='Tabela IRT'!$B$23,'Tabela IRT'!$E$23,IF('Ficha de funcio e processa'!W275&lt;='Tabela IRT'!$B$24,'Tabela IRT'!$E$24))))))))))))))</f>
        <v>0</v>
      </c>
      <c r="L270" s="148">
        <f>IF('Ficha de funcio e processa'!W275&lt;='Tabela IRT'!$B$11,'Tabela IRT'!$C$11,IF('Ficha de funcio e processa'!W275&lt;='Tabela IRT'!$B$12,'Tabela IRT'!$C$12,IF('Ficha de funcio e processa'!W275&lt;='Tabela IRT'!$B$13,'Tabela IRT'!$C$13,IF('Ficha de funcio e processa'!W275&lt;='Tabela IRT'!$B$14,'Tabela IRT'!$C$14,IF('Ficha de funcio e processa'!W275&lt;='Tabela IRT'!$B$15,'Tabela IRT'!$C$15,IF('Ficha de funcio e processa'!W275&lt;='Tabela IRT'!$B$16,'Tabela IRT'!$C$16,IF('Ficha de funcio e processa'!W275&lt;='Tabela IRT'!$B$17,'Tabela IRT'!$C$17,IF('Ficha de funcio e processa'!W275&lt;='Tabela IRT'!$B$18,'Tabela IRT'!$C$18,IF('Ficha de funcio e processa'!W275&lt;='Tabela IRT'!$B$19,'Tabela IRT'!$C$19,IF('Ficha de funcio e processa'!W275&lt;='Tabela IRT'!$B$20,'Tabela IRT'!$C$20,IF('Ficha de funcio e processa'!W275&lt;='Tabela IRT'!$B$21,'Tabela IRT'!$C$21,IF('Ficha de funcio e processa'!W275&lt;='Tabela IRT'!$B$22,'Tabela IRT'!$C$22,IF('Ficha de funcio e processa'!W275&lt;='Tabela IRT'!$B$23,'Tabela IRT'!$C$23,IF('Ficha de funcio e processa'!W275&lt;='Tabela IRT'!$B$24,'Tabela IRT'!$C$24))))))))))))))</f>
        <v>0</v>
      </c>
      <c r="M270" s="233">
        <f>('Ficha de funcio e processa'!W275-30%)-L270</f>
        <v>-0.3</v>
      </c>
      <c r="N270" s="184">
        <v>44</v>
      </c>
      <c r="O270" s="184">
        <v>9</v>
      </c>
      <c r="P270" s="185"/>
      <c r="Q270" s="185"/>
      <c r="R270" s="186"/>
      <c r="S270" s="186"/>
      <c r="T270" s="186"/>
      <c r="U270" s="186"/>
      <c r="V270" s="186"/>
      <c r="W270" s="186"/>
      <c r="X270" s="186"/>
      <c r="Y270" s="186"/>
      <c r="Z270" s="151"/>
      <c r="AA270" s="153">
        <f t="shared" ca="1" si="22"/>
        <v>41740</v>
      </c>
      <c r="AB270" s="154">
        <f t="shared" ca="1" si="23"/>
        <v>114.35616438356165</v>
      </c>
      <c r="AC270" s="187"/>
    </row>
    <row r="271" spans="1:29">
      <c r="A271" s="137" t="b">
        <f t="shared" si="24"/>
        <v>0</v>
      </c>
      <c r="B271" s="138"/>
      <c r="C271" s="145"/>
      <c r="D271" s="138"/>
      <c r="E271" s="139"/>
      <c r="F271" s="139"/>
      <c r="G271" s="140">
        <f t="shared" ca="1" si="20"/>
        <v>41740</v>
      </c>
      <c r="H271" s="141">
        <f t="shared" ca="1" si="21"/>
        <v>-41740</v>
      </c>
      <c r="I271" s="180"/>
      <c r="J271" s="135">
        <f>IF('Ficha de funcio e processa'!W276&lt;='Tabela IRT'!$B$11,'Tabela IRT'!$D$11,IF('Ficha de funcio e processa'!W276&lt;='Tabela IRT'!$B$12,'Tabela IRT'!$D$12,IF('Ficha de funcio e processa'!W276&lt;='Tabela IRT'!$B$13,'Tabela IRT'!$D$13,IF('Ficha de funcio e processa'!W276&lt;='Tabela IRT'!$B$14,'Tabela IRT'!$D$14,IF('Ficha de funcio e processa'!W276&lt;='Tabela IRT'!$B$15,'Tabela IRT'!$D$15,IF('Ficha de funcio e processa'!W276&lt;='Tabela IRT'!$B$16,'Tabela IRT'!$D$16,IF('Ficha de funcio e processa'!W276&lt;='Tabela IRT'!$B$17,'Tabela IRT'!$D$17,IF('Ficha de funcio e processa'!W276&lt;='Tabela IRT'!$B$18,'Tabela IRT'!$D$18,IF('Ficha de funcio e processa'!W276&lt;='Tabela IRT'!$B$19,'Tabela IRT'!$D$19,IF('Ficha de funcio e processa'!W276&lt;='Tabela IRT'!$B$20,'Tabela IRT'!$D$20,IF('Ficha de funcio e processa'!W276&lt;='Tabela IRT'!$B$21,'Tabela IRT'!$D$21,IF('Ficha de funcio e processa'!W276&lt;='Tabela IRT'!$B$22,'Tabela IRT'!$D$22,IF('Ficha de funcio e processa'!W276&lt;='Tabela IRT'!$B$23,'Tabela IRT'!$D$23,IF('Ficha de funcio e processa'!W276&lt;='Tabela IRT'!$B$24,'Tabela IRT'!$D$24))))))))))))))</f>
        <v>0</v>
      </c>
      <c r="K271" s="148">
        <f>IF('Ficha de funcio e processa'!W276&lt;='Tabela IRT'!$B$11,'Tabela IRT'!$E$11,IF('Ficha de funcio e processa'!W276&lt;='Tabela IRT'!$B$12,'Tabela IRT'!$E$12,IF('Ficha de funcio e processa'!W276&lt;='Tabela IRT'!$B$13,'Tabela IRT'!$E$13,IF('Ficha de funcio e processa'!W276&lt;='Tabela IRT'!$B$14,'Tabela IRT'!$E$14,IF('Ficha de funcio e processa'!W276&lt;='Tabela IRT'!$B$15,'Tabela IRT'!$E$15,IF('Ficha de funcio e processa'!W276&lt;='Tabela IRT'!$B$16,'Tabela IRT'!$E$16,IF('Ficha de funcio e processa'!W276&lt;='Tabela IRT'!$B$17,'Tabela IRT'!$E$17,IF('Ficha de funcio e processa'!W276&lt;='Tabela IRT'!$B$18,'Tabela IRT'!$E$18,IF('Ficha de funcio e processa'!W276&lt;='Tabela IRT'!$B$19,'Tabela IRT'!$E$19,IF('Ficha de funcio e processa'!W276&lt;='Tabela IRT'!$B$20,'Tabela IRT'!$E$20,IF('Ficha de funcio e processa'!W276&lt;='Tabela IRT'!$B$21,'Tabela IRT'!$E$21,IF('Ficha de funcio e processa'!W276&lt;='Tabela IRT'!$B$22,'Tabela IRT'!$E$22,IF('Ficha de funcio e processa'!W276&lt;='Tabela IRT'!$B$23,'Tabela IRT'!$E$23,IF('Ficha de funcio e processa'!W276&lt;='Tabela IRT'!$B$24,'Tabela IRT'!$E$24))))))))))))))</f>
        <v>0</v>
      </c>
      <c r="L271" s="148">
        <f>IF('Ficha de funcio e processa'!W276&lt;='Tabela IRT'!$B$11,'Tabela IRT'!$C$11,IF('Ficha de funcio e processa'!W276&lt;='Tabela IRT'!$B$12,'Tabela IRT'!$C$12,IF('Ficha de funcio e processa'!W276&lt;='Tabela IRT'!$B$13,'Tabela IRT'!$C$13,IF('Ficha de funcio e processa'!W276&lt;='Tabela IRT'!$B$14,'Tabela IRT'!$C$14,IF('Ficha de funcio e processa'!W276&lt;='Tabela IRT'!$B$15,'Tabela IRT'!$C$15,IF('Ficha de funcio e processa'!W276&lt;='Tabela IRT'!$B$16,'Tabela IRT'!$C$16,IF('Ficha de funcio e processa'!W276&lt;='Tabela IRT'!$B$17,'Tabela IRT'!$C$17,IF('Ficha de funcio e processa'!W276&lt;='Tabela IRT'!$B$18,'Tabela IRT'!$C$18,IF('Ficha de funcio e processa'!W276&lt;='Tabela IRT'!$B$19,'Tabela IRT'!$C$19,IF('Ficha de funcio e processa'!W276&lt;='Tabela IRT'!$B$20,'Tabela IRT'!$C$20,IF('Ficha de funcio e processa'!W276&lt;='Tabela IRT'!$B$21,'Tabela IRT'!$C$21,IF('Ficha de funcio e processa'!W276&lt;='Tabela IRT'!$B$22,'Tabela IRT'!$C$22,IF('Ficha de funcio e processa'!W276&lt;='Tabela IRT'!$B$23,'Tabela IRT'!$C$23,IF('Ficha de funcio e processa'!W276&lt;='Tabela IRT'!$B$24,'Tabela IRT'!$C$24))))))))))))))</f>
        <v>0</v>
      </c>
      <c r="M271" s="233">
        <f>('Ficha de funcio e processa'!W276-30%)-L271</f>
        <v>-0.3</v>
      </c>
      <c r="N271" s="184">
        <v>44</v>
      </c>
      <c r="O271" s="184">
        <v>9</v>
      </c>
      <c r="P271" s="185"/>
      <c r="Q271" s="185"/>
      <c r="R271" s="186"/>
      <c r="S271" s="186"/>
      <c r="T271" s="186"/>
      <c r="U271" s="186"/>
      <c r="V271" s="186"/>
      <c r="W271" s="186"/>
      <c r="X271" s="186"/>
      <c r="Y271" s="186"/>
      <c r="Z271" s="151"/>
      <c r="AA271" s="153">
        <f t="shared" ca="1" si="22"/>
        <v>41740</v>
      </c>
      <c r="AB271" s="154">
        <f t="shared" ca="1" si="23"/>
        <v>114.35616438356165</v>
      </c>
      <c r="AC271" s="187"/>
    </row>
    <row r="272" spans="1:29">
      <c r="A272" s="137" t="b">
        <f t="shared" si="24"/>
        <v>0</v>
      </c>
      <c r="B272" s="138"/>
      <c r="C272" s="145"/>
      <c r="D272" s="138"/>
      <c r="E272" s="139"/>
      <c r="F272" s="139"/>
      <c r="G272" s="140">
        <f t="shared" ca="1" si="20"/>
        <v>41740</v>
      </c>
      <c r="H272" s="141">
        <f t="shared" ca="1" si="21"/>
        <v>-41740</v>
      </c>
      <c r="I272" s="180"/>
      <c r="J272" s="135">
        <f>IF('Ficha de funcio e processa'!W277&lt;='Tabela IRT'!$B$11,'Tabela IRT'!$D$11,IF('Ficha de funcio e processa'!W277&lt;='Tabela IRT'!$B$12,'Tabela IRT'!$D$12,IF('Ficha de funcio e processa'!W277&lt;='Tabela IRT'!$B$13,'Tabela IRT'!$D$13,IF('Ficha de funcio e processa'!W277&lt;='Tabela IRT'!$B$14,'Tabela IRT'!$D$14,IF('Ficha de funcio e processa'!W277&lt;='Tabela IRT'!$B$15,'Tabela IRT'!$D$15,IF('Ficha de funcio e processa'!W277&lt;='Tabela IRT'!$B$16,'Tabela IRT'!$D$16,IF('Ficha de funcio e processa'!W277&lt;='Tabela IRT'!$B$17,'Tabela IRT'!$D$17,IF('Ficha de funcio e processa'!W277&lt;='Tabela IRT'!$B$18,'Tabela IRT'!$D$18,IF('Ficha de funcio e processa'!W277&lt;='Tabela IRT'!$B$19,'Tabela IRT'!$D$19,IF('Ficha de funcio e processa'!W277&lt;='Tabela IRT'!$B$20,'Tabela IRT'!$D$20,IF('Ficha de funcio e processa'!W277&lt;='Tabela IRT'!$B$21,'Tabela IRT'!$D$21,IF('Ficha de funcio e processa'!W277&lt;='Tabela IRT'!$B$22,'Tabela IRT'!$D$22,IF('Ficha de funcio e processa'!W277&lt;='Tabela IRT'!$B$23,'Tabela IRT'!$D$23,IF('Ficha de funcio e processa'!W277&lt;='Tabela IRT'!$B$24,'Tabela IRT'!$D$24))))))))))))))</f>
        <v>0</v>
      </c>
      <c r="K272" s="148">
        <f>IF('Ficha de funcio e processa'!W277&lt;='Tabela IRT'!$B$11,'Tabela IRT'!$E$11,IF('Ficha de funcio e processa'!W277&lt;='Tabela IRT'!$B$12,'Tabela IRT'!$E$12,IF('Ficha de funcio e processa'!W277&lt;='Tabela IRT'!$B$13,'Tabela IRT'!$E$13,IF('Ficha de funcio e processa'!W277&lt;='Tabela IRT'!$B$14,'Tabela IRT'!$E$14,IF('Ficha de funcio e processa'!W277&lt;='Tabela IRT'!$B$15,'Tabela IRT'!$E$15,IF('Ficha de funcio e processa'!W277&lt;='Tabela IRT'!$B$16,'Tabela IRT'!$E$16,IF('Ficha de funcio e processa'!W277&lt;='Tabela IRT'!$B$17,'Tabela IRT'!$E$17,IF('Ficha de funcio e processa'!W277&lt;='Tabela IRT'!$B$18,'Tabela IRT'!$E$18,IF('Ficha de funcio e processa'!W277&lt;='Tabela IRT'!$B$19,'Tabela IRT'!$E$19,IF('Ficha de funcio e processa'!W277&lt;='Tabela IRT'!$B$20,'Tabela IRT'!$E$20,IF('Ficha de funcio e processa'!W277&lt;='Tabela IRT'!$B$21,'Tabela IRT'!$E$21,IF('Ficha de funcio e processa'!W277&lt;='Tabela IRT'!$B$22,'Tabela IRT'!$E$22,IF('Ficha de funcio e processa'!W277&lt;='Tabela IRT'!$B$23,'Tabela IRT'!$E$23,IF('Ficha de funcio e processa'!W277&lt;='Tabela IRT'!$B$24,'Tabela IRT'!$E$24))))))))))))))</f>
        <v>0</v>
      </c>
      <c r="L272" s="148">
        <f>IF('Ficha de funcio e processa'!W277&lt;='Tabela IRT'!$B$11,'Tabela IRT'!$C$11,IF('Ficha de funcio e processa'!W277&lt;='Tabela IRT'!$B$12,'Tabela IRT'!$C$12,IF('Ficha de funcio e processa'!W277&lt;='Tabela IRT'!$B$13,'Tabela IRT'!$C$13,IF('Ficha de funcio e processa'!W277&lt;='Tabela IRT'!$B$14,'Tabela IRT'!$C$14,IF('Ficha de funcio e processa'!W277&lt;='Tabela IRT'!$B$15,'Tabela IRT'!$C$15,IF('Ficha de funcio e processa'!W277&lt;='Tabela IRT'!$B$16,'Tabela IRT'!$C$16,IF('Ficha de funcio e processa'!W277&lt;='Tabela IRT'!$B$17,'Tabela IRT'!$C$17,IF('Ficha de funcio e processa'!W277&lt;='Tabela IRT'!$B$18,'Tabela IRT'!$C$18,IF('Ficha de funcio e processa'!W277&lt;='Tabela IRT'!$B$19,'Tabela IRT'!$C$19,IF('Ficha de funcio e processa'!W277&lt;='Tabela IRT'!$B$20,'Tabela IRT'!$C$20,IF('Ficha de funcio e processa'!W277&lt;='Tabela IRT'!$B$21,'Tabela IRT'!$C$21,IF('Ficha de funcio e processa'!W277&lt;='Tabela IRT'!$B$22,'Tabela IRT'!$C$22,IF('Ficha de funcio e processa'!W277&lt;='Tabela IRT'!$B$23,'Tabela IRT'!$C$23,IF('Ficha de funcio e processa'!W277&lt;='Tabela IRT'!$B$24,'Tabela IRT'!$C$24))))))))))))))</f>
        <v>0</v>
      </c>
      <c r="M272" s="233">
        <f>('Ficha de funcio e processa'!W277-30%)-L272</f>
        <v>-0.3</v>
      </c>
      <c r="N272" s="184">
        <v>44</v>
      </c>
      <c r="O272" s="184">
        <v>9</v>
      </c>
      <c r="P272" s="185"/>
      <c r="Q272" s="185"/>
      <c r="R272" s="186"/>
      <c r="S272" s="186"/>
      <c r="T272" s="186"/>
      <c r="U272" s="186"/>
      <c r="V272" s="186"/>
      <c r="W272" s="186"/>
      <c r="X272" s="186"/>
      <c r="Y272" s="186"/>
      <c r="Z272" s="151"/>
      <c r="AA272" s="153">
        <f t="shared" ca="1" si="22"/>
        <v>41740</v>
      </c>
      <c r="AB272" s="154">
        <f t="shared" ca="1" si="23"/>
        <v>114.35616438356165</v>
      </c>
      <c r="AC272" s="187"/>
    </row>
    <row r="273" spans="1:29">
      <c r="A273" s="137" t="b">
        <f t="shared" si="24"/>
        <v>0</v>
      </c>
      <c r="B273" s="138"/>
      <c r="C273" s="145"/>
      <c r="D273" s="138"/>
      <c r="E273" s="139"/>
      <c r="F273" s="139"/>
      <c r="G273" s="140">
        <f t="shared" ca="1" si="20"/>
        <v>41740</v>
      </c>
      <c r="H273" s="141">
        <f t="shared" ca="1" si="21"/>
        <v>-41740</v>
      </c>
      <c r="I273" s="180"/>
      <c r="J273" s="135">
        <f>IF('Ficha de funcio e processa'!W278&lt;='Tabela IRT'!$B$11,'Tabela IRT'!$D$11,IF('Ficha de funcio e processa'!W278&lt;='Tabela IRT'!$B$12,'Tabela IRT'!$D$12,IF('Ficha de funcio e processa'!W278&lt;='Tabela IRT'!$B$13,'Tabela IRT'!$D$13,IF('Ficha de funcio e processa'!W278&lt;='Tabela IRT'!$B$14,'Tabela IRT'!$D$14,IF('Ficha de funcio e processa'!W278&lt;='Tabela IRT'!$B$15,'Tabela IRT'!$D$15,IF('Ficha de funcio e processa'!W278&lt;='Tabela IRT'!$B$16,'Tabela IRT'!$D$16,IF('Ficha de funcio e processa'!W278&lt;='Tabela IRT'!$B$17,'Tabela IRT'!$D$17,IF('Ficha de funcio e processa'!W278&lt;='Tabela IRT'!$B$18,'Tabela IRT'!$D$18,IF('Ficha de funcio e processa'!W278&lt;='Tabela IRT'!$B$19,'Tabela IRT'!$D$19,IF('Ficha de funcio e processa'!W278&lt;='Tabela IRT'!$B$20,'Tabela IRT'!$D$20,IF('Ficha de funcio e processa'!W278&lt;='Tabela IRT'!$B$21,'Tabela IRT'!$D$21,IF('Ficha de funcio e processa'!W278&lt;='Tabela IRT'!$B$22,'Tabela IRT'!$D$22,IF('Ficha de funcio e processa'!W278&lt;='Tabela IRT'!$B$23,'Tabela IRT'!$D$23,IF('Ficha de funcio e processa'!W278&lt;='Tabela IRT'!$B$24,'Tabela IRT'!$D$24))))))))))))))</f>
        <v>0</v>
      </c>
      <c r="K273" s="148">
        <f>IF('Ficha de funcio e processa'!W278&lt;='Tabela IRT'!$B$11,'Tabela IRT'!$E$11,IF('Ficha de funcio e processa'!W278&lt;='Tabela IRT'!$B$12,'Tabela IRT'!$E$12,IF('Ficha de funcio e processa'!W278&lt;='Tabela IRT'!$B$13,'Tabela IRT'!$E$13,IF('Ficha de funcio e processa'!W278&lt;='Tabela IRT'!$B$14,'Tabela IRT'!$E$14,IF('Ficha de funcio e processa'!W278&lt;='Tabela IRT'!$B$15,'Tabela IRT'!$E$15,IF('Ficha de funcio e processa'!W278&lt;='Tabela IRT'!$B$16,'Tabela IRT'!$E$16,IF('Ficha de funcio e processa'!W278&lt;='Tabela IRT'!$B$17,'Tabela IRT'!$E$17,IF('Ficha de funcio e processa'!W278&lt;='Tabela IRT'!$B$18,'Tabela IRT'!$E$18,IF('Ficha de funcio e processa'!W278&lt;='Tabela IRT'!$B$19,'Tabela IRT'!$E$19,IF('Ficha de funcio e processa'!W278&lt;='Tabela IRT'!$B$20,'Tabela IRT'!$E$20,IF('Ficha de funcio e processa'!W278&lt;='Tabela IRT'!$B$21,'Tabela IRT'!$E$21,IF('Ficha de funcio e processa'!W278&lt;='Tabela IRT'!$B$22,'Tabela IRT'!$E$22,IF('Ficha de funcio e processa'!W278&lt;='Tabela IRT'!$B$23,'Tabela IRT'!$E$23,IF('Ficha de funcio e processa'!W278&lt;='Tabela IRT'!$B$24,'Tabela IRT'!$E$24))))))))))))))</f>
        <v>0</v>
      </c>
      <c r="L273" s="148">
        <f>IF('Ficha de funcio e processa'!W278&lt;='Tabela IRT'!$B$11,'Tabela IRT'!$C$11,IF('Ficha de funcio e processa'!W278&lt;='Tabela IRT'!$B$12,'Tabela IRT'!$C$12,IF('Ficha de funcio e processa'!W278&lt;='Tabela IRT'!$B$13,'Tabela IRT'!$C$13,IF('Ficha de funcio e processa'!W278&lt;='Tabela IRT'!$B$14,'Tabela IRT'!$C$14,IF('Ficha de funcio e processa'!W278&lt;='Tabela IRT'!$B$15,'Tabela IRT'!$C$15,IF('Ficha de funcio e processa'!W278&lt;='Tabela IRT'!$B$16,'Tabela IRT'!$C$16,IF('Ficha de funcio e processa'!W278&lt;='Tabela IRT'!$B$17,'Tabela IRT'!$C$17,IF('Ficha de funcio e processa'!W278&lt;='Tabela IRT'!$B$18,'Tabela IRT'!$C$18,IF('Ficha de funcio e processa'!W278&lt;='Tabela IRT'!$B$19,'Tabela IRT'!$C$19,IF('Ficha de funcio e processa'!W278&lt;='Tabela IRT'!$B$20,'Tabela IRT'!$C$20,IF('Ficha de funcio e processa'!W278&lt;='Tabela IRT'!$B$21,'Tabela IRT'!$C$21,IF('Ficha de funcio e processa'!W278&lt;='Tabela IRT'!$B$22,'Tabela IRT'!$C$22,IF('Ficha de funcio e processa'!W278&lt;='Tabela IRT'!$B$23,'Tabela IRT'!$C$23,IF('Ficha de funcio e processa'!W278&lt;='Tabela IRT'!$B$24,'Tabela IRT'!$C$24))))))))))))))</f>
        <v>0</v>
      </c>
      <c r="M273" s="233">
        <f>('Ficha de funcio e processa'!W278-30%)-L273</f>
        <v>-0.3</v>
      </c>
      <c r="N273" s="184">
        <v>44</v>
      </c>
      <c r="O273" s="184">
        <v>9</v>
      </c>
      <c r="P273" s="185"/>
      <c r="Q273" s="185"/>
      <c r="R273" s="186"/>
      <c r="S273" s="186"/>
      <c r="T273" s="186"/>
      <c r="U273" s="186"/>
      <c r="V273" s="186"/>
      <c r="W273" s="186"/>
      <c r="X273" s="186"/>
      <c r="Y273" s="186"/>
      <c r="Z273" s="151"/>
      <c r="AA273" s="153">
        <f t="shared" ca="1" si="22"/>
        <v>41740</v>
      </c>
      <c r="AB273" s="154">
        <f t="shared" ca="1" si="23"/>
        <v>114.35616438356165</v>
      </c>
      <c r="AC273" s="187"/>
    </row>
    <row r="274" spans="1:29">
      <c r="A274" s="137" t="b">
        <f t="shared" si="24"/>
        <v>0</v>
      </c>
      <c r="B274" s="138"/>
      <c r="C274" s="145"/>
      <c r="D274" s="138"/>
      <c r="E274" s="139"/>
      <c r="F274" s="139"/>
      <c r="G274" s="140">
        <f t="shared" ca="1" si="20"/>
        <v>41740</v>
      </c>
      <c r="H274" s="141">
        <f t="shared" ca="1" si="21"/>
        <v>-41740</v>
      </c>
      <c r="I274" s="180"/>
      <c r="J274" s="135">
        <f>IF('Ficha de funcio e processa'!W279&lt;='Tabela IRT'!$B$11,'Tabela IRT'!$D$11,IF('Ficha de funcio e processa'!W279&lt;='Tabela IRT'!$B$12,'Tabela IRT'!$D$12,IF('Ficha de funcio e processa'!W279&lt;='Tabela IRT'!$B$13,'Tabela IRT'!$D$13,IF('Ficha de funcio e processa'!W279&lt;='Tabela IRT'!$B$14,'Tabela IRT'!$D$14,IF('Ficha de funcio e processa'!W279&lt;='Tabela IRT'!$B$15,'Tabela IRT'!$D$15,IF('Ficha de funcio e processa'!W279&lt;='Tabela IRT'!$B$16,'Tabela IRT'!$D$16,IF('Ficha de funcio e processa'!W279&lt;='Tabela IRT'!$B$17,'Tabela IRT'!$D$17,IF('Ficha de funcio e processa'!W279&lt;='Tabela IRT'!$B$18,'Tabela IRT'!$D$18,IF('Ficha de funcio e processa'!W279&lt;='Tabela IRT'!$B$19,'Tabela IRT'!$D$19,IF('Ficha de funcio e processa'!W279&lt;='Tabela IRT'!$B$20,'Tabela IRT'!$D$20,IF('Ficha de funcio e processa'!W279&lt;='Tabela IRT'!$B$21,'Tabela IRT'!$D$21,IF('Ficha de funcio e processa'!W279&lt;='Tabela IRT'!$B$22,'Tabela IRT'!$D$22,IF('Ficha de funcio e processa'!W279&lt;='Tabela IRT'!$B$23,'Tabela IRT'!$D$23,IF('Ficha de funcio e processa'!W279&lt;='Tabela IRT'!$B$24,'Tabela IRT'!$D$24))))))))))))))</f>
        <v>0</v>
      </c>
      <c r="K274" s="148">
        <f>IF('Ficha de funcio e processa'!W279&lt;='Tabela IRT'!$B$11,'Tabela IRT'!$E$11,IF('Ficha de funcio e processa'!W279&lt;='Tabela IRT'!$B$12,'Tabela IRT'!$E$12,IF('Ficha de funcio e processa'!W279&lt;='Tabela IRT'!$B$13,'Tabela IRT'!$E$13,IF('Ficha de funcio e processa'!W279&lt;='Tabela IRT'!$B$14,'Tabela IRT'!$E$14,IF('Ficha de funcio e processa'!W279&lt;='Tabela IRT'!$B$15,'Tabela IRT'!$E$15,IF('Ficha de funcio e processa'!W279&lt;='Tabela IRT'!$B$16,'Tabela IRT'!$E$16,IF('Ficha de funcio e processa'!W279&lt;='Tabela IRT'!$B$17,'Tabela IRT'!$E$17,IF('Ficha de funcio e processa'!W279&lt;='Tabela IRT'!$B$18,'Tabela IRT'!$E$18,IF('Ficha de funcio e processa'!W279&lt;='Tabela IRT'!$B$19,'Tabela IRT'!$E$19,IF('Ficha de funcio e processa'!W279&lt;='Tabela IRT'!$B$20,'Tabela IRT'!$E$20,IF('Ficha de funcio e processa'!W279&lt;='Tabela IRT'!$B$21,'Tabela IRT'!$E$21,IF('Ficha de funcio e processa'!W279&lt;='Tabela IRT'!$B$22,'Tabela IRT'!$E$22,IF('Ficha de funcio e processa'!W279&lt;='Tabela IRT'!$B$23,'Tabela IRT'!$E$23,IF('Ficha de funcio e processa'!W279&lt;='Tabela IRT'!$B$24,'Tabela IRT'!$E$24))))))))))))))</f>
        <v>0</v>
      </c>
      <c r="L274" s="148">
        <f>IF('Ficha de funcio e processa'!W279&lt;='Tabela IRT'!$B$11,'Tabela IRT'!$C$11,IF('Ficha de funcio e processa'!W279&lt;='Tabela IRT'!$B$12,'Tabela IRT'!$C$12,IF('Ficha de funcio e processa'!W279&lt;='Tabela IRT'!$B$13,'Tabela IRT'!$C$13,IF('Ficha de funcio e processa'!W279&lt;='Tabela IRT'!$B$14,'Tabela IRT'!$C$14,IF('Ficha de funcio e processa'!W279&lt;='Tabela IRT'!$B$15,'Tabela IRT'!$C$15,IF('Ficha de funcio e processa'!W279&lt;='Tabela IRT'!$B$16,'Tabela IRT'!$C$16,IF('Ficha de funcio e processa'!W279&lt;='Tabela IRT'!$B$17,'Tabela IRT'!$C$17,IF('Ficha de funcio e processa'!W279&lt;='Tabela IRT'!$B$18,'Tabela IRT'!$C$18,IF('Ficha de funcio e processa'!W279&lt;='Tabela IRT'!$B$19,'Tabela IRT'!$C$19,IF('Ficha de funcio e processa'!W279&lt;='Tabela IRT'!$B$20,'Tabela IRT'!$C$20,IF('Ficha de funcio e processa'!W279&lt;='Tabela IRT'!$B$21,'Tabela IRT'!$C$21,IF('Ficha de funcio e processa'!W279&lt;='Tabela IRT'!$B$22,'Tabela IRT'!$C$22,IF('Ficha de funcio e processa'!W279&lt;='Tabela IRT'!$B$23,'Tabela IRT'!$C$23,IF('Ficha de funcio e processa'!W279&lt;='Tabela IRT'!$B$24,'Tabela IRT'!$C$24))))))))))))))</f>
        <v>0</v>
      </c>
      <c r="M274" s="233">
        <f>('Ficha de funcio e processa'!W279-30%)-L274</f>
        <v>-0.3</v>
      </c>
      <c r="N274" s="184">
        <v>44</v>
      </c>
      <c r="O274" s="184">
        <v>9</v>
      </c>
      <c r="P274" s="185"/>
      <c r="Q274" s="185"/>
      <c r="R274" s="186"/>
      <c r="S274" s="186"/>
      <c r="T274" s="186"/>
      <c r="U274" s="186"/>
      <c r="V274" s="186"/>
      <c r="W274" s="186"/>
      <c r="X274" s="186"/>
      <c r="Y274" s="186"/>
      <c r="Z274" s="151"/>
      <c r="AA274" s="153">
        <f t="shared" ca="1" si="22"/>
        <v>41740</v>
      </c>
      <c r="AB274" s="154">
        <f t="shared" ca="1" si="23"/>
        <v>114.35616438356165</v>
      </c>
      <c r="AC274" s="187"/>
    </row>
    <row r="275" spans="1:29">
      <c r="A275" s="137" t="b">
        <f t="shared" si="24"/>
        <v>0</v>
      </c>
      <c r="B275" s="138"/>
      <c r="C275" s="145"/>
      <c r="D275" s="138"/>
      <c r="E275" s="139"/>
      <c r="F275" s="139"/>
      <c r="G275" s="140">
        <f t="shared" ca="1" si="20"/>
        <v>41740</v>
      </c>
      <c r="H275" s="141">
        <f t="shared" ca="1" si="21"/>
        <v>-41740</v>
      </c>
      <c r="I275" s="180"/>
      <c r="J275" s="135">
        <f>IF('Ficha de funcio e processa'!W280&lt;='Tabela IRT'!$B$11,'Tabela IRT'!$D$11,IF('Ficha de funcio e processa'!W280&lt;='Tabela IRT'!$B$12,'Tabela IRT'!$D$12,IF('Ficha de funcio e processa'!W280&lt;='Tabela IRT'!$B$13,'Tabela IRT'!$D$13,IF('Ficha de funcio e processa'!W280&lt;='Tabela IRT'!$B$14,'Tabela IRT'!$D$14,IF('Ficha de funcio e processa'!W280&lt;='Tabela IRT'!$B$15,'Tabela IRT'!$D$15,IF('Ficha de funcio e processa'!W280&lt;='Tabela IRT'!$B$16,'Tabela IRT'!$D$16,IF('Ficha de funcio e processa'!W280&lt;='Tabela IRT'!$B$17,'Tabela IRT'!$D$17,IF('Ficha de funcio e processa'!W280&lt;='Tabela IRT'!$B$18,'Tabela IRT'!$D$18,IF('Ficha de funcio e processa'!W280&lt;='Tabela IRT'!$B$19,'Tabela IRT'!$D$19,IF('Ficha de funcio e processa'!W280&lt;='Tabela IRT'!$B$20,'Tabela IRT'!$D$20,IF('Ficha de funcio e processa'!W280&lt;='Tabela IRT'!$B$21,'Tabela IRT'!$D$21,IF('Ficha de funcio e processa'!W280&lt;='Tabela IRT'!$B$22,'Tabela IRT'!$D$22,IF('Ficha de funcio e processa'!W280&lt;='Tabela IRT'!$B$23,'Tabela IRT'!$D$23,IF('Ficha de funcio e processa'!W280&lt;='Tabela IRT'!$B$24,'Tabela IRT'!$D$24))))))))))))))</f>
        <v>0</v>
      </c>
      <c r="K275" s="148">
        <f>IF('Ficha de funcio e processa'!W280&lt;='Tabela IRT'!$B$11,'Tabela IRT'!$E$11,IF('Ficha de funcio e processa'!W280&lt;='Tabela IRT'!$B$12,'Tabela IRT'!$E$12,IF('Ficha de funcio e processa'!W280&lt;='Tabela IRT'!$B$13,'Tabela IRT'!$E$13,IF('Ficha de funcio e processa'!W280&lt;='Tabela IRT'!$B$14,'Tabela IRT'!$E$14,IF('Ficha de funcio e processa'!W280&lt;='Tabela IRT'!$B$15,'Tabela IRT'!$E$15,IF('Ficha de funcio e processa'!W280&lt;='Tabela IRT'!$B$16,'Tabela IRT'!$E$16,IF('Ficha de funcio e processa'!W280&lt;='Tabela IRT'!$B$17,'Tabela IRT'!$E$17,IF('Ficha de funcio e processa'!W280&lt;='Tabela IRT'!$B$18,'Tabela IRT'!$E$18,IF('Ficha de funcio e processa'!W280&lt;='Tabela IRT'!$B$19,'Tabela IRT'!$E$19,IF('Ficha de funcio e processa'!W280&lt;='Tabela IRT'!$B$20,'Tabela IRT'!$E$20,IF('Ficha de funcio e processa'!W280&lt;='Tabela IRT'!$B$21,'Tabela IRT'!$E$21,IF('Ficha de funcio e processa'!W280&lt;='Tabela IRT'!$B$22,'Tabela IRT'!$E$22,IF('Ficha de funcio e processa'!W280&lt;='Tabela IRT'!$B$23,'Tabela IRT'!$E$23,IF('Ficha de funcio e processa'!W280&lt;='Tabela IRT'!$B$24,'Tabela IRT'!$E$24))))))))))))))</f>
        <v>0</v>
      </c>
      <c r="L275" s="148">
        <f>IF('Ficha de funcio e processa'!W280&lt;='Tabela IRT'!$B$11,'Tabela IRT'!$C$11,IF('Ficha de funcio e processa'!W280&lt;='Tabela IRT'!$B$12,'Tabela IRT'!$C$12,IF('Ficha de funcio e processa'!W280&lt;='Tabela IRT'!$B$13,'Tabela IRT'!$C$13,IF('Ficha de funcio e processa'!W280&lt;='Tabela IRT'!$B$14,'Tabela IRT'!$C$14,IF('Ficha de funcio e processa'!W280&lt;='Tabela IRT'!$B$15,'Tabela IRT'!$C$15,IF('Ficha de funcio e processa'!W280&lt;='Tabela IRT'!$B$16,'Tabela IRT'!$C$16,IF('Ficha de funcio e processa'!W280&lt;='Tabela IRT'!$B$17,'Tabela IRT'!$C$17,IF('Ficha de funcio e processa'!W280&lt;='Tabela IRT'!$B$18,'Tabela IRT'!$C$18,IF('Ficha de funcio e processa'!W280&lt;='Tabela IRT'!$B$19,'Tabela IRT'!$C$19,IF('Ficha de funcio e processa'!W280&lt;='Tabela IRT'!$B$20,'Tabela IRT'!$C$20,IF('Ficha de funcio e processa'!W280&lt;='Tabela IRT'!$B$21,'Tabela IRT'!$C$21,IF('Ficha de funcio e processa'!W280&lt;='Tabela IRT'!$B$22,'Tabela IRT'!$C$22,IF('Ficha de funcio e processa'!W280&lt;='Tabela IRT'!$B$23,'Tabela IRT'!$C$23,IF('Ficha de funcio e processa'!W280&lt;='Tabela IRT'!$B$24,'Tabela IRT'!$C$24))))))))))))))</f>
        <v>0</v>
      </c>
      <c r="M275" s="233">
        <f>('Ficha de funcio e processa'!W280-30%)-L275</f>
        <v>-0.3</v>
      </c>
      <c r="N275" s="184">
        <v>44</v>
      </c>
      <c r="O275" s="184">
        <v>9</v>
      </c>
      <c r="P275" s="185"/>
      <c r="Q275" s="185"/>
      <c r="R275" s="186"/>
      <c r="S275" s="186"/>
      <c r="T275" s="186"/>
      <c r="U275" s="186"/>
      <c r="V275" s="186"/>
      <c r="W275" s="186"/>
      <c r="X275" s="186"/>
      <c r="Y275" s="186"/>
      <c r="Z275" s="151"/>
      <c r="AA275" s="153">
        <f t="shared" ca="1" si="22"/>
        <v>41740</v>
      </c>
      <c r="AB275" s="154">
        <f t="shared" ca="1" si="23"/>
        <v>114.35616438356165</v>
      </c>
      <c r="AC275" s="187"/>
    </row>
    <row r="276" spans="1:29">
      <c r="A276" s="137" t="b">
        <f t="shared" si="24"/>
        <v>0</v>
      </c>
      <c r="B276" s="138"/>
      <c r="C276" s="145"/>
      <c r="D276" s="138"/>
      <c r="E276" s="139"/>
      <c r="F276" s="139"/>
      <c r="G276" s="140">
        <f t="shared" ca="1" si="20"/>
        <v>41740</v>
      </c>
      <c r="H276" s="141">
        <f t="shared" ca="1" si="21"/>
        <v>-41740</v>
      </c>
      <c r="I276" s="180"/>
      <c r="J276" s="135">
        <f>IF('Ficha de funcio e processa'!W281&lt;='Tabela IRT'!$B$11,'Tabela IRT'!$D$11,IF('Ficha de funcio e processa'!W281&lt;='Tabela IRT'!$B$12,'Tabela IRT'!$D$12,IF('Ficha de funcio e processa'!W281&lt;='Tabela IRT'!$B$13,'Tabela IRT'!$D$13,IF('Ficha de funcio e processa'!W281&lt;='Tabela IRT'!$B$14,'Tabela IRT'!$D$14,IF('Ficha de funcio e processa'!W281&lt;='Tabela IRT'!$B$15,'Tabela IRT'!$D$15,IF('Ficha de funcio e processa'!W281&lt;='Tabela IRT'!$B$16,'Tabela IRT'!$D$16,IF('Ficha de funcio e processa'!W281&lt;='Tabela IRT'!$B$17,'Tabela IRT'!$D$17,IF('Ficha de funcio e processa'!W281&lt;='Tabela IRT'!$B$18,'Tabela IRT'!$D$18,IF('Ficha de funcio e processa'!W281&lt;='Tabela IRT'!$B$19,'Tabela IRT'!$D$19,IF('Ficha de funcio e processa'!W281&lt;='Tabela IRT'!$B$20,'Tabela IRT'!$D$20,IF('Ficha de funcio e processa'!W281&lt;='Tabela IRT'!$B$21,'Tabela IRT'!$D$21,IF('Ficha de funcio e processa'!W281&lt;='Tabela IRT'!$B$22,'Tabela IRT'!$D$22,IF('Ficha de funcio e processa'!W281&lt;='Tabela IRT'!$B$23,'Tabela IRT'!$D$23,IF('Ficha de funcio e processa'!W281&lt;='Tabela IRT'!$B$24,'Tabela IRT'!$D$24))))))))))))))</f>
        <v>0</v>
      </c>
      <c r="K276" s="148">
        <f>IF('Ficha de funcio e processa'!W281&lt;='Tabela IRT'!$B$11,'Tabela IRT'!$E$11,IF('Ficha de funcio e processa'!W281&lt;='Tabela IRT'!$B$12,'Tabela IRT'!$E$12,IF('Ficha de funcio e processa'!W281&lt;='Tabela IRT'!$B$13,'Tabela IRT'!$E$13,IF('Ficha de funcio e processa'!W281&lt;='Tabela IRT'!$B$14,'Tabela IRT'!$E$14,IF('Ficha de funcio e processa'!W281&lt;='Tabela IRT'!$B$15,'Tabela IRT'!$E$15,IF('Ficha de funcio e processa'!W281&lt;='Tabela IRT'!$B$16,'Tabela IRT'!$E$16,IF('Ficha de funcio e processa'!W281&lt;='Tabela IRT'!$B$17,'Tabela IRT'!$E$17,IF('Ficha de funcio e processa'!W281&lt;='Tabela IRT'!$B$18,'Tabela IRT'!$E$18,IF('Ficha de funcio e processa'!W281&lt;='Tabela IRT'!$B$19,'Tabela IRT'!$E$19,IF('Ficha de funcio e processa'!W281&lt;='Tabela IRT'!$B$20,'Tabela IRT'!$E$20,IF('Ficha de funcio e processa'!W281&lt;='Tabela IRT'!$B$21,'Tabela IRT'!$E$21,IF('Ficha de funcio e processa'!W281&lt;='Tabela IRT'!$B$22,'Tabela IRT'!$E$22,IF('Ficha de funcio e processa'!W281&lt;='Tabela IRT'!$B$23,'Tabela IRT'!$E$23,IF('Ficha de funcio e processa'!W281&lt;='Tabela IRT'!$B$24,'Tabela IRT'!$E$24))))))))))))))</f>
        <v>0</v>
      </c>
      <c r="L276" s="148">
        <f>IF('Ficha de funcio e processa'!W281&lt;='Tabela IRT'!$B$11,'Tabela IRT'!$C$11,IF('Ficha de funcio e processa'!W281&lt;='Tabela IRT'!$B$12,'Tabela IRT'!$C$12,IF('Ficha de funcio e processa'!W281&lt;='Tabela IRT'!$B$13,'Tabela IRT'!$C$13,IF('Ficha de funcio e processa'!W281&lt;='Tabela IRT'!$B$14,'Tabela IRT'!$C$14,IF('Ficha de funcio e processa'!W281&lt;='Tabela IRT'!$B$15,'Tabela IRT'!$C$15,IF('Ficha de funcio e processa'!W281&lt;='Tabela IRT'!$B$16,'Tabela IRT'!$C$16,IF('Ficha de funcio e processa'!W281&lt;='Tabela IRT'!$B$17,'Tabela IRT'!$C$17,IF('Ficha de funcio e processa'!W281&lt;='Tabela IRT'!$B$18,'Tabela IRT'!$C$18,IF('Ficha de funcio e processa'!W281&lt;='Tabela IRT'!$B$19,'Tabela IRT'!$C$19,IF('Ficha de funcio e processa'!W281&lt;='Tabela IRT'!$B$20,'Tabela IRT'!$C$20,IF('Ficha de funcio e processa'!W281&lt;='Tabela IRT'!$B$21,'Tabela IRT'!$C$21,IF('Ficha de funcio e processa'!W281&lt;='Tabela IRT'!$B$22,'Tabela IRT'!$C$22,IF('Ficha de funcio e processa'!W281&lt;='Tabela IRT'!$B$23,'Tabela IRT'!$C$23,IF('Ficha de funcio e processa'!W281&lt;='Tabela IRT'!$B$24,'Tabela IRT'!$C$24))))))))))))))</f>
        <v>0</v>
      </c>
      <c r="M276" s="233">
        <f>('Ficha de funcio e processa'!W281-30%)-L276</f>
        <v>-0.3</v>
      </c>
      <c r="N276" s="184">
        <v>44</v>
      </c>
      <c r="O276" s="184">
        <v>9</v>
      </c>
      <c r="P276" s="185"/>
      <c r="Q276" s="185"/>
      <c r="R276" s="186"/>
      <c r="S276" s="186"/>
      <c r="T276" s="186"/>
      <c r="U276" s="186"/>
      <c r="V276" s="186"/>
      <c r="W276" s="186"/>
      <c r="X276" s="186"/>
      <c r="Y276" s="186"/>
      <c r="Z276" s="151"/>
      <c r="AA276" s="153">
        <f t="shared" ca="1" si="22"/>
        <v>41740</v>
      </c>
      <c r="AB276" s="154">
        <f t="shared" ca="1" si="23"/>
        <v>114.35616438356165</v>
      </c>
      <c r="AC276" s="187"/>
    </row>
    <row r="277" spans="1:29">
      <c r="A277" s="137" t="b">
        <f t="shared" si="24"/>
        <v>0</v>
      </c>
      <c r="B277" s="138"/>
      <c r="C277" s="145"/>
      <c r="D277" s="138"/>
      <c r="E277" s="139"/>
      <c r="F277" s="139"/>
      <c r="G277" s="140">
        <f t="shared" ca="1" si="20"/>
        <v>41740</v>
      </c>
      <c r="H277" s="141">
        <f t="shared" ca="1" si="21"/>
        <v>-41740</v>
      </c>
      <c r="I277" s="180"/>
      <c r="J277" s="135">
        <f>IF('Ficha de funcio e processa'!W282&lt;='Tabela IRT'!$B$11,'Tabela IRT'!$D$11,IF('Ficha de funcio e processa'!W282&lt;='Tabela IRT'!$B$12,'Tabela IRT'!$D$12,IF('Ficha de funcio e processa'!W282&lt;='Tabela IRT'!$B$13,'Tabela IRT'!$D$13,IF('Ficha de funcio e processa'!W282&lt;='Tabela IRT'!$B$14,'Tabela IRT'!$D$14,IF('Ficha de funcio e processa'!W282&lt;='Tabela IRT'!$B$15,'Tabela IRT'!$D$15,IF('Ficha de funcio e processa'!W282&lt;='Tabela IRT'!$B$16,'Tabela IRT'!$D$16,IF('Ficha de funcio e processa'!W282&lt;='Tabela IRT'!$B$17,'Tabela IRT'!$D$17,IF('Ficha de funcio e processa'!W282&lt;='Tabela IRT'!$B$18,'Tabela IRT'!$D$18,IF('Ficha de funcio e processa'!W282&lt;='Tabela IRT'!$B$19,'Tabela IRT'!$D$19,IF('Ficha de funcio e processa'!W282&lt;='Tabela IRT'!$B$20,'Tabela IRT'!$D$20,IF('Ficha de funcio e processa'!W282&lt;='Tabela IRT'!$B$21,'Tabela IRT'!$D$21,IF('Ficha de funcio e processa'!W282&lt;='Tabela IRT'!$B$22,'Tabela IRT'!$D$22,IF('Ficha de funcio e processa'!W282&lt;='Tabela IRT'!$B$23,'Tabela IRT'!$D$23,IF('Ficha de funcio e processa'!W282&lt;='Tabela IRT'!$B$24,'Tabela IRT'!$D$24))))))))))))))</f>
        <v>0</v>
      </c>
      <c r="K277" s="148">
        <f>IF('Ficha de funcio e processa'!W282&lt;='Tabela IRT'!$B$11,'Tabela IRT'!$E$11,IF('Ficha de funcio e processa'!W282&lt;='Tabela IRT'!$B$12,'Tabela IRT'!$E$12,IF('Ficha de funcio e processa'!W282&lt;='Tabela IRT'!$B$13,'Tabela IRT'!$E$13,IF('Ficha de funcio e processa'!W282&lt;='Tabela IRT'!$B$14,'Tabela IRT'!$E$14,IF('Ficha de funcio e processa'!W282&lt;='Tabela IRT'!$B$15,'Tabela IRT'!$E$15,IF('Ficha de funcio e processa'!W282&lt;='Tabela IRT'!$B$16,'Tabela IRT'!$E$16,IF('Ficha de funcio e processa'!W282&lt;='Tabela IRT'!$B$17,'Tabela IRT'!$E$17,IF('Ficha de funcio e processa'!W282&lt;='Tabela IRT'!$B$18,'Tabela IRT'!$E$18,IF('Ficha de funcio e processa'!W282&lt;='Tabela IRT'!$B$19,'Tabela IRT'!$E$19,IF('Ficha de funcio e processa'!W282&lt;='Tabela IRT'!$B$20,'Tabela IRT'!$E$20,IF('Ficha de funcio e processa'!W282&lt;='Tabela IRT'!$B$21,'Tabela IRT'!$E$21,IF('Ficha de funcio e processa'!W282&lt;='Tabela IRT'!$B$22,'Tabela IRT'!$E$22,IF('Ficha de funcio e processa'!W282&lt;='Tabela IRT'!$B$23,'Tabela IRT'!$E$23,IF('Ficha de funcio e processa'!W282&lt;='Tabela IRT'!$B$24,'Tabela IRT'!$E$24))))))))))))))</f>
        <v>0</v>
      </c>
      <c r="L277" s="148">
        <f>IF('Ficha de funcio e processa'!W282&lt;='Tabela IRT'!$B$11,'Tabela IRT'!$C$11,IF('Ficha de funcio e processa'!W282&lt;='Tabela IRT'!$B$12,'Tabela IRT'!$C$12,IF('Ficha de funcio e processa'!W282&lt;='Tabela IRT'!$B$13,'Tabela IRT'!$C$13,IF('Ficha de funcio e processa'!W282&lt;='Tabela IRT'!$B$14,'Tabela IRT'!$C$14,IF('Ficha de funcio e processa'!W282&lt;='Tabela IRT'!$B$15,'Tabela IRT'!$C$15,IF('Ficha de funcio e processa'!W282&lt;='Tabela IRT'!$B$16,'Tabela IRT'!$C$16,IF('Ficha de funcio e processa'!W282&lt;='Tabela IRT'!$B$17,'Tabela IRT'!$C$17,IF('Ficha de funcio e processa'!W282&lt;='Tabela IRT'!$B$18,'Tabela IRT'!$C$18,IF('Ficha de funcio e processa'!W282&lt;='Tabela IRT'!$B$19,'Tabela IRT'!$C$19,IF('Ficha de funcio e processa'!W282&lt;='Tabela IRT'!$B$20,'Tabela IRT'!$C$20,IF('Ficha de funcio e processa'!W282&lt;='Tabela IRT'!$B$21,'Tabela IRT'!$C$21,IF('Ficha de funcio e processa'!W282&lt;='Tabela IRT'!$B$22,'Tabela IRT'!$C$22,IF('Ficha de funcio e processa'!W282&lt;='Tabela IRT'!$B$23,'Tabela IRT'!$C$23,IF('Ficha de funcio e processa'!W282&lt;='Tabela IRT'!$B$24,'Tabela IRT'!$C$24))))))))))))))</f>
        <v>0</v>
      </c>
      <c r="M277" s="233">
        <f>('Ficha de funcio e processa'!W282-30%)-L277</f>
        <v>-0.3</v>
      </c>
      <c r="N277" s="184">
        <v>44</v>
      </c>
      <c r="O277" s="184">
        <v>9</v>
      </c>
      <c r="P277" s="185"/>
      <c r="Q277" s="185"/>
      <c r="R277" s="186"/>
      <c r="S277" s="186"/>
      <c r="T277" s="186"/>
      <c r="U277" s="186"/>
      <c r="V277" s="186"/>
      <c r="W277" s="186"/>
      <c r="X277" s="186"/>
      <c r="Y277" s="186"/>
      <c r="Z277" s="151"/>
      <c r="AA277" s="153">
        <f t="shared" ca="1" si="22"/>
        <v>41740</v>
      </c>
      <c r="AB277" s="154">
        <f t="shared" ca="1" si="23"/>
        <v>114.35616438356165</v>
      </c>
      <c r="AC277" s="187"/>
    </row>
    <row r="278" spans="1:29">
      <c r="A278" s="137" t="b">
        <f t="shared" si="24"/>
        <v>0</v>
      </c>
      <c r="B278" s="138"/>
      <c r="C278" s="145"/>
      <c r="D278" s="138"/>
      <c r="E278" s="139"/>
      <c r="F278" s="139"/>
      <c r="G278" s="140">
        <f t="shared" ca="1" si="20"/>
        <v>41740</v>
      </c>
      <c r="H278" s="141">
        <f t="shared" ca="1" si="21"/>
        <v>-41740</v>
      </c>
      <c r="I278" s="180"/>
      <c r="J278" s="135">
        <f>IF('Ficha de funcio e processa'!W283&lt;='Tabela IRT'!$B$11,'Tabela IRT'!$D$11,IF('Ficha de funcio e processa'!W283&lt;='Tabela IRT'!$B$12,'Tabela IRT'!$D$12,IF('Ficha de funcio e processa'!W283&lt;='Tabela IRT'!$B$13,'Tabela IRT'!$D$13,IF('Ficha de funcio e processa'!W283&lt;='Tabela IRT'!$B$14,'Tabela IRT'!$D$14,IF('Ficha de funcio e processa'!W283&lt;='Tabela IRT'!$B$15,'Tabela IRT'!$D$15,IF('Ficha de funcio e processa'!W283&lt;='Tabela IRT'!$B$16,'Tabela IRT'!$D$16,IF('Ficha de funcio e processa'!W283&lt;='Tabela IRT'!$B$17,'Tabela IRT'!$D$17,IF('Ficha de funcio e processa'!W283&lt;='Tabela IRT'!$B$18,'Tabela IRT'!$D$18,IF('Ficha de funcio e processa'!W283&lt;='Tabela IRT'!$B$19,'Tabela IRT'!$D$19,IF('Ficha de funcio e processa'!W283&lt;='Tabela IRT'!$B$20,'Tabela IRT'!$D$20,IF('Ficha de funcio e processa'!W283&lt;='Tabela IRT'!$B$21,'Tabela IRT'!$D$21,IF('Ficha de funcio e processa'!W283&lt;='Tabela IRT'!$B$22,'Tabela IRT'!$D$22,IF('Ficha de funcio e processa'!W283&lt;='Tabela IRT'!$B$23,'Tabela IRT'!$D$23,IF('Ficha de funcio e processa'!W283&lt;='Tabela IRT'!$B$24,'Tabela IRT'!$D$24))))))))))))))</f>
        <v>0</v>
      </c>
      <c r="K278" s="148">
        <f>IF('Ficha de funcio e processa'!W283&lt;='Tabela IRT'!$B$11,'Tabela IRT'!$E$11,IF('Ficha de funcio e processa'!W283&lt;='Tabela IRT'!$B$12,'Tabela IRT'!$E$12,IF('Ficha de funcio e processa'!W283&lt;='Tabela IRT'!$B$13,'Tabela IRT'!$E$13,IF('Ficha de funcio e processa'!W283&lt;='Tabela IRT'!$B$14,'Tabela IRT'!$E$14,IF('Ficha de funcio e processa'!W283&lt;='Tabela IRT'!$B$15,'Tabela IRT'!$E$15,IF('Ficha de funcio e processa'!W283&lt;='Tabela IRT'!$B$16,'Tabela IRT'!$E$16,IF('Ficha de funcio e processa'!W283&lt;='Tabela IRT'!$B$17,'Tabela IRT'!$E$17,IF('Ficha de funcio e processa'!W283&lt;='Tabela IRT'!$B$18,'Tabela IRT'!$E$18,IF('Ficha de funcio e processa'!W283&lt;='Tabela IRT'!$B$19,'Tabela IRT'!$E$19,IF('Ficha de funcio e processa'!W283&lt;='Tabela IRT'!$B$20,'Tabela IRT'!$E$20,IF('Ficha de funcio e processa'!W283&lt;='Tabela IRT'!$B$21,'Tabela IRT'!$E$21,IF('Ficha de funcio e processa'!W283&lt;='Tabela IRT'!$B$22,'Tabela IRT'!$E$22,IF('Ficha de funcio e processa'!W283&lt;='Tabela IRT'!$B$23,'Tabela IRT'!$E$23,IF('Ficha de funcio e processa'!W283&lt;='Tabela IRT'!$B$24,'Tabela IRT'!$E$24))))))))))))))</f>
        <v>0</v>
      </c>
      <c r="L278" s="148">
        <f>IF('Ficha de funcio e processa'!W283&lt;='Tabela IRT'!$B$11,'Tabela IRT'!$C$11,IF('Ficha de funcio e processa'!W283&lt;='Tabela IRT'!$B$12,'Tabela IRT'!$C$12,IF('Ficha de funcio e processa'!W283&lt;='Tabela IRT'!$B$13,'Tabela IRT'!$C$13,IF('Ficha de funcio e processa'!W283&lt;='Tabela IRT'!$B$14,'Tabela IRT'!$C$14,IF('Ficha de funcio e processa'!W283&lt;='Tabela IRT'!$B$15,'Tabela IRT'!$C$15,IF('Ficha de funcio e processa'!W283&lt;='Tabela IRT'!$B$16,'Tabela IRT'!$C$16,IF('Ficha de funcio e processa'!W283&lt;='Tabela IRT'!$B$17,'Tabela IRT'!$C$17,IF('Ficha de funcio e processa'!W283&lt;='Tabela IRT'!$B$18,'Tabela IRT'!$C$18,IF('Ficha de funcio e processa'!W283&lt;='Tabela IRT'!$B$19,'Tabela IRT'!$C$19,IF('Ficha de funcio e processa'!W283&lt;='Tabela IRT'!$B$20,'Tabela IRT'!$C$20,IF('Ficha de funcio e processa'!W283&lt;='Tabela IRT'!$B$21,'Tabela IRT'!$C$21,IF('Ficha de funcio e processa'!W283&lt;='Tabela IRT'!$B$22,'Tabela IRT'!$C$22,IF('Ficha de funcio e processa'!W283&lt;='Tabela IRT'!$B$23,'Tabela IRT'!$C$23,IF('Ficha de funcio e processa'!W283&lt;='Tabela IRT'!$B$24,'Tabela IRT'!$C$24))))))))))))))</f>
        <v>0</v>
      </c>
      <c r="M278" s="233">
        <f>('Ficha de funcio e processa'!W283-30%)-L278</f>
        <v>-0.3</v>
      </c>
      <c r="N278" s="184">
        <v>44</v>
      </c>
      <c r="O278" s="184">
        <v>9</v>
      </c>
      <c r="P278" s="185"/>
      <c r="Q278" s="185"/>
      <c r="R278" s="186"/>
      <c r="S278" s="186"/>
      <c r="T278" s="186"/>
      <c r="U278" s="186"/>
      <c r="V278" s="186"/>
      <c r="W278" s="186"/>
      <c r="X278" s="186"/>
      <c r="Y278" s="186"/>
      <c r="Z278" s="151"/>
      <c r="AA278" s="153">
        <f t="shared" ca="1" si="22"/>
        <v>41740</v>
      </c>
      <c r="AB278" s="154">
        <f t="shared" ca="1" si="23"/>
        <v>114.35616438356165</v>
      </c>
      <c r="AC278" s="187"/>
    </row>
    <row r="279" spans="1:29">
      <c r="A279" s="137" t="b">
        <f t="shared" si="24"/>
        <v>0</v>
      </c>
      <c r="B279" s="138"/>
      <c r="C279" s="145"/>
      <c r="D279" s="138"/>
      <c r="E279" s="139"/>
      <c r="F279" s="139"/>
      <c r="G279" s="140">
        <f t="shared" ca="1" si="20"/>
        <v>41740</v>
      </c>
      <c r="H279" s="141">
        <f t="shared" ca="1" si="21"/>
        <v>-41740</v>
      </c>
      <c r="I279" s="180"/>
      <c r="J279" s="135">
        <f>IF('Ficha de funcio e processa'!W284&lt;='Tabela IRT'!$B$11,'Tabela IRT'!$D$11,IF('Ficha de funcio e processa'!W284&lt;='Tabela IRT'!$B$12,'Tabela IRT'!$D$12,IF('Ficha de funcio e processa'!W284&lt;='Tabela IRT'!$B$13,'Tabela IRT'!$D$13,IF('Ficha de funcio e processa'!W284&lt;='Tabela IRT'!$B$14,'Tabela IRT'!$D$14,IF('Ficha de funcio e processa'!W284&lt;='Tabela IRT'!$B$15,'Tabela IRT'!$D$15,IF('Ficha de funcio e processa'!W284&lt;='Tabela IRT'!$B$16,'Tabela IRT'!$D$16,IF('Ficha de funcio e processa'!W284&lt;='Tabela IRT'!$B$17,'Tabela IRT'!$D$17,IF('Ficha de funcio e processa'!W284&lt;='Tabela IRT'!$B$18,'Tabela IRT'!$D$18,IF('Ficha de funcio e processa'!W284&lt;='Tabela IRT'!$B$19,'Tabela IRT'!$D$19,IF('Ficha de funcio e processa'!W284&lt;='Tabela IRT'!$B$20,'Tabela IRT'!$D$20,IF('Ficha de funcio e processa'!W284&lt;='Tabela IRT'!$B$21,'Tabela IRT'!$D$21,IF('Ficha de funcio e processa'!W284&lt;='Tabela IRT'!$B$22,'Tabela IRT'!$D$22,IF('Ficha de funcio e processa'!W284&lt;='Tabela IRT'!$B$23,'Tabela IRT'!$D$23,IF('Ficha de funcio e processa'!W284&lt;='Tabela IRT'!$B$24,'Tabela IRT'!$D$24))))))))))))))</f>
        <v>0</v>
      </c>
      <c r="K279" s="148">
        <f>IF('Ficha de funcio e processa'!W284&lt;='Tabela IRT'!$B$11,'Tabela IRT'!$E$11,IF('Ficha de funcio e processa'!W284&lt;='Tabela IRT'!$B$12,'Tabela IRT'!$E$12,IF('Ficha de funcio e processa'!W284&lt;='Tabela IRT'!$B$13,'Tabela IRT'!$E$13,IF('Ficha de funcio e processa'!W284&lt;='Tabela IRT'!$B$14,'Tabela IRT'!$E$14,IF('Ficha de funcio e processa'!W284&lt;='Tabela IRT'!$B$15,'Tabela IRT'!$E$15,IF('Ficha de funcio e processa'!W284&lt;='Tabela IRT'!$B$16,'Tabela IRT'!$E$16,IF('Ficha de funcio e processa'!W284&lt;='Tabela IRT'!$B$17,'Tabela IRT'!$E$17,IF('Ficha de funcio e processa'!W284&lt;='Tabela IRT'!$B$18,'Tabela IRT'!$E$18,IF('Ficha de funcio e processa'!W284&lt;='Tabela IRT'!$B$19,'Tabela IRT'!$E$19,IF('Ficha de funcio e processa'!W284&lt;='Tabela IRT'!$B$20,'Tabela IRT'!$E$20,IF('Ficha de funcio e processa'!W284&lt;='Tabela IRT'!$B$21,'Tabela IRT'!$E$21,IF('Ficha de funcio e processa'!W284&lt;='Tabela IRT'!$B$22,'Tabela IRT'!$E$22,IF('Ficha de funcio e processa'!W284&lt;='Tabela IRT'!$B$23,'Tabela IRT'!$E$23,IF('Ficha de funcio e processa'!W284&lt;='Tabela IRT'!$B$24,'Tabela IRT'!$E$24))))))))))))))</f>
        <v>0</v>
      </c>
      <c r="L279" s="148">
        <f>IF('Ficha de funcio e processa'!W284&lt;='Tabela IRT'!$B$11,'Tabela IRT'!$C$11,IF('Ficha de funcio e processa'!W284&lt;='Tabela IRT'!$B$12,'Tabela IRT'!$C$12,IF('Ficha de funcio e processa'!W284&lt;='Tabela IRT'!$B$13,'Tabela IRT'!$C$13,IF('Ficha de funcio e processa'!W284&lt;='Tabela IRT'!$B$14,'Tabela IRT'!$C$14,IF('Ficha de funcio e processa'!W284&lt;='Tabela IRT'!$B$15,'Tabela IRT'!$C$15,IF('Ficha de funcio e processa'!W284&lt;='Tabela IRT'!$B$16,'Tabela IRT'!$C$16,IF('Ficha de funcio e processa'!W284&lt;='Tabela IRT'!$B$17,'Tabela IRT'!$C$17,IF('Ficha de funcio e processa'!W284&lt;='Tabela IRT'!$B$18,'Tabela IRT'!$C$18,IF('Ficha de funcio e processa'!W284&lt;='Tabela IRT'!$B$19,'Tabela IRT'!$C$19,IF('Ficha de funcio e processa'!W284&lt;='Tabela IRT'!$B$20,'Tabela IRT'!$C$20,IF('Ficha de funcio e processa'!W284&lt;='Tabela IRT'!$B$21,'Tabela IRT'!$C$21,IF('Ficha de funcio e processa'!W284&lt;='Tabela IRT'!$B$22,'Tabela IRT'!$C$22,IF('Ficha de funcio e processa'!W284&lt;='Tabela IRT'!$B$23,'Tabela IRT'!$C$23,IF('Ficha de funcio e processa'!W284&lt;='Tabela IRT'!$B$24,'Tabela IRT'!$C$24))))))))))))))</f>
        <v>0</v>
      </c>
      <c r="M279" s="233">
        <f>('Ficha de funcio e processa'!W284-30%)-L279</f>
        <v>-0.3</v>
      </c>
      <c r="N279" s="184">
        <v>44</v>
      </c>
      <c r="O279" s="184">
        <v>9</v>
      </c>
      <c r="P279" s="185"/>
      <c r="Q279" s="185"/>
      <c r="R279" s="186"/>
      <c r="S279" s="186"/>
      <c r="T279" s="186"/>
      <c r="U279" s="186"/>
      <c r="V279" s="186"/>
      <c r="W279" s="186"/>
      <c r="X279" s="186"/>
      <c r="Y279" s="186"/>
      <c r="Z279" s="151"/>
      <c r="AA279" s="153">
        <f t="shared" ca="1" si="22"/>
        <v>41740</v>
      </c>
      <c r="AB279" s="154">
        <f t="shared" ca="1" si="23"/>
        <v>114.35616438356165</v>
      </c>
      <c r="AC279" s="187"/>
    </row>
    <row r="280" spans="1:29">
      <c r="A280" s="137" t="b">
        <f t="shared" si="24"/>
        <v>0</v>
      </c>
      <c r="B280" s="138"/>
      <c r="C280" s="145"/>
      <c r="D280" s="138"/>
      <c r="E280" s="139"/>
      <c r="F280" s="139"/>
      <c r="G280" s="140">
        <f t="shared" ca="1" si="20"/>
        <v>41740</v>
      </c>
      <c r="H280" s="141">
        <f t="shared" ca="1" si="21"/>
        <v>-41740</v>
      </c>
      <c r="I280" s="180"/>
      <c r="J280" s="135">
        <f>IF('Ficha de funcio e processa'!W285&lt;='Tabela IRT'!$B$11,'Tabela IRT'!$D$11,IF('Ficha de funcio e processa'!W285&lt;='Tabela IRT'!$B$12,'Tabela IRT'!$D$12,IF('Ficha de funcio e processa'!W285&lt;='Tabela IRT'!$B$13,'Tabela IRT'!$D$13,IF('Ficha de funcio e processa'!W285&lt;='Tabela IRT'!$B$14,'Tabela IRT'!$D$14,IF('Ficha de funcio e processa'!W285&lt;='Tabela IRT'!$B$15,'Tabela IRT'!$D$15,IF('Ficha de funcio e processa'!W285&lt;='Tabela IRT'!$B$16,'Tabela IRT'!$D$16,IF('Ficha de funcio e processa'!W285&lt;='Tabela IRT'!$B$17,'Tabela IRT'!$D$17,IF('Ficha de funcio e processa'!W285&lt;='Tabela IRT'!$B$18,'Tabela IRT'!$D$18,IF('Ficha de funcio e processa'!W285&lt;='Tabela IRT'!$B$19,'Tabela IRT'!$D$19,IF('Ficha de funcio e processa'!W285&lt;='Tabela IRT'!$B$20,'Tabela IRT'!$D$20,IF('Ficha de funcio e processa'!W285&lt;='Tabela IRT'!$B$21,'Tabela IRT'!$D$21,IF('Ficha de funcio e processa'!W285&lt;='Tabela IRT'!$B$22,'Tabela IRT'!$D$22,IF('Ficha de funcio e processa'!W285&lt;='Tabela IRT'!$B$23,'Tabela IRT'!$D$23,IF('Ficha de funcio e processa'!W285&lt;='Tabela IRT'!$B$24,'Tabela IRT'!$D$24))))))))))))))</f>
        <v>0</v>
      </c>
      <c r="K280" s="148">
        <f>IF('Ficha de funcio e processa'!W285&lt;='Tabela IRT'!$B$11,'Tabela IRT'!$E$11,IF('Ficha de funcio e processa'!W285&lt;='Tabela IRT'!$B$12,'Tabela IRT'!$E$12,IF('Ficha de funcio e processa'!W285&lt;='Tabela IRT'!$B$13,'Tabela IRT'!$E$13,IF('Ficha de funcio e processa'!W285&lt;='Tabela IRT'!$B$14,'Tabela IRT'!$E$14,IF('Ficha de funcio e processa'!W285&lt;='Tabela IRT'!$B$15,'Tabela IRT'!$E$15,IF('Ficha de funcio e processa'!W285&lt;='Tabela IRT'!$B$16,'Tabela IRT'!$E$16,IF('Ficha de funcio e processa'!W285&lt;='Tabela IRT'!$B$17,'Tabela IRT'!$E$17,IF('Ficha de funcio e processa'!W285&lt;='Tabela IRT'!$B$18,'Tabela IRT'!$E$18,IF('Ficha de funcio e processa'!W285&lt;='Tabela IRT'!$B$19,'Tabela IRT'!$E$19,IF('Ficha de funcio e processa'!W285&lt;='Tabela IRT'!$B$20,'Tabela IRT'!$E$20,IF('Ficha de funcio e processa'!W285&lt;='Tabela IRT'!$B$21,'Tabela IRT'!$E$21,IF('Ficha de funcio e processa'!W285&lt;='Tabela IRT'!$B$22,'Tabela IRT'!$E$22,IF('Ficha de funcio e processa'!W285&lt;='Tabela IRT'!$B$23,'Tabela IRT'!$E$23,IF('Ficha de funcio e processa'!W285&lt;='Tabela IRT'!$B$24,'Tabela IRT'!$E$24))))))))))))))</f>
        <v>0</v>
      </c>
      <c r="L280" s="148">
        <f>IF('Ficha de funcio e processa'!W285&lt;='Tabela IRT'!$B$11,'Tabela IRT'!$C$11,IF('Ficha de funcio e processa'!W285&lt;='Tabela IRT'!$B$12,'Tabela IRT'!$C$12,IF('Ficha de funcio e processa'!W285&lt;='Tabela IRT'!$B$13,'Tabela IRT'!$C$13,IF('Ficha de funcio e processa'!W285&lt;='Tabela IRT'!$B$14,'Tabela IRT'!$C$14,IF('Ficha de funcio e processa'!W285&lt;='Tabela IRT'!$B$15,'Tabela IRT'!$C$15,IF('Ficha de funcio e processa'!W285&lt;='Tabela IRT'!$B$16,'Tabela IRT'!$C$16,IF('Ficha de funcio e processa'!W285&lt;='Tabela IRT'!$B$17,'Tabela IRT'!$C$17,IF('Ficha de funcio e processa'!W285&lt;='Tabela IRT'!$B$18,'Tabela IRT'!$C$18,IF('Ficha de funcio e processa'!W285&lt;='Tabela IRT'!$B$19,'Tabela IRT'!$C$19,IF('Ficha de funcio e processa'!W285&lt;='Tabela IRT'!$B$20,'Tabela IRT'!$C$20,IF('Ficha de funcio e processa'!W285&lt;='Tabela IRT'!$B$21,'Tabela IRT'!$C$21,IF('Ficha de funcio e processa'!W285&lt;='Tabela IRT'!$B$22,'Tabela IRT'!$C$22,IF('Ficha de funcio e processa'!W285&lt;='Tabela IRT'!$B$23,'Tabela IRT'!$C$23,IF('Ficha de funcio e processa'!W285&lt;='Tabela IRT'!$B$24,'Tabela IRT'!$C$24))))))))))))))</f>
        <v>0</v>
      </c>
      <c r="M280" s="233">
        <f>('Ficha de funcio e processa'!W285-30%)-L280</f>
        <v>-0.3</v>
      </c>
      <c r="N280" s="184">
        <v>44</v>
      </c>
      <c r="O280" s="184">
        <v>9</v>
      </c>
      <c r="P280" s="185"/>
      <c r="Q280" s="185"/>
      <c r="R280" s="186"/>
      <c r="S280" s="186"/>
      <c r="T280" s="186"/>
      <c r="U280" s="186"/>
      <c r="V280" s="186"/>
      <c r="W280" s="186"/>
      <c r="X280" s="186"/>
      <c r="Y280" s="186"/>
      <c r="Z280" s="151"/>
      <c r="AA280" s="153">
        <f t="shared" ca="1" si="22"/>
        <v>41740</v>
      </c>
      <c r="AB280" s="154">
        <f t="shared" ca="1" si="23"/>
        <v>114.35616438356165</v>
      </c>
      <c r="AC280" s="187"/>
    </row>
    <row r="281" spans="1:29">
      <c r="A281" s="137" t="b">
        <f t="shared" si="24"/>
        <v>0</v>
      </c>
      <c r="B281" s="138"/>
      <c r="C281" s="145"/>
      <c r="D281" s="138"/>
      <c r="E281" s="139"/>
      <c r="F281" s="139"/>
      <c r="G281" s="140">
        <f t="shared" ca="1" si="20"/>
        <v>41740</v>
      </c>
      <c r="H281" s="141">
        <f t="shared" ca="1" si="21"/>
        <v>-41740</v>
      </c>
      <c r="I281" s="180"/>
      <c r="J281" s="135">
        <f>IF('Ficha de funcio e processa'!W286&lt;='Tabela IRT'!$B$11,'Tabela IRT'!$D$11,IF('Ficha de funcio e processa'!W286&lt;='Tabela IRT'!$B$12,'Tabela IRT'!$D$12,IF('Ficha de funcio e processa'!W286&lt;='Tabela IRT'!$B$13,'Tabela IRT'!$D$13,IF('Ficha de funcio e processa'!W286&lt;='Tabela IRT'!$B$14,'Tabela IRT'!$D$14,IF('Ficha de funcio e processa'!W286&lt;='Tabela IRT'!$B$15,'Tabela IRT'!$D$15,IF('Ficha de funcio e processa'!W286&lt;='Tabela IRT'!$B$16,'Tabela IRT'!$D$16,IF('Ficha de funcio e processa'!W286&lt;='Tabela IRT'!$B$17,'Tabela IRT'!$D$17,IF('Ficha de funcio e processa'!W286&lt;='Tabela IRT'!$B$18,'Tabela IRT'!$D$18,IF('Ficha de funcio e processa'!W286&lt;='Tabela IRT'!$B$19,'Tabela IRT'!$D$19,IF('Ficha de funcio e processa'!W286&lt;='Tabela IRT'!$B$20,'Tabela IRT'!$D$20,IF('Ficha de funcio e processa'!W286&lt;='Tabela IRT'!$B$21,'Tabela IRT'!$D$21,IF('Ficha de funcio e processa'!W286&lt;='Tabela IRT'!$B$22,'Tabela IRT'!$D$22,IF('Ficha de funcio e processa'!W286&lt;='Tabela IRT'!$B$23,'Tabela IRT'!$D$23,IF('Ficha de funcio e processa'!W286&lt;='Tabela IRT'!$B$24,'Tabela IRT'!$D$24))))))))))))))</f>
        <v>0</v>
      </c>
      <c r="K281" s="148">
        <f>IF('Ficha de funcio e processa'!W286&lt;='Tabela IRT'!$B$11,'Tabela IRT'!$E$11,IF('Ficha de funcio e processa'!W286&lt;='Tabela IRT'!$B$12,'Tabela IRT'!$E$12,IF('Ficha de funcio e processa'!W286&lt;='Tabela IRT'!$B$13,'Tabela IRT'!$E$13,IF('Ficha de funcio e processa'!W286&lt;='Tabela IRT'!$B$14,'Tabela IRT'!$E$14,IF('Ficha de funcio e processa'!W286&lt;='Tabela IRT'!$B$15,'Tabela IRT'!$E$15,IF('Ficha de funcio e processa'!W286&lt;='Tabela IRT'!$B$16,'Tabela IRT'!$E$16,IF('Ficha de funcio e processa'!W286&lt;='Tabela IRT'!$B$17,'Tabela IRT'!$E$17,IF('Ficha de funcio e processa'!W286&lt;='Tabela IRT'!$B$18,'Tabela IRT'!$E$18,IF('Ficha de funcio e processa'!W286&lt;='Tabela IRT'!$B$19,'Tabela IRT'!$E$19,IF('Ficha de funcio e processa'!W286&lt;='Tabela IRT'!$B$20,'Tabela IRT'!$E$20,IF('Ficha de funcio e processa'!W286&lt;='Tabela IRT'!$B$21,'Tabela IRT'!$E$21,IF('Ficha de funcio e processa'!W286&lt;='Tabela IRT'!$B$22,'Tabela IRT'!$E$22,IF('Ficha de funcio e processa'!W286&lt;='Tabela IRT'!$B$23,'Tabela IRT'!$E$23,IF('Ficha de funcio e processa'!W286&lt;='Tabela IRT'!$B$24,'Tabela IRT'!$E$24))))))))))))))</f>
        <v>0</v>
      </c>
      <c r="L281" s="148">
        <f>IF('Ficha de funcio e processa'!W286&lt;='Tabela IRT'!$B$11,'Tabela IRT'!$C$11,IF('Ficha de funcio e processa'!W286&lt;='Tabela IRT'!$B$12,'Tabela IRT'!$C$12,IF('Ficha de funcio e processa'!W286&lt;='Tabela IRT'!$B$13,'Tabela IRT'!$C$13,IF('Ficha de funcio e processa'!W286&lt;='Tabela IRT'!$B$14,'Tabela IRT'!$C$14,IF('Ficha de funcio e processa'!W286&lt;='Tabela IRT'!$B$15,'Tabela IRT'!$C$15,IF('Ficha de funcio e processa'!W286&lt;='Tabela IRT'!$B$16,'Tabela IRT'!$C$16,IF('Ficha de funcio e processa'!W286&lt;='Tabela IRT'!$B$17,'Tabela IRT'!$C$17,IF('Ficha de funcio e processa'!W286&lt;='Tabela IRT'!$B$18,'Tabela IRT'!$C$18,IF('Ficha de funcio e processa'!W286&lt;='Tabela IRT'!$B$19,'Tabela IRT'!$C$19,IF('Ficha de funcio e processa'!W286&lt;='Tabela IRT'!$B$20,'Tabela IRT'!$C$20,IF('Ficha de funcio e processa'!W286&lt;='Tabela IRT'!$B$21,'Tabela IRT'!$C$21,IF('Ficha de funcio e processa'!W286&lt;='Tabela IRT'!$B$22,'Tabela IRT'!$C$22,IF('Ficha de funcio e processa'!W286&lt;='Tabela IRT'!$B$23,'Tabela IRT'!$C$23,IF('Ficha de funcio e processa'!W286&lt;='Tabela IRT'!$B$24,'Tabela IRT'!$C$24))))))))))))))</f>
        <v>0</v>
      </c>
      <c r="M281" s="233">
        <f>('Ficha de funcio e processa'!W286-30%)-L281</f>
        <v>-0.3</v>
      </c>
      <c r="N281" s="184">
        <v>44</v>
      </c>
      <c r="O281" s="184">
        <v>9</v>
      </c>
      <c r="P281" s="185"/>
      <c r="Q281" s="185"/>
      <c r="R281" s="186"/>
      <c r="S281" s="186"/>
      <c r="T281" s="186"/>
      <c r="U281" s="186"/>
      <c r="V281" s="186"/>
      <c r="W281" s="186"/>
      <c r="X281" s="186"/>
      <c r="Y281" s="186"/>
      <c r="Z281" s="151"/>
      <c r="AA281" s="153">
        <f t="shared" ca="1" si="22"/>
        <v>41740</v>
      </c>
      <c r="AB281" s="154">
        <f t="shared" ca="1" si="23"/>
        <v>114.35616438356165</v>
      </c>
      <c r="AC281" s="187"/>
    </row>
    <row r="282" spans="1:29">
      <c r="A282" s="137" t="b">
        <f t="shared" si="24"/>
        <v>0</v>
      </c>
      <c r="B282" s="138"/>
      <c r="C282" s="145"/>
      <c r="D282" s="138"/>
      <c r="E282" s="139"/>
      <c r="F282" s="139"/>
      <c r="G282" s="140">
        <f t="shared" ca="1" si="20"/>
        <v>41740</v>
      </c>
      <c r="H282" s="141">
        <f t="shared" ca="1" si="21"/>
        <v>-41740</v>
      </c>
      <c r="I282" s="180"/>
      <c r="J282" s="135">
        <f>IF('Ficha de funcio e processa'!W287&lt;='Tabela IRT'!$B$11,'Tabela IRT'!$D$11,IF('Ficha de funcio e processa'!W287&lt;='Tabela IRT'!$B$12,'Tabela IRT'!$D$12,IF('Ficha de funcio e processa'!W287&lt;='Tabela IRT'!$B$13,'Tabela IRT'!$D$13,IF('Ficha de funcio e processa'!W287&lt;='Tabela IRT'!$B$14,'Tabela IRT'!$D$14,IF('Ficha de funcio e processa'!W287&lt;='Tabela IRT'!$B$15,'Tabela IRT'!$D$15,IF('Ficha de funcio e processa'!W287&lt;='Tabela IRT'!$B$16,'Tabela IRT'!$D$16,IF('Ficha de funcio e processa'!W287&lt;='Tabela IRT'!$B$17,'Tabela IRT'!$D$17,IF('Ficha de funcio e processa'!W287&lt;='Tabela IRT'!$B$18,'Tabela IRT'!$D$18,IF('Ficha de funcio e processa'!W287&lt;='Tabela IRT'!$B$19,'Tabela IRT'!$D$19,IF('Ficha de funcio e processa'!W287&lt;='Tabela IRT'!$B$20,'Tabela IRT'!$D$20,IF('Ficha de funcio e processa'!W287&lt;='Tabela IRT'!$B$21,'Tabela IRT'!$D$21,IF('Ficha de funcio e processa'!W287&lt;='Tabela IRT'!$B$22,'Tabela IRT'!$D$22,IF('Ficha de funcio e processa'!W287&lt;='Tabela IRT'!$B$23,'Tabela IRT'!$D$23,IF('Ficha de funcio e processa'!W287&lt;='Tabela IRT'!$B$24,'Tabela IRT'!$D$24))))))))))))))</f>
        <v>0</v>
      </c>
      <c r="K282" s="148">
        <f>IF('Ficha de funcio e processa'!W287&lt;='Tabela IRT'!$B$11,'Tabela IRT'!$E$11,IF('Ficha de funcio e processa'!W287&lt;='Tabela IRT'!$B$12,'Tabela IRT'!$E$12,IF('Ficha de funcio e processa'!W287&lt;='Tabela IRT'!$B$13,'Tabela IRT'!$E$13,IF('Ficha de funcio e processa'!W287&lt;='Tabela IRT'!$B$14,'Tabela IRT'!$E$14,IF('Ficha de funcio e processa'!W287&lt;='Tabela IRT'!$B$15,'Tabela IRT'!$E$15,IF('Ficha de funcio e processa'!W287&lt;='Tabela IRT'!$B$16,'Tabela IRT'!$E$16,IF('Ficha de funcio e processa'!W287&lt;='Tabela IRT'!$B$17,'Tabela IRT'!$E$17,IF('Ficha de funcio e processa'!W287&lt;='Tabela IRT'!$B$18,'Tabela IRT'!$E$18,IF('Ficha de funcio e processa'!W287&lt;='Tabela IRT'!$B$19,'Tabela IRT'!$E$19,IF('Ficha de funcio e processa'!W287&lt;='Tabela IRT'!$B$20,'Tabela IRT'!$E$20,IF('Ficha de funcio e processa'!W287&lt;='Tabela IRT'!$B$21,'Tabela IRT'!$E$21,IF('Ficha de funcio e processa'!W287&lt;='Tabela IRT'!$B$22,'Tabela IRT'!$E$22,IF('Ficha de funcio e processa'!W287&lt;='Tabela IRT'!$B$23,'Tabela IRT'!$E$23,IF('Ficha de funcio e processa'!W287&lt;='Tabela IRT'!$B$24,'Tabela IRT'!$E$24))))))))))))))</f>
        <v>0</v>
      </c>
      <c r="L282" s="148">
        <f>IF('Ficha de funcio e processa'!W287&lt;='Tabela IRT'!$B$11,'Tabela IRT'!$C$11,IF('Ficha de funcio e processa'!W287&lt;='Tabela IRT'!$B$12,'Tabela IRT'!$C$12,IF('Ficha de funcio e processa'!W287&lt;='Tabela IRT'!$B$13,'Tabela IRT'!$C$13,IF('Ficha de funcio e processa'!W287&lt;='Tabela IRT'!$B$14,'Tabela IRT'!$C$14,IF('Ficha de funcio e processa'!W287&lt;='Tabela IRT'!$B$15,'Tabela IRT'!$C$15,IF('Ficha de funcio e processa'!W287&lt;='Tabela IRT'!$B$16,'Tabela IRT'!$C$16,IF('Ficha de funcio e processa'!W287&lt;='Tabela IRT'!$B$17,'Tabela IRT'!$C$17,IF('Ficha de funcio e processa'!W287&lt;='Tabela IRT'!$B$18,'Tabela IRT'!$C$18,IF('Ficha de funcio e processa'!W287&lt;='Tabela IRT'!$B$19,'Tabela IRT'!$C$19,IF('Ficha de funcio e processa'!W287&lt;='Tabela IRT'!$B$20,'Tabela IRT'!$C$20,IF('Ficha de funcio e processa'!W287&lt;='Tabela IRT'!$B$21,'Tabela IRT'!$C$21,IF('Ficha de funcio e processa'!W287&lt;='Tabela IRT'!$B$22,'Tabela IRT'!$C$22,IF('Ficha de funcio e processa'!W287&lt;='Tabela IRT'!$B$23,'Tabela IRT'!$C$23,IF('Ficha de funcio e processa'!W287&lt;='Tabela IRT'!$B$24,'Tabela IRT'!$C$24))))))))))))))</f>
        <v>0</v>
      </c>
      <c r="M282" s="233">
        <f>('Ficha de funcio e processa'!W287-30%)-L282</f>
        <v>-0.3</v>
      </c>
      <c r="N282" s="184">
        <v>44</v>
      </c>
      <c r="O282" s="184">
        <v>9</v>
      </c>
      <c r="P282" s="185"/>
      <c r="Q282" s="185"/>
      <c r="R282" s="186"/>
      <c r="S282" s="186"/>
      <c r="T282" s="186"/>
      <c r="U282" s="186"/>
      <c r="V282" s="186"/>
      <c r="W282" s="186"/>
      <c r="X282" s="186"/>
      <c r="Y282" s="186"/>
      <c r="Z282" s="151"/>
      <c r="AA282" s="153">
        <f t="shared" ca="1" si="22"/>
        <v>41740</v>
      </c>
      <c r="AB282" s="154">
        <f t="shared" ca="1" si="23"/>
        <v>114.35616438356165</v>
      </c>
      <c r="AC282" s="187"/>
    </row>
    <row r="283" spans="1:29">
      <c r="A283" s="137" t="b">
        <f t="shared" si="24"/>
        <v>0</v>
      </c>
      <c r="B283" s="138"/>
      <c r="C283" s="145"/>
      <c r="D283" s="138"/>
      <c r="E283" s="139"/>
      <c r="F283" s="139"/>
      <c r="G283" s="140">
        <f t="shared" ca="1" si="20"/>
        <v>41740</v>
      </c>
      <c r="H283" s="141">
        <f t="shared" ca="1" si="21"/>
        <v>-41740</v>
      </c>
      <c r="I283" s="180"/>
      <c r="J283" s="135">
        <f>IF('Ficha de funcio e processa'!W288&lt;='Tabela IRT'!$B$11,'Tabela IRT'!$D$11,IF('Ficha de funcio e processa'!W288&lt;='Tabela IRT'!$B$12,'Tabela IRT'!$D$12,IF('Ficha de funcio e processa'!W288&lt;='Tabela IRT'!$B$13,'Tabela IRT'!$D$13,IF('Ficha de funcio e processa'!W288&lt;='Tabela IRT'!$B$14,'Tabela IRT'!$D$14,IF('Ficha de funcio e processa'!W288&lt;='Tabela IRT'!$B$15,'Tabela IRT'!$D$15,IF('Ficha de funcio e processa'!W288&lt;='Tabela IRT'!$B$16,'Tabela IRT'!$D$16,IF('Ficha de funcio e processa'!W288&lt;='Tabela IRT'!$B$17,'Tabela IRT'!$D$17,IF('Ficha de funcio e processa'!W288&lt;='Tabela IRT'!$B$18,'Tabela IRT'!$D$18,IF('Ficha de funcio e processa'!W288&lt;='Tabela IRT'!$B$19,'Tabela IRT'!$D$19,IF('Ficha de funcio e processa'!W288&lt;='Tabela IRT'!$B$20,'Tabela IRT'!$D$20,IF('Ficha de funcio e processa'!W288&lt;='Tabela IRT'!$B$21,'Tabela IRT'!$D$21,IF('Ficha de funcio e processa'!W288&lt;='Tabela IRT'!$B$22,'Tabela IRT'!$D$22,IF('Ficha de funcio e processa'!W288&lt;='Tabela IRT'!$B$23,'Tabela IRT'!$D$23,IF('Ficha de funcio e processa'!W288&lt;='Tabela IRT'!$B$24,'Tabela IRT'!$D$24))))))))))))))</f>
        <v>0</v>
      </c>
      <c r="K283" s="148">
        <f>IF('Ficha de funcio e processa'!W288&lt;='Tabela IRT'!$B$11,'Tabela IRT'!$E$11,IF('Ficha de funcio e processa'!W288&lt;='Tabela IRT'!$B$12,'Tabela IRT'!$E$12,IF('Ficha de funcio e processa'!W288&lt;='Tabela IRT'!$B$13,'Tabela IRT'!$E$13,IF('Ficha de funcio e processa'!W288&lt;='Tabela IRT'!$B$14,'Tabela IRT'!$E$14,IF('Ficha de funcio e processa'!W288&lt;='Tabela IRT'!$B$15,'Tabela IRT'!$E$15,IF('Ficha de funcio e processa'!W288&lt;='Tabela IRT'!$B$16,'Tabela IRT'!$E$16,IF('Ficha de funcio e processa'!W288&lt;='Tabela IRT'!$B$17,'Tabela IRT'!$E$17,IF('Ficha de funcio e processa'!W288&lt;='Tabela IRT'!$B$18,'Tabela IRT'!$E$18,IF('Ficha de funcio e processa'!W288&lt;='Tabela IRT'!$B$19,'Tabela IRT'!$E$19,IF('Ficha de funcio e processa'!W288&lt;='Tabela IRT'!$B$20,'Tabela IRT'!$E$20,IF('Ficha de funcio e processa'!W288&lt;='Tabela IRT'!$B$21,'Tabela IRT'!$E$21,IF('Ficha de funcio e processa'!W288&lt;='Tabela IRT'!$B$22,'Tabela IRT'!$E$22,IF('Ficha de funcio e processa'!W288&lt;='Tabela IRT'!$B$23,'Tabela IRT'!$E$23,IF('Ficha de funcio e processa'!W288&lt;='Tabela IRT'!$B$24,'Tabela IRT'!$E$24))))))))))))))</f>
        <v>0</v>
      </c>
      <c r="L283" s="148">
        <f>IF('Ficha de funcio e processa'!W288&lt;='Tabela IRT'!$B$11,'Tabela IRT'!$C$11,IF('Ficha de funcio e processa'!W288&lt;='Tabela IRT'!$B$12,'Tabela IRT'!$C$12,IF('Ficha de funcio e processa'!W288&lt;='Tabela IRT'!$B$13,'Tabela IRT'!$C$13,IF('Ficha de funcio e processa'!W288&lt;='Tabela IRT'!$B$14,'Tabela IRT'!$C$14,IF('Ficha de funcio e processa'!W288&lt;='Tabela IRT'!$B$15,'Tabela IRT'!$C$15,IF('Ficha de funcio e processa'!W288&lt;='Tabela IRT'!$B$16,'Tabela IRT'!$C$16,IF('Ficha de funcio e processa'!W288&lt;='Tabela IRT'!$B$17,'Tabela IRT'!$C$17,IF('Ficha de funcio e processa'!W288&lt;='Tabela IRT'!$B$18,'Tabela IRT'!$C$18,IF('Ficha de funcio e processa'!W288&lt;='Tabela IRT'!$B$19,'Tabela IRT'!$C$19,IF('Ficha de funcio e processa'!W288&lt;='Tabela IRT'!$B$20,'Tabela IRT'!$C$20,IF('Ficha de funcio e processa'!W288&lt;='Tabela IRT'!$B$21,'Tabela IRT'!$C$21,IF('Ficha de funcio e processa'!W288&lt;='Tabela IRT'!$B$22,'Tabela IRT'!$C$22,IF('Ficha de funcio e processa'!W288&lt;='Tabela IRT'!$B$23,'Tabela IRT'!$C$23,IF('Ficha de funcio e processa'!W288&lt;='Tabela IRT'!$B$24,'Tabela IRT'!$C$24))))))))))))))</f>
        <v>0</v>
      </c>
      <c r="M283" s="233">
        <f>('Ficha de funcio e processa'!W288-30%)-L283</f>
        <v>-0.3</v>
      </c>
      <c r="N283" s="184">
        <v>44</v>
      </c>
      <c r="O283" s="184">
        <v>9</v>
      </c>
      <c r="P283" s="185"/>
      <c r="Q283" s="185"/>
      <c r="R283" s="186"/>
      <c r="S283" s="186"/>
      <c r="T283" s="186"/>
      <c r="U283" s="186"/>
      <c r="V283" s="186"/>
      <c r="W283" s="186"/>
      <c r="X283" s="186"/>
      <c r="Y283" s="186"/>
      <c r="Z283" s="151"/>
      <c r="AA283" s="153">
        <f t="shared" ca="1" si="22"/>
        <v>41740</v>
      </c>
      <c r="AB283" s="154">
        <f t="shared" ca="1" si="23"/>
        <v>114.35616438356165</v>
      </c>
      <c r="AC283" s="187"/>
    </row>
    <row r="284" spans="1:29">
      <c r="A284" s="137" t="b">
        <f t="shared" si="24"/>
        <v>0</v>
      </c>
      <c r="B284" s="138"/>
      <c r="C284" s="145"/>
      <c r="D284" s="138"/>
      <c r="E284" s="139"/>
      <c r="F284" s="139"/>
      <c r="G284" s="140">
        <f t="shared" ca="1" si="20"/>
        <v>41740</v>
      </c>
      <c r="H284" s="141">
        <f t="shared" ca="1" si="21"/>
        <v>-41740</v>
      </c>
      <c r="I284" s="180"/>
      <c r="J284" s="135">
        <f>IF('Ficha de funcio e processa'!W289&lt;='Tabela IRT'!$B$11,'Tabela IRT'!$D$11,IF('Ficha de funcio e processa'!W289&lt;='Tabela IRT'!$B$12,'Tabela IRT'!$D$12,IF('Ficha de funcio e processa'!W289&lt;='Tabela IRT'!$B$13,'Tabela IRT'!$D$13,IF('Ficha de funcio e processa'!W289&lt;='Tabela IRT'!$B$14,'Tabela IRT'!$D$14,IF('Ficha de funcio e processa'!W289&lt;='Tabela IRT'!$B$15,'Tabela IRT'!$D$15,IF('Ficha de funcio e processa'!W289&lt;='Tabela IRT'!$B$16,'Tabela IRT'!$D$16,IF('Ficha de funcio e processa'!W289&lt;='Tabela IRT'!$B$17,'Tabela IRT'!$D$17,IF('Ficha de funcio e processa'!W289&lt;='Tabela IRT'!$B$18,'Tabela IRT'!$D$18,IF('Ficha de funcio e processa'!W289&lt;='Tabela IRT'!$B$19,'Tabela IRT'!$D$19,IF('Ficha de funcio e processa'!W289&lt;='Tabela IRT'!$B$20,'Tabela IRT'!$D$20,IF('Ficha de funcio e processa'!W289&lt;='Tabela IRT'!$B$21,'Tabela IRT'!$D$21,IF('Ficha de funcio e processa'!W289&lt;='Tabela IRT'!$B$22,'Tabela IRT'!$D$22,IF('Ficha de funcio e processa'!W289&lt;='Tabela IRT'!$B$23,'Tabela IRT'!$D$23,IF('Ficha de funcio e processa'!W289&lt;='Tabela IRT'!$B$24,'Tabela IRT'!$D$24))))))))))))))</f>
        <v>0</v>
      </c>
      <c r="K284" s="148">
        <f>IF('Ficha de funcio e processa'!W289&lt;='Tabela IRT'!$B$11,'Tabela IRT'!$E$11,IF('Ficha de funcio e processa'!W289&lt;='Tabela IRT'!$B$12,'Tabela IRT'!$E$12,IF('Ficha de funcio e processa'!W289&lt;='Tabela IRT'!$B$13,'Tabela IRT'!$E$13,IF('Ficha de funcio e processa'!W289&lt;='Tabela IRT'!$B$14,'Tabela IRT'!$E$14,IF('Ficha de funcio e processa'!W289&lt;='Tabela IRT'!$B$15,'Tabela IRT'!$E$15,IF('Ficha de funcio e processa'!W289&lt;='Tabela IRT'!$B$16,'Tabela IRT'!$E$16,IF('Ficha de funcio e processa'!W289&lt;='Tabela IRT'!$B$17,'Tabela IRT'!$E$17,IF('Ficha de funcio e processa'!W289&lt;='Tabela IRT'!$B$18,'Tabela IRT'!$E$18,IF('Ficha de funcio e processa'!W289&lt;='Tabela IRT'!$B$19,'Tabela IRT'!$E$19,IF('Ficha de funcio e processa'!W289&lt;='Tabela IRT'!$B$20,'Tabela IRT'!$E$20,IF('Ficha de funcio e processa'!W289&lt;='Tabela IRT'!$B$21,'Tabela IRT'!$E$21,IF('Ficha de funcio e processa'!W289&lt;='Tabela IRT'!$B$22,'Tabela IRT'!$E$22,IF('Ficha de funcio e processa'!W289&lt;='Tabela IRT'!$B$23,'Tabela IRT'!$E$23,IF('Ficha de funcio e processa'!W289&lt;='Tabela IRT'!$B$24,'Tabela IRT'!$E$24))))))))))))))</f>
        <v>0</v>
      </c>
      <c r="L284" s="148">
        <f>IF('Ficha de funcio e processa'!W289&lt;='Tabela IRT'!$B$11,'Tabela IRT'!$C$11,IF('Ficha de funcio e processa'!W289&lt;='Tabela IRT'!$B$12,'Tabela IRT'!$C$12,IF('Ficha de funcio e processa'!W289&lt;='Tabela IRT'!$B$13,'Tabela IRT'!$C$13,IF('Ficha de funcio e processa'!W289&lt;='Tabela IRT'!$B$14,'Tabela IRT'!$C$14,IF('Ficha de funcio e processa'!W289&lt;='Tabela IRT'!$B$15,'Tabela IRT'!$C$15,IF('Ficha de funcio e processa'!W289&lt;='Tabela IRT'!$B$16,'Tabela IRT'!$C$16,IF('Ficha de funcio e processa'!W289&lt;='Tabela IRT'!$B$17,'Tabela IRT'!$C$17,IF('Ficha de funcio e processa'!W289&lt;='Tabela IRT'!$B$18,'Tabela IRT'!$C$18,IF('Ficha de funcio e processa'!W289&lt;='Tabela IRT'!$B$19,'Tabela IRT'!$C$19,IF('Ficha de funcio e processa'!W289&lt;='Tabela IRT'!$B$20,'Tabela IRT'!$C$20,IF('Ficha de funcio e processa'!W289&lt;='Tabela IRT'!$B$21,'Tabela IRT'!$C$21,IF('Ficha de funcio e processa'!W289&lt;='Tabela IRT'!$B$22,'Tabela IRT'!$C$22,IF('Ficha de funcio e processa'!W289&lt;='Tabela IRT'!$B$23,'Tabela IRT'!$C$23,IF('Ficha de funcio e processa'!W289&lt;='Tabela IRT'!$B$24,'Tabela IRT'!$C$24))))))))))))))</f>
        <v>0</v>
      </c>
      <c r="M284" s="233">
        <f>('Ficha de funcio e processa'!W289-30%)-L284</f>
        <v>-0.3</v>
      </c>
      <c r="N284" s="184">
        <v>44</v>
      </c>
      <c r="O284" s="184">
        <v>9</v>
      </c>
      <c r="P284" s="185"/>
      <c r="Q284" s="185"/>
      <c r="R284" s="186"/>
      <c r="S284" s="186"/>
      <c r="T284" s="186"/>
      <c r="U284" s="186"/>
      <c r="V284" s="186"/>
      <c r="W284" s="186"/>
      <c r="X284" s="186"/>
      <c r="Y284" s="186"/>
      <c r="Z284" s="151"/>
      <c r="AA284" s="153">
        <f t="shared" ca="1" si="22"/>
        <v>41740</v>
      </c>
      <c r="AB284" s="154">
        <f t="shared" ca="1" si="23"/>
        <v>114.35616438356165</v>
      </c>
      <c r="AC284" s="187"/>
    </row>
    <row r="285" spans="1:29">
      <c r="A285" s="137" t="b">
        <f t="shared" si="24"/>
        <v>0</v>
      </c>
      <c r="B285" s="138"/>
      <c r="C285" s="145"/>
      <c r="D285" s="138"/>
      <c r="E285" s="139"/>
      <c r="F285" s="139"/>
      <c r="G285" s="140">
        <f t="shared" ca="1" si="20"/>
        <v>41740</v>
      </c>
      <c r="H285" s="141">
        <f t="shared" ca="1" si="21"/>
        <v>-41740</v>
      </c>
      <c r="I285" s="180"/>
      <c r="J285" s="135">
        <f>IF('Ficha de funcio e processa'!W290&lt;='Tabela IRT'!$B$11,'Tabela IRT'!$D$11,IF('Ficha de funcio e processa'!W290&lt;='Tabela IRT'!$B$12,'Tabela IRT'!$D$12,IF('Ficha de funcio e processa'!W290&lt;='Tabela IRT'!$B$13,'Tabela IRT'!$D$13,IF('Ficha de funcio e processa'!W290&lt;='Tabela IRT'!$B$14,'Tabela IRT'!$D$14,IF('Ficha de funcio e processa'!W290&lt;='Tabela IRT'!$B$15,'Tabela IRT'!$D$15,IF('Ficha de funcio e processa'!W290&lt;='Tabela IRT'!$B$16,'Tabela IRT'!$D$16,IF('Ficha de funcio e processa'!W290&lt;='Tabela IRT'!$B$17,'Tabela IRT'!$D$17,IF('Ficha de funcio e processa'!W290&lt;='Tabela IRT'!$B$18,'Tabela IRT'!$D$18,IF('Ficha de funcio e processa'!W290&lt;='Tabela IRT'!$B$19,'Tabela IRT'!$D$19,IF('Ficha de funcio e processa'!W290&lt;='Tabela IRT'!$B$20,'Tabela IRT'!$D$20,IF('Ficha de funcio e processa'!W290&lt;='Tabela IRT'!$B$21,'Tabela IRT'!$D$21,IF('Ficha de funcio e processa'!W290&lt;='Tabela IRT'!$B$22,'Tabela IRT'!$D$22,IF('Ficha de funcio e processa'!W290&lt;='Tabela IRT'!$B$23,'Tabela IRT'!$D$23,IF('Ficha de funcio e processa'!W290&lt;='Tabela IRT'!$B$24,'Tabela IRT'!$D$24))))))))))))))</f>
        <v>0</v>
      </c>
      <c r="K285" s="148">
        <f>IF('Ficha de funcio e processa'!W290&lt;='Tabela IRT'!$B$11,'Tabela IRT'!$E$11,IF('Ficha de funcio e processa'!W290&lt;='Tabela IRT'!$B$12,'Tabela IRT'!$E$12,IF('Ficha de funcio e processa'!W290&lt;='Tabela IRT'!$B$13,'Tabela IRT'!$E$13,IF('Ficha de funcio e processa'!W290&lt;='Tabela IRT'!$B$14,'Tabela IRT'!$E$14,IF('Ficha de funcio e processa'!W290&lt;='Tabela IRT'!$B$15,'Tabela IRT'!$E$15,IF('Ficha de funcio e processa'!W290&lt;='Tabela IRT'!$B$16,'Tabela IRT'!$E$16,IF('Ficha de funcio e processa'!W290&lt;='Tabela IRT'!$B$17,'Tabela IRT'!$E$17,IF('Ficha de funcio e processa'!W290&lt;='Tabela IRT'!$B$18,'Tabela IRT'!$E$18,IF('Ficha de funcio e processa'!W290&lt;='Tabela IRT'!$B$19,'Tabela IRT'!$E$19,IF('Ficha de funcio e processa'!W290&lt;='Tabela IRT'!$B$20,'Tabela IRT'!$E$20,IF('Ficha de funcio e processa'!W290&lt;='Tabela IRT'!$B$21,'Tabela IRT'!$E$21,IF('Ficha de funcio e processa'!W290&lt;='Tabela IRT'!$B$22,'Tabela IRT'!$E$22,IF('Ficha de funcio e processa'!W290&lt;='Tabela IRT'!$B$23,'Tabela IRT'!$E$23,IF('Ficha de funcio e processa'!W290&lt;='Tabela IRT'!$B$24,'Tabela IRT'!$E$24))))))))))))))</f>
        <v>0</v>
      </c>
      <c r="L285" s="148">
        <f>IF('Ficha de funcio e processa'!W290&lt;='Tabela IRT'!$B$11,'Tabela IRT'!$C$11,IF('Ficha de funcio e processa'!W290&lt;='Tabela IRT'!$B$12,'Tabela IRT'!$C$12,IF('Ficha de funcio e processa'!W290&lt;='Tabela IRT'!$B$13,'Tabela IRT'!$C$13,IF('Ficha de funcio e processa'!W290&lt;='Tabela IRT'!$B$14,'Tabela IRT'!$C$14,IF('Ficha de funcio e processa'!W290&lt;='Tabela IRT'!$B$15,'Tabela IRT'!$C$15,IF('Ficha de funcio e processa'!W290&lt;='Tabela IRT'!$B$16,'Tabela IRT'!$C$16,IF('Ficha de funcio e processa'!W290&lt;='Tabela IRT'!$B$17,'Tabela IRT'!$C$17,IF('Ficha de funcio e processa'!W290&lt;='Tabela IRT'!$B$18,'Tabela IRT'!$C$18,IF('Ficha de funcio e processa'!W290&lt;='Tabela IRT'!$B$19,'Tabela IRT'!$C$19,IF('Ficha de funcio e processa'!W290&lt;='Tabela IRT'!$B$20,'Tabela IRT'!$C$20,IF('Ficha de funcio e processa'!W290&lt;='Tabela IRT'!$B$21,'Tabela IRT'!$C$21,IF('Ficha de funcio e processa'!W290&lt;='Tabela IRT'!$B$22,'Tabela IRT'!$C$22,IF('Ficha de funcio e processa'!W290&lt;='Tabela IRT'!$B$23,'Tabela IRT'!$C$23,IF('Ficha de funcio e processa'!W290&lt;='Tabela IRT'!$B$24,'Tabela IRT'!$C$24))))))))))))))</f>
        <v>0</v>
      </c>
      <c r="M285" s="233">
        <f>('Ficha de funcio e processa'!W290-30%)-L285</f>
        <v>-0.3</v>
      </c>
      <c r="N285" s="184">
        <v>44</v>
      </c>
      <c r="O285" s="184">
        <v>9</v>
      </c>
      <c r="P285" s="185"/>
      <c r="Q285" s="185"/>
      <c r="R285" s="186"/>
      <c r="S285" s="186"/>
      <c r="T285" s="186"/>
      <c r="U285" s="186"/>
      <c r="V285" s="186"/>
      <c r="W285" s="186"/>
      <c r="X285" s="186"/>
      <c r="Y285" s="186"/>
      <c r="Z285" s="151"/>
      <c r="AA285" s="153">
        <f t="shared" ca="1" si="22"/>
        <v>41740</v>
      </c>
      <c r="AB285" s="154">
        <f t="shared" ca="1" si="23"/>
        <v>114.35616438356165</v>
      </c>
      <c r="AC285" s="187"/>
    </row>
    <row r="286" spans="1:29">
      <c r="A286" s="137" t="b">
        <f t="shared" si="24"/>
        <v>0</v>
      </c>
      <c r="B286" s="138"/>
      <c r="C286" s="145"/>
      <c r="D286" s="138"/>
      <c r="E286" s="139"/>
      <c r="F286" s="139"/>
      <c r="G286" s="140">
        <f t="shared" ca="1" si="20"/>
        <v>41740</v>
      </c>
      <c r="H286" s="141">
        <f t="shared" ca="1" si="21"/>
        <v>-41740</v>
      </c>
      <c r="I286" s="180"/>
      <c r="J286" s="135">
        <f>IF('Ficha de funcio e processa'!W291&lt;='Tabela IRT'!$B$11,'Tabela IRT'!$D$11,IF('Ficha de funcio e processa'!W291&lt;='Tabela IRT'!$B$12,'Tabela IRT'!$D$12,IF('Ficha de funcio e processa'!W291&lt;='Tabela IRT'!$B$13,'Tabela IRT'!$D$13,IF('Ficha de funcio e processa'!W291&lt;='Tabela IRT'!$B$14,'Tabela IRT'!$D$14,IF('Ficha de funcio e processa'!W291&lt;='Tabela IRT'!$B$15,'Tabela IRT'!$D$15,IF('Ficha de funcio e processa'!W291&lt;='Tabela IRT'!$B$16,'Tabela IRT'!$D$16,IF('Ficha de funcio e processa'!W291&lt;='Tabela IRT'!$B$17,'Tabela IRT'!$D$17,IF('Ficha de funcio e processa'!W291&lt;='Tabela IRT'!$B$18,'Tabela IRT'!$D$18,IF('Ficha de funcio e processa'!W291&lt;='Tabela IRT'!$B$19,'Tabela IRT'!$D$19,IF('Ficha de funcio e processa'!W291&lt;='Tabela IRT'!$B$20,'Tabela IRT'!$D$20,IF('Ficha de funcio e processa'!W291&lt;='Tabela IRT'!$B$21,'Tabela IRT'!$D$21,IF('Ficha de funcio e processa'!W291&lt;='Tabela IRT'!$B$22,'Tabela IRT'!$D$22,IF('Ficha de funcio e processa'!W291&lt;='Tabela IRT'!$B$23,'Tabela IRT'!$D$23,IF('Ficha de funcio e processa'!W291&lt;='Tabela IRT'!$B$24,'Tabela IRT'!$D$24))))))))))))))</f>
        <v>0</v>
      </c>
      <c r="K286" s="148">
        <f>IF('Ficha de funcio e processa'!W291&lt;='Tabela IRT'!$B$11,'Tabela IRT'!$E$11,IF('Ficha de funcio e processa'!W291&lt;='Tabela IRT'!$B$12,'Tabela IRT'!$E$12,IF('Ficha de funcio e processa'!W291&lt;='Tabela IRT'!$B$13,'Tabela IRT'!$E$13,IF('Ficha de funcio e processa'!W291&lt;='Tabela IRT'!$B$14,'Tabela IRT'!$E$14,IF('Ficha de funcio e processa'!W291&lt;='Tabela IRT'!$B$15,'Tabela IRT'!$E$15,IF('Ficha de funcio e processa'!W291&lt;='Tabela IRT'!$B$16,'Tabela IRT'!$E$16,IF('Ficha de funcio e processa'!W291&lt;='Tabela IRT'!$B$17,'Tabela IRT'!$E$17,IF('Ficha de funcio e processa'!W291&lt;='Tabela IRT'!$B$18,'Tabela IRT'!$E$18,IF('Ficha de funcio e processa'!W291&lt;='Tabela IRT'!$B$19,'Tabela IRT'!$E$19,IF('Ficha de funcio e processa'!W291&lt;='Tabela IRT'!$B$20,'Tabela IRT'!$E$20,IF('Ficha de funcio e processa'!W291&lt;='Tabela IRT'!$B$21,'Tabela IRT'!$E$21,IF('Ficha de funcio e processa'!W291&lt;='Tabela IRT'!$B$22,'Tabela IRT'!$E$22,IF('Ficha de funcio e processa'!W291&lt;='Tabela IRT'!$B$23,'Tabela IRT'!$E$23,IF('Ficha de funcio e processa'!W291&lt;='Tabela IRT'!$B$24,'Tabela IRT'!$E$24))))))))))))))</f>
        <v>0</v>
      </c>
      <c r="L286" s="148">
        <f>IF('Ficha de funcio e processa'!W291&lt;='Tabela IRT'!$B$11,'Tabela IRT'!$C$11,IF('Ficha de funcio e processa'!W291&lt;='Tabela IRT'!$B$12,'Tabela IRT'!$C$12,IF('Ficha de funcio e processa'!W291&lt;='Tabela IRT'!$B$13,'Tabela IRT'!$C$13,IF('Ficha de funcio e processa'!W291&lt;='Tabela IRT'!$B$14,'Tabela IRT'!$C$14,IF('Ficha de funcio e processa'!W291&lt;='Tabela IRT'!$B$15,'Tabela IRT'!$C$15,IF('Ficha de funcio e processa'!W291&lt;='Tabela IRT'!$B$16,'Tabela IRT'!$C$16,IF('Ficha de funcio e processa'!W291&lt;='Tabela IRT'!$B$17,'Tabela IRT'!$C$17,IF('Ficha de funcio e processa'!W291&lt;='Tabela IRT'!$B$18,'Tabela IRT'!$C$18,IF('Ficha de funcio e processa'!W291&lt;='Tabela IRT'!$B$19,'Tabela IRT'!$C$19,IF('Ficha de funcio e processa'!W291&lt;='Tabela IRT'!$B$20,'Tabela IRT'!$C$20,IF('Ficha de funcio e processa'!W291&lt;='Tabela IRT'!$B$21,'Tabela IRT'!$C$21,IF('Ficha de funcio e processa'!W291&lt;='Tabela IRT'!$B$22,'Tabela IRT'!$C$22,IF('Ficha de funcio e processa'!W291&lt;='Tabela IRT'!$B$23,'Tabela IRT'!$C$23,IF('Ficha de funcio e processa'!W291&lt;='Tabela IRT'!$B$24,'Tabela IRT'!$C$24))))))))))))))</f>
        <v>0</v>
      </c>
      <c r="M286" s="233">
        <f>('Ficha de funcio e processa'!W291-30%)-L286</f>
        <v>-0.3</v>
      </c>
      <c r="N286" s="184">
        <v>44</v>
      </c>
      <c r="O286" s="184">
        <v>9</v>
      </c>
      <c r="P286" s="185"/>
      <c r="Q286" s="185"/>
      <c r="R286" s="186"/>
      <c r="S286" s="186"/>
      <c r="T286" s="186"/>
      <c r="U286" s="186"/>
      <c r="V286" s="186"/>
      <c r="W286" s="186"/>
      <c r="X286" s="186"/>
      <c r="Y286" s="186"/>
      <c r="Z286" s="151"/>
      <c r="AA286" s="153">
        <f t="shared" ca="1" si="22"/>
        <v>41740</v>
      </c>
      <c r="AB286" s="154">
        <f t="shared" ca="1" si="23"/>
        <v>114.35616438356165</v>
      </c>
      <c r="AC286" s="187"/>
    </row>
    <row r="287" spans="1:29">
      <c r="A287" s="137" t="b">
        <f t="shared" si="24"/>
        <v>0</v>
      </c>
      <c r="B287" s="138"/>
      <c r="C287" s="145"/>
      <c r="D287" s="138"/>
      <c r="E287" s="139"/>
      <c r="F287" s="139"/>
      <c r="G287" s="140">
        <f t="shared" ca="1" si="20"/>
        <v>41740</v>
      </c>
      <c r="H287" s="141">
        <f t="shared" ca="1" si="21"/>
        <v>-41740</v>
      </c>
      <c r="I287" s="180"/>
      <c r="J287" s="135">
        <f>IF('Ficha de funcio e processa'!W292&lt;='Tabela IRT'!$B$11,'Tabela IRT'!$D$11,IF('Ficha de funcio e processa'!W292&lt;='Tabela IRT'!$B$12,'Tabela IRT'!$D$12,IF('Ficha de funcio e processa'!W292&lt;='Tabela IRT'!$B$13,'Tabela IRT'!$D$13,IF('Ficha de funcio e processa'!W292&lt;='Tabela IRT'!$B$14,'Tabela IRT'!$D$14,IF('Ficha de funcio e processa'!W292&lt;='Tabela IRT'!$B$15,'Tabela IRT'!$D$15,IF('Ficha de funcio e processa'!W292&lt;='Tabela IRT'!$B$16,'Tabela IRT'!$D$16,IF('Ficha de funcio e processa'!W292&lt;='Tabela IRT'!$B$17,'Tabela IRT'!$D$17,IF('Ficha de funcio e processa'!W292&lt;='Tabela IRT'!$B$18,'Tabela IRT'!$D$18,IF('Ficha de funcio e processa'!W292&lt;='Tabela IRT'!$B$19,'Tabela IRT'!$D$19,IF('Ficha de funcio e processa'!W292&lt;='Tabela IRT'!$B$20,'Tabela IRT'!$D$20,IF('Ficha de funcio e processa'!W292&lt;='Tabela IRT'!$B$21,'Tabela IRT'!$D$21,IF('Ficha de funcio e processa'!W292&lt;='Tabela IRT'!$B$22,'Tabela IRT'!$D$22,IF('Ficha de funcio e processa'!W292&lt;='Tabela IRT'!$B$23,'Tabela IRT'!$D$23,IF('Ficha de funcio e processa'!W292&lt;='Tabela IRT'!$B$24,'Tabela IRT'!$D$24))))))))))))))</f>
        <v>0</v>
      </c>
      <c r="K287" s="148">
        <f>IF('Ficha de funcio e processa'!W292&lt;='Tabela IRT'!$B$11,'Tabela IRT'!$E$11,IF('Ficha de funcio e processa'!W292&lt;='Tabela IRT'!$B$12,'Tabela IRT'!$E$12,IF('Ficha de funcio e processa'!W292&lt;='Tabela IRT'!$B$13,'Tabela IRT'!$E$13,IF('Ficha de funcio e processa'!W292&lt;='Tabela IRT'!$B$14,'Tabela IRT'!$E$14,IF('Ficha de funcio e processa'!W292&lt;='Tabela IRT'!$B$15,'Tabela IRT'!$E$15,IF('Ficha de funcio e processa'!W292&lt;='Tabela IRT'!$B$16,'Tabela IRT'!$E$16,IF('Ficha de funcio e processa'!W292&lt;='Tabela IRT'!$B$17,'Tabela IRT'!$E$17,IF('Ficha de funcio e processa'!W292&lt;='Tabela IRT'!$B$18,'Tabela IRT'!$E$18,IF('Ficha de funcio e processa'!W292&lt;='Tabela IRT'!$B$19,'Tabela IRT'!$E$19,IF('Ficha de funcio e processa'!W292&lt;='Tabela IRT'!$B$20,'Tabela IRT'!$E$20,IF('Ficha de funcio e processa'!W292&lt;='Tabela IRT'!$B$21,'Tabela IRT'!$E$21,IF('Ficha de funcio e processa'!W292&lt;='Tabela IRT'!$B$22,'Tabela IRT'!$E$22,IF('Ficha de funcio e processa'!W292&lt;='Tabela IRT'!$B$23,'Tabela IRT'!$E$23,IF('Ficha de funcio e processa'!W292&lt;='Tabela IRT'!$B$24,'Tabela IRT'!$E$24))))))))))))))</f>
        <v>0</v>
      </c>
      <c r="L287" s="148">
        <f>IF('Ficha de funcio e processa'!W292&lt;='Tabela IRT'!$B$11,'Tabela IRT'!$C$11,IF('Ficha de funcio e processa'!W292&lt;='Tabela IRT'!$B$12,'Tabela IRT'!$C$12,IF('Ficha de funcio e processa'!W292&lt;='Tabela IRT'!$B$13,'Tabela IRT'!$C$13,IF('Ficha de funcio e processa'!W292&lt;='Tabela IRT'!$B$14,'Tabela IRT'!$C$14,IF('Ficha de funcio e processa'!W292&lt;='Tabela IRT'!$B$15,'Tabela IRT'!$C$15,IF('Ficha de funcio e processa'!W292&lt;='Tabela IRT'!$B$16,'Tabela IRT'!$C$16,IF('Ficha de funcio e processa'!W292&lt;='Tabela IRT'!$B$17,'Tabela IRT'!$C$17,IF('Ficha de funcio e processa'!W292&lt;='Tabela IRT'!$B$18,'Tabela IRT'!$C$18,IF('Ficha de funcio e processa'!W292&lt;='Tabela IRT'!$B$19,'Tabela IRT'!$C$19,IF('Ficha de funcio e processa'!W292&lt;='Tabela IRT'!$B$20,'Tabela IRT'!$C$20,IF('Ficha de funcio e processa'!W292&lt;='Tabela IRT'!$B$21,'Tabela IRT'!$C$21,IF('Ficha de funcio e processa'!W292&lt;='Tabela IRT'!$B$22,'Tabela IRT'!$C$22,IF('Ficha de funcio e processa'!W292&lt;='Tabela IRT'!$B$23,'Tabela IRT'!$C$23,IF('Ficha de funcio e processa'!W292&lt;='Tabela IRT'!$B$24,'Tabela IRT'!$C$24))))))))))))))</f>
        <v>0</v>
      </c>
      <c r="M287" s="233">
        <f>('Ficha de funcio e processa'!W292-30%)-L287</f>
        <v>-0.3</v>
      </c>
      <c r="N287" s="184">
        <v>44</v>
      </c>
      <c r="O287" s="184">
        <v>9</v>
      </c>
      <c r="P287" s="185"/>
      <c r="Q287" s="185"/>
      <c r="R287" s="186"/>
      <c r="S287" s="186"/>
      <c r="T287" s="186"/>
      <c r="U287" s="186"/>
      <c r="V287" s="186"/>
      <c r="W287" s="186"/>
      <c r="X287" s="186"/>
      <c r="Y287" s="186"/>
      <c r="Z287" s="151"/>
      <c r="AA287" s="153">
        <f t="shared" ca="1" si="22"/>
        <v>41740</v>
      </c>
      <c r="AB287" s="154">
        <f t="shared" ca="1" si="23"/>
        <v>114.35616438356165</v>
      </c>
      <c r="AC287" s="187"/>
    </row>
    <row r="288" spans="1:29">
      <c r="A288" s="137" t="b">
        <f t="shared" si="24"/>
        <v>0</v>
      </c>
      <c r="B288" s="138"/>
      <c r="C288" s="145"/>
      <c r="D288" s="138"/>
      <c r="E288" s="139"/>
      <c r="F288" s="139"/>
      <c r="G288" s="140">
        <f t="shared" ref="G288:G351" ca="1" si="25">TODAY()</f>
        <v>41740</v>
      </c>
      <c r="H288" s="141">
        <f t="shared" ca="1" si="21"/>
        <v>-41740</v>
      </c>
      <c r="I288" s="180"/>
      <c r="J288" s="135">
        <f>IF('Ficha de funcio e processa'!W293&lt;='Tabela IRT'!$B$11,'Tabela IRT'!$D$11,IF('Ficha de funcio e processa'!W293&lt;='Tabela IRT'!$B$12,'Tabela IRT'!$D$12,IF('Ficha de funcio e processa'!W293&lt;='Tabela IRT'!$B$13,'Tabela IRT'!$D$13,IF('Ficha de funcio e processa'!W293&lt;='Tabela IRT'!$B$14,'Tabela IRT'!$D$14,IF('Ficha de funcio e processa'!W293&lt;='Tabela IRT'!$B$15,'Tabela IRT'!$D$15,IF('Ficha de funcio e processa'!W293&lt;='Tabela IRT'!$B$16,'Tabela IRT'!$D$16,IF('Ficha de funcio e processa'!W293&lt;='Tabela IRT'!$B$17,'Tabela IRT'!$D$17,IF('Ficha de funcio e processa'!W293&lt;='Tabela IRT'!$B$18,'Tabela IRT'!$D$18,IF('Ficha de funcio e processa'!W293&lt;='Tabela IRT'!$B$19,'Tabela IRT'!$D$19,IF('Ficha de funcio e processa'!W293&lt;='Tabela IRT'!$B$20,'Tabela IRT'!$D$20,IF('Ficha de funcio e processa'!W293&lt;='Tabela IRT'!$B$21,'Tabela IRT'!$D$21,IF('Ficha de funcio e processa'!W293&lt;='Tabela IRT'!$B$22,'Tabela IRT'!$D$22,IF('Ficha de funcio e processa'!W293&lt;='Tabela IRT'!$B$23,'Tabela IRT'!$D$23,IF('Ficha de funcio e processa'!W293&lt;='Tabela IRT'!$B$24,'Tabela IRT'!$D$24))))))))))))))</f>
        <v>0</v>
      </c>
      <c r="K288" s="148">
        <f>IF('Ficha de funcio e processa'!W293&lt;='Tabela IRT'!$B$11,'Tabela IRT'!$E$11,IF('Ficha de funcio e processa'!W293&lt;='Tabela IRT'!$B$12,'Tabela IRT'!$E$12,IF('Ficha de funcio e processa'!W293&lt;='Tabela IRT'!$B$13,'Tabela IRT'!$E$13,IF('Ficha de funcio e processa'!W293&lt;='Tabela IRT'!$B$14,'Tabela IRT'!$E$14,IF('Ficha de funcio e processa'!W293&lt;='Tabela IRT'!$B$15,'Tabela IRT'!$E$15,IF('Ficha de funcio e processa'!W293&lt;='Tabela IRT'!$B$16,'Tabela IRT'!$E$16,IF('Ficha de funcio e processa'!W293&lt;='Tabela IRT'!$B$17,'Tabela IRT'!$E$17,IF('Ficha de funcio e processa'!W293&lt;='Tabela IRT'!$B$18,'Tabela IRT'!$E$18,IF('Ficha de funcio e processa'!W293&lt;='Tabela IRT'!$B$19,'Tabela IRT'!$E$19,IF('Ficha de funcio e processa'!W293&lt;='Tabela IRT'!$B$20,'Tabela IRT'!$E$20,IF('Ficha de funcio e processa'!W293&lt;='Tabela IRT'!$B$21,'Tabela IRT'!$E$21,IF('Ficha de funcio e processa'!W293&lt;='Tabela IRT'!$B$22,'Tabela IRT'!$E$22,IF('Ficha de funcio e processa'!W293&lt;='Tabela IRT'!$B$23,'Tabela IRT'!$E$23,IF('Ficha de funcio e processa'!W293&lt;='Tabela IRT'!$B$24,'Tabela IRT'!$E$24))))))))))))))</f>
        <v>0</v>
      </c>
      <c r="L288" s="148">
        <f>IF('Ficha de funcio e processa'!W293&lt;='Tabela IRT'!$B$11,'Tabela IRT'!$C$11,IF('Ficha de funcio e processa'!W293&lt;='Tabela IRT'!$B$12,'Tabela IRT'!$C$12,IF('Ficha de funcio e processa'!W293&lt;='Tabela IRT'!$B$13,'Tabela IRT'!$C$13,IF('Ficha de funcio e processa'!W293&lt;='Tabela IRT'!$B$14,'Tabela IRT'!$C$14,IF('Ficha de funcio e processa'!W293&lt;='Tabela IRT'!$B$15,'Tabela IRT'!$C$15,IF('Ficha de funcio e processa'!W293&lt;='Tabela IRT'!$B$16,'Tabela IRT'!$C$16,IF('Ficha de funcio e processa'!W293&lt;='Tabela IRT'!$B$17,'Tabela IRT'!$C$17,IF('Ficha de funcio e processa'!W293&lt;='Tabela IRT'!$B$18,'Tabela IRT'!$C$18,IF('Ficha de funcio e processa'!W293&lt;='Tabela IRT'!$B$19,'Tabela IRT'!$C$19,IF('Ficha de funcio e processa'!W293&lt;='Tabela IRT'!$B$20,'Tabela IRT'!$C$20,IF('Ficha de funcio e processa'!W293&lt;='Tabela IRT'!$B$21,'Tabela IRT'!$C$21,IF('Ficha de funcio e processa'!W293&lt;='Tabela IRT'!$B$22,'Tabela IRT'!$C$22,IF('Ficha de funcio e processa'!W293&lt;='Tabela IRT'!$B$23,'Tabela IRT'!$C$23,IF('Ficha de funcio e processa'!W293&lt;='Tabela IRT'!$B$24,'Tabela IRT'!$C$24))))))))))))))</f>
        <v>0</v>
      </c>
      <c r="M288" s="233">
        <f>('Ficha de funcio e processa'!W293-30%)-L288</f>
        <v>-0.3</v>
      </c>
      <c r="N288" s="184">
        <v>44</v>
      </c>
      <c r="O288" s="184">
        <v>9</v>
      </c>
      <c r="P288" s="185"/>
      <c r="Q288" s="185"/>
      <c r="R288" s="186"/>
      <c r="S288" s="186"/>
      <c r="T288" s="186"/>
      <c r="U288" s="186"/>
      <c r="V288" s="186"/>
      <c r="W288" s="186"/>
      <c r="X288" s="186"/>
      <c r="Y288" s="186"/>
      <c r="Z288" s="151"/>
      <c r="AA288" s="153">
        <f t="shared" ca="1" si="22"/>
        <v>41740</v>
      </c>
      <c r="AB288" s="154">
        <f t="shared" ca="1" si="23"/>
        <v>114.35616438356165</v>
      </c>
      <c r="AC288" s="187"/>
    </row>
    <row r="289" spans="1:29">
      <c r="A289" s="137" t="b">
        <f t="shared" si="24"/>
        <v>0</v>
      </c>
      <c r="B289" s="138"/>
      <c r="C289" s="145"/>
      <c r="D289" s="138"/>
      <c r="E289" s="139"/>
      <c r="F289" s="139"/>
      <c r="G289" s="140">
        <f t="shared" ca="1" si="25"/>
        <v>41740</v>
      </c>
      <c r="H289" s="141">
        <f t="shared" ca="1" si="21"/>
        <v>-41740</v>
      </c>
      <c r="I289" s="180"/>
      <c r="J289" s="135">
        <f>IF('Ficha de funcio e processa'!W294&lt;='Tabela IRT'!$B$11,'Tabela IRT'!$D$11,IF('Ficha de funcio e processa'!W294&lt;='Tabela IRT'!$B$12,'Tabela IRT'!$D$12,IF('Ficha de funcio e processa'!W294&lt;='Tabela IRT'!$B$13,'Tabela IRT'!$D$13,IF('Ficha de funcio e processa'!W294&lt;='Tabela IRT'!$B$14,'Tabela IRT'!$D$14,IF('Ficha de funcio e processa'!W294&lt;='Tabela IRT'!$B$15,'Tabela IRT'!$D$15,IF('Ficha de funcio e processa'!W294&lt;='Tabela IRT'!$B$16,'Tabela IRT'!$D$16,IF('Ficha de funcio e processa'!W294&lt;='Tabela IRT'!$B$17,'Tabela IRT'!$D$17,IF('Ficha de funcio e processa'!W294&lt;='Tabela IRT'!$B$18,'Tabela IRT'!$D$18,IF('Ficha de funcio e processa'!W294&lt;='Tabela IRT'!$B$19,'Tabela IRT'!$D$19,IF('Ficha de funcio e processa'!W294&lt;='Tabela IRT'!$B$20,'Tabela IRT'!$D$20,IF('Ficha de funcio e processa'!W294&lt;='Tabela IRT'!$B$21,'Tabela IRT'!$D$21,IF('Ficha de funcio e processa'!W294&lt;='Tabela IRT'!$B$22,'Tabela IRT'!$D$22,IF('Ficha de funcio e processa'!W294&lt;='Tabela IRT'!$B$23,'Tabela IRT'!$D$23,IF('Ficha de funcio e processa'!W294&lt;='Tabela IRT'!$B$24,'Tabela IRT'!$D$24))))))))))))))</f>
        <v>0</v>
      </c>
      <c r="K289" s="148">
        <f>IF('Ficha de funcio e processa'!W294&lt;='Tabela IRT'!$B$11,'Tabela IRT'!$E$11,IF('Ficha de funcio e processa'!W294&lt;='Tabela IRT'!$B$12,'Tabela IRT'!$E$12,IF('Ficha de funcio e processa'!W294&lt;='Tabela IRT'!$B$13,'Tabela IRT'!$E$13,IF('Ficha de funcio e processa'!W294&lt;='Tabela IRT'!$B$14,'Tabela IRT'!$E$14,IF('Ficha de funcio e processa'!W294&lt;='Tabela IRT'!$B$15,'Tabela IRT'!$E$15,IF('Ficha de funcio e processa'!W294&lt;='Tabela IRT'!$B$16,'Tabela IRT'!$E$16,IF('Ficha de funcio e processa'!W294&lt;='Tabela IRT'!$B$17,'Tabela IRT'!$E$17,IF('Ficha de funcio e processa'!W294&lt;='Tabela IRT'!$B$18,'Tabela IRT'!$E$18,IF('Ficha de funcio e processa'!W294&lt;='Tabela IRT'!$B$19,'Tabela IRT'!$E$19,IF('Ficha de funcio e processa'!W294&lt;='Tabela IRT'!$B$20,'Tabela IRT'!$E$20,IF('Ficha de funcio e processa'!W294&lt;='Tabela IRT'!$B$21,'Tabela IRT'!$E$21,IF('Ficha de funcio e processa'!W294&lt;='Tabela IRT'!$B$22,'Tabela IRT'!$E$22,IF('Ficha de funcio e processa'!W294&lt;='Tabela IRT'!$B$23,'Tabela IRT'!$E$23,IF('Ficha de funcio e processa'!W294&lt;='Tabela IRT'!$B$24,'Tabela IRT'!$E$24))))))))))))))</f>
        <v>0</v>
      </c>
      <c r="L289" s="148">
        <f>IF('Ficha de funcio e processa'!W294&lt;='Tabela IRT'!$B$11,'Tabela IRT'!$C$11,IF('Ficha de funcio e processa'!W294&lt;='Tabela IRT'!$B$12,'Tabela IRT'!$C$12,IF('Ficha de funcio e processa'!W294&lt;='Tabela IRT'!$B$13,'Tabela IRT'!$C$13,IF('Ficha de funcio e processa'!W294&lt;='Tabela IRT'!$B$14,'Tabela IRT'!$C$14,IF('Ficha de funcio e processa'!W294&lt;='Tabela IRT'!$B$15,'Tabela IRT'!$C$15,IF('Ficha de funcio e processa'!W294&lt;='Tabela IRT'!$B$16,'Tabela IRT'!$C$16,IF('Ficha de funcio e processa'!W294&lt;='Tabela IRT'!$B$17,'Tabela IRT'!$C$17,IF('Ficha de funcio e processa'!W294&lt;='Tabela IRT'!$B$18,'Tabela IRT'!$C$18,IF('Ficha de funcio e processa'!W294&lt;='Tabela IRT'!$B$19,'Tabela IRT'!$C$19,IF('Ficha de funcio e processa'!W294&lt;='Tabela IRT'!$B$20,'Tabela IRT'!$C$20,IF('Ficha de funcio e processa'!W294&lt;='Tabela IRT'!$B$21,'Tabela IRT'!$C$21,IF('Ficha de funcio e processa'!W294&lt;='Tabela IRT'!$B$22,'Tabela IRT'!$C$22,IF('Ficha de funcio e processa'!W294&lt;='Tabela IRT'!$B$23,'Tabela IRT'!$C$23,IF('Ficha de funcio e processa'!W294&lt;='Tabela IRT'!$B$24,'Tabela IRT'!$C$24))))))))))))))</f>
        <v>0</v>
      </c>
      <c r="M289" s="233">
        <f>('Ficha de funcio e processa'!W294-30%)-L289</f>
        <v>-0.3</v>
      </c>
      <c r="N289" s="184">
        <v>44</v>
      </c>
      <c r="O289" s="184">
        <v>9</v>
      </c>
      <c r="P289" s="185"/>
      <c r="Q289" s="185"/>
      <c r="R289" s="186"/>
      <c r="S289" s="186"/>
      <c r="T289" s="186"/>
      <c r="U289" s="186"/>
      <c r="V289" s="186"/>
      <c r="W289" s="186"/>
      <c r="X289" s="186"/>
      <c r="Y289" s="186"/>
      <c r="Z289" s="151"/>
      <c r="AA289" s="153">
        <f t="shared" ca="1" si="22"/>
        <v>41740</v>
      </c>
      <c r="AB289" s="154">
        <f t="shared" ca="1" si="23"/>
        <v>114.35616438356165</v>
      </c>
      <c r="AC289" s="187"/>
    </row>
    <row r="290" spans="1:29">
      <c r="A290" s="137" t="b">
        <f t="shared" si="24"/>
        <v>0</v>
      </c>
      <c r="B290" s="138"/>
      <c r="C290" s="145"/>
      <c r="D290" s="138"/>
      <c r="E290" s="139"/>
      <c r="F290" s="139"/>
      <c r="G290" s="140">
        <f t="shared" ca="1" si="25"/>
        <v>41740</v>
      </c>
      <c r="H290" s="141">
        <f t="shared" ca="1" si="21"/>
        <v>-41740</v>
      </c>
      <c r="I290" s="180"/>
      <c r="J290" s="135">
        <f>IF('Ficha de funcio e processa'!W295&lt;='Tabela IRT'!$B$11,'Tabela IRT'!$D$11,IF('Ficha de funcio e processa'!W295&lt;='Tabela IRT'!$B$12,'Tabela IRT'!$D$12,IF('Ficha de funcio e processa'!W295&lt;='Tabela IRT'!$B$13,'Tabela IRT'!$D$13,IF('Ficha de funcio e processa'!W295&lt;='Tabela IRT'!$B$14,'Tabela IRT'!$D$14,IF('Ficha de funcio e processa'!W295&lt;='Tabela IRT'!$B$15,'Tabela IRT'!$D$15,IF('Ficha de funcio e processa'!W295&lt;='Tabela IRT'!$B$16,'Tabela IRT'!$D$16,IF('Ficha de funcio e processa'!W295&lt;='Tabela IRT'!$B$17,'Tabela IRT'!$D$17,IF('Ficha de funcio e processa'!W295&lt;='Tabela IRT'!$B$18,'Tabela IRT'!$D$18,IF('Ficha de funcio e processa'!W295&lt;='Tabela IRT'!$B$19,'Tabela IRT'!$D$19,IF('Ficha de funcio e processa'!W295&lt;='Tabela IRT'!$B$20,'Tabela IRT'!$D$20,IF('Ficha de funcio e processa'!W295&lt;='Tabela IRT'!$B$21,'Tabela IRT'!$D$21,IF('Ficha de funcio e processa'!W295&lt;='Tabela IRT'!$B$22,'Tabela IRT'!$D$22,IF('Ficha de funcio e processa'!W295&lt;='Tabela IRT'!$B$23,'Tabela IRT'!$D$23,IF('Ficha de funcio e processa'!W295&lt;='Tabela IRT'!$B$24,'Tabela IRT'!$D$24))))))))))))))</f>
        <v>0</v>
      </c>
      <c r="K290" s="148">
        <f>IF('Ficha de funcio e processa'!W295&lt;='Tabela IRT'!$B$11,'Tabela IRT'!$E$11,IF('Ficha de funcio e processa'!W295&lt;='Tabela IRT'!$B$12,'Tabela IRT'!$E$12,IF('Ficha de funcio e processa'!W295&lt;='Tabela IRT'!$B$13,'Tabela IRT'!$E$13,IF('Ficha de funcio e processa'!W295&lt;='Tabela IRT'!$B$14,'Tabela IRT'!$E$14,IF('Ficha de funcio e processa'!W295&lt;='Tabela IRT'!$B$15,'Tabela IRT'!$E$15,IF('Ficha de funcio e processa'!W295&lt;='Tabela IRT'!$B$16,'Tabela IRT'!$E$16,IF('Ficha de funcio e processa'!W295&lt;='Tabela IRT'!$B$17,'Tabela IRT'!$E$17,IF('Ficha de funcio e processa'!W295&lt;='Tabela IRT'!$B$18,'Tabela IRT'!$E$18,IF('Ficha de funcio e processa'!W295&lt;='Tabela IRT'!$B$19,'Tabela IRT'!$E$19,IF('Ficha de funcio e processa'!W295&lt;='Tabela IRT'!$B$20,'Tabela IRT'!$E$20,IF('Ficha de funcio e processa'!W295&lt;='Tabela IRT'!$B$21,'Tabela IRT'!$E$21,IF('Ficha de funcio e processa'!W295&lt;='Tabela IRT'!$B$22,'Tabela IRT'!$E$22,IF('Ficha de funcio e processa'!W295&lt;='Tabela IRT'!$B$23,'Tabela IRT'!$E$23,IF('Ficha de funcio e processa'!W295&lt;='Tabela IRT'!$B$24,'Tabela IRT'!$E$24))))))))))))))</f>
        <v>0</v>
      </c>
      <c r="L290" s="148">
        <f>IF('Ficha de funcio e processa'!W295&lt;='Tabela IRT'!$B$11,'Tabela IRT'!$C$11,IF('Ficha de funcio e processa'!W295&lt;='Tabela IRT'!$B$12,'Tabela IRT'!$C$12,IF('Ficha de funcio e processa'!W295&lt;='Tabela IRT'!$B$13,'Tabela IRT'!$C$13,IF('Ficha de funcio e processa'!W295&lt;='Tabela IRT'!$B$14,'Tabela IRT'!$C$14,IF('Ficha de funcio e processa'!W295&lt;='Tabela IRT'!$B$15,'Tabela IRT'!$C$15,IF('Ficha de funcio e processa'!W295&lt;='Tabela IRT'!$B$16,'Tabela IRT'!$C$16,IF('Ficha de funcio e processa'!W295&lt;='Tabela IRT'!$B$17,'Tabela IRT'!$C$17,IF('Ficha de funcio e processa'!W295&lt;='Tabela IRT'!$B$18,'Tabela IRT'!$C$18,IF('Ficha de funcio e processa'!W295&lt;='Tabela IRT'!$B$19,'Tabela IRT'!$C$19,IF('Ficha de funcio e processa'!W295&lt;='Tabela IRT'!$B$20,'Tabela IRT'!$C$20,IF('Ficha de funcio e processa'!W295&lt;='Tabela IRT'!$B$21,'Tabela IRT'!$C$21,IF('Ficha de funcio e processa'!W295&lt;='Tabela IRT'!$B$22,'Tabela IRT'!$C$22,IF('Ficha de funcio e processa'!W295&lt;='Tabela IRT'!$B$23,'Tabela IRT'!$C$23,IF('Ficha de funcio e processa'!W295&lt;='Tabela IRT'!$B$24,'Tabela IRT'!$C$24))))))))))))))</f>
        <v>0</v>
      </c>
      <c r="M290" s="233">
        <f>('Ficha de funcio e processa'!W295-30%)-L290</f>
        <v>-0.3</v>
      </c>
      <c r="N290" s="184">
        <v>44</v>
      </c>
      <c r="O290" s="184">
        <v>9</v>
      </c>
      <c r="P290" s="185"/>
      <c r="Q290" s="185"/>
      <c r="R290" s="186"/>
      <c r="S290" s="186"/>
      <c r="T290" s="186"/>
      <c r="U290" s="186"/>
      <c r="V290" s="186"/>
      <c r="W290" s="186"/>
      <c r="X290" s="186"/>
      <c r="Y290" s="186"/>
      <c r="Z290" s="151"/>
      <c r="AA290" s="153">
        <f t="shared" ca="1" si="22"/>
        <v>41740</v>
      </c>
      <c r="AB290" s="154">
        <f t="shared" ca="1" si="23"/>
        <v>114.35616438356165</v>
      </c>
      <c r="AC290" s="187"/>
    </row>
    <row r="291" spans="1:29">
      <c r="A291" s="137" t="b">
        <f t="shared" si="24"/>
        <v>0</v>
      </c>
      <c r="B291" s="138"/>
      <c r="C291" s="145"/>
      <c r="D291" s="138"/>
      <c r="E291" s="139"/>
      <c r="F291" s="139"/>
      <c r="G291" s="140">
        <f t="shared" ca="1" si="25"/>
        <v>41740</v>
      </c>
      <c r="H291" s="141">
        <f t="shared" ca="1" si="21"/>
        <v>-41740</v>
      </c>
      <c r="I291" s="180"/>
      <c r="J291" s="135">
        <f>IF('Ficha de funcio e processa'!W296&lt;='Tabela IRT'!$B$11,'Tabela IRT'!$D$11,IF('Ficha de funcio e processa'!W296&lt;='Tabela IRT'!$B$12,'Tabela IRT'!$D$12,IF('Ficha de funcio e processa'!W296&lt;='Tabela IRT'!$B$13,'Tabela IRT'!$D$13,IF('Ficha de funcio e processa'!W296&lt;='Tabela IRT'!$B$14,'Tabela IRT'!$D$14,IF('Ficha de funcio e processa'!W296&lt;='Tabela IRT'!$B$15,'Tabela IRT'!$D$15,IF('Ficha de funcio e processa'!W296&lt;='Tabela IRT'!$B$16,'Tabela IRT'!$D$16,IF('Ficha de funcio e processa'!W296&lt;='Tabela IRT'!$B$17,'Tabela IRT'!$D$17,IF('Ficha de funcio e processa'!W296&lt;='Tabela IRT'!$B$18,'Tabela IRT'!$D$18,IF('Ficha de funcio e processa'!W296&lt;='Tabela IRT'!$B$19,'Tabela IRT'!$D$19,IF('Ficha de funcio e processa'!W296&lt;='Tabela IRT'!$B$20,'Tabela IRT'!$D$20,IF('Ficha de funcio e processa'!W296&lt;='Tabela IRT'!$B$21,'Tabela IRT'!$D$21,IF('Ficha de funcio e processa'!W296&lt;='Tabela IRT'!$B$22,'Tabela IRT'!$D$22,IF('Ficha de funcio e processa'!W296&lt;='Tabela IRT'!$B$23,'Tabela IRT'!$D$23,IF('Ficha de funcio e processa'!W296&lt;='Tabela IRT'!$B$24,'Tabela IRT'!$D$24))))))))))))))</f>
        <v>0</v>
      </c>
      <c r="K291" s="148">
        <f>IF('Ficha de funcio e processa'!W296&lt;='Tabela IRT'!$B$11,'Tabela IRT'!$E$11,IF('Ficha de funcio e processa'!W296&lt;='Tabela IRT'!$B$12,'Tabela IRT'!$E$12,IF('Ficha de funcio e processa'!W296&lt;='Tabela IRT'!$B$13,'Tabela IRT'!$E$13,IF('Ficha de funcio e processa'!W296&lt;='Tabela IRT'!$B$14,'Tabela IRT'!$E$14,IF('Ficha de funcio e processa'!W296&lt;='Tabela IRT'!$B$15,'Tabela IRT'!$E$15,IF('Ficha de funcio e processa'!W296&lt;='Tabela IRT'!$B$16,'Tabela IRT'!$E$16,IF('Ficha de funcio e processa'!W296&lt;='Tabela IRT'!$B$17,'Tabela IRT'!$E$17,IF('Ficha de funcio e processa'!W296&lt;='Tabela IRT'!$B$18,'Tabela IRT'!$E$18,IF('Ficha de funcio e processa'!W296&lt;='Tabela IRT'!$B$19,'Tabela IRT'!$E$19,IF('Ficha de funcio e processa'!W296&lt;='Tabela IRT'!$B$20,'Tabela IRT'!$E$20,IF('Ficha de funcio e processa'!W296&lt;='Tabela IRT'!$B$21,'Tabela IRT'!$E$21,IF('Ficha de funcio e processa'!W296&lt;='Tabela IRT'!$B$22,'Tabela IRT'!$E$22,IF('Ficha de funcio e processa'!W296&lt;='Tabela IRT'!$B$23,'Tabela IRT'!$E$23,IF('Ficha de funcio e processa'!W296&lt;='Tabela IRT'!$B$24,'Tabela IRT'!$E$24))))))))))))))</f>
        <v>0</v>
      </c>
      <c r="L291" s="148">
        <f>IF('Ficha de funcio e processa'!W296&lt;='Tabela IRT'!$B$11,'Tabela IRT'!$C$11,IF('Ficha de funcio e processa'!W296&lt;='Tabela IRT'!$B$12,'Tabela IRT'!$C$12,IF('Ficha de funcio e processa'!W296&lt;='Tabela IRT'!$B$13,'Tabela IRT'!$C$13,IF('Ficha de funcio e processa'!W296&lt;='Tabela IRT'!$B$14,'Tabela IRT'!$C$14,IF('Ficha de funcio e processa'!W296&lt;='Tabela IRT'!$B$15,'Tabela IRT'!$C$15,IF('Ficha de funcio e processa'!W296&lt;='Tabela IRT'!$B$16,'Tabela IRT'!$C$16,IF('Ficha de funcio e processa'!W296&lt;='Tabela IRT'!$B$17,'Tabela IRT'!$C$17,IF('Ficha de funcio e processa'!W296&lt;='Tabela IRT'!$B$18,'Tabela IRT'!$C$18,IF('Ficha de funcio e processa'!W296&lt;='Tabela IRT'!$B$19,'Tabela IRT'!$C$19,IF('Ficha de funcio e processa'!W296&lt;='Tabela IRT'!$B$20,'Tabela IRT'!$C$20,IF('Ficha de funcio e processa'!W296&lt;='Tabela IRT'!$B$21,'Tabela IRT'!$C$21,IF('Ficha de funcio e processa'!W296&lt;='Tabela IRT'!$B$22,'Tabela IRT'!$C$22,IF('Ficha de funcio e processa'!W296&lt;='Tabela IRT'!$B$23,'Tabela IRT'!$C$23,IF('Ficha de funcio e processa'!W296&lt;='Tabela IRT'!$B$24,'Tabela IRT'!$C$24))))))))))))))</f>
        <v>0</v>
      </c>
      <c r="M291" s="233">
        <f>('Ficha de funcio e processa'!W296-30%)-L291</f>
        <v>-0.3</v>
      </c>
      <c r="N291" s="184">
        <v>44</v>
      </c>
      <c r="O291" s="184">
        <v>9</v>
      </c>
      <c r="P291" s="185"/>
      <c r="Q291" s="185"/>
      <c r="R291" s="186"/>
      <c r="S291" s="186"/>
      <c r="T291" s="186"/>
      <c r="U291" s="186"/>
      <c r="V291" s="186"/>
      <c r="W291" s="186"/>
      <c r="X291" s="186"/>
      <c r="Y291" s="186"/>
      <c r="Z291" s="151"/>
      <c r="AA291" s="153">
        <f t="shared" ca="1" si="22"/>
        <v>41740</v>
      </c>
      <c r="AB291" s="154">
        <f t="shared" ca="1" si="23"/>
        <v>114.35616438356165</v>
      </c>
      <c r="AC291" s="187"/>
    </row>
    <row r="292" spans="1:29">
      <c r="A292" s="137" t="b">
        <f t="shared" si="24"/>
        <v>0</v>
      </c>
      <c r="B292" s="138"/>
      <c r="C292" s="145"/>
      <c r="D292" s="138"/>
      <c r="E292" s="139"/>
      <c r="F292" s="139"/>
      <c r="G292" s="140">
        <f t="shared" ca="1" si="25"/>
        <v>41740</v>
      </c>
      <c r="H292" s="141">
        <f t="shared" ca="1" si="21"/>
        <v>-41740</v>
      </c>
      <c r="I292" s="180"/>
      <c r="J292" s="135">
        <f>IF('Ficha de funcio e processa'!W297&lt;='Tabela IRT'!$B$11,'Tabela IRT'!$D$11,IF('Ficha de funcio e processa'!W297&lt;='Tabela IRT'!$B$12,'Tabela IRT'!$D$12,IF('Ficha de funcio e processa'!W297&lt;='Tabela IRT'!$B$13,'Tabela IRT'!$D$13,IF('Ficha de funcio e processa'!W297&lt;='Tabela IRT'!$B$14,'Tabela IRT'!$D$14,IF('Ficha de funcio e processa'!W297&lt;='Tabela IRT'!$B$15,'Tabela IRT'!$D$15,IF('Ficha de funcio e processa'!W297&lt;='Tabela IRT'!$B$16,'Tabela IRT'!$D$16,IF('Ficha de funcio e processa'!W297&lt;='Tabela IRT'!$B$17,'Tabela IRT'!$D$17,IF('Ficha de funcio e processa'!W297&lt;='Tabela IRT'!$B$18,'Tabela IRT'!$D$18,IF('Ficha de funcio e processa'!W297&lt;='Tabela IRT'!$B$19,'Tabela IRT'!$D$19,IF('Ficha de funcio e processa'!W297&lt;='Tabela IRT'!$B$20,'Tabela IRT'!$D$20,IF('Ficha de funcio e processa'!W297&lt;='Tabela IRT'!$B$21,'Tabela IRT'!$D$21,IF('Ficha de funcio e processa'!W297&lt;='Tabela IRT'!$B$22,'Tabela IRT'!$D$22,IF('Ficha de funcio e processa'!W297&lt;='Tabela IRT'!$B$23,'Tabela IRT'!$D$23,IF('Ficha de funcio e processa'!W297&lt;='Tabela IRT'!$B$24,'Tabela IRT'!$D$24))))))))))))))</f>
        <v>0</v>
      </c>
      <c r="K292" s="148">
        <f>IF('Ficha de funcio e processa'!W297&lt;='Tabela IRT'!$B$11,'Tabela IRT'!$E$11,IF('Ficha de funcio e processa'!W297&lt;='Tabela IRT'!$B$12,'Tabela IRT'!$E$12,IF('Ficha de funcio e processa'!W297&lt;='Tabela IRT'!$B$13,'Tabela IRT'!$E$13,IF('Ficha de funcio e processa'!W297&lt;='Tabela IRT'!$B$14,'Tabela IRT'!$E$14,IF('Ficha de funcio e processa'!W297&lt;='Tabela IRT'!$B$15,'Tabela IRT'!$E$15,IF('Ficha de funcio e processa'!W297&lt;='Tabela IRT'!$B$16,'Tabela IRT'!$E$16,IF('Ficha de funcio e processa'!W297&lt;='Tabela IRT'!$B$17,'Tabela IRT'!$E$17,IF('Ficha de funcio e processa'!W297&lt;='Tabela IRT'!$B$18,'Tabela IRT'!$E$18,IF('Ficha de funcio e processa'!W297&lt;='Tabela IRT'!$B$19,'Tabela IRT'!$E$19,IF('Ficha de funcio e processa'!W297&lt;='Tabela IRT'!$B$20,'Tabela IRT'!$E$20,IF('Ficha de funcio e processa'!W297&lt;='Tabela IRT'!$B$21,'Tabela IRT'!$E$21,IF('Ficha de funcio e processa'!W297&lt;='Tabela IRT'!$B$22,'Tabela IRT'!$E$22,IF('Ficha de funcio e processa'!W297&lt;='Tabela IRT'!$B$23,'Tabela IRT'!$E$23,IF('Ficha de funcio e processa'!W297&lt;='Tabela IRT'!$B$24,'Tabela IRT'!$E$24))))))))))))))</f>
        <v>0</v>
      </c>
      <c r="L292" s="148">
        <f>IF('Ficha de funcio e processa'!W297&lt;='Tabela IRT'!$B$11,'Tabela IRT'!$C$11,IF('Ficha de funcio e processa'!W297&lt;='Tabela IRT'!$B$12,'Tabela IRT'!$C$12,IF('Ficha de funcio e processa'!W297&lt;='Tabela IRT'!$B$13,'Tabela IRT'!$C$13,IF('Ficha de funcio e processa'!W297&lt;='Tabela IRT'!$B$14,'Tabela IRT'!$C$14,IF('Ficha de funcio e processa'!W297&lt;='Tabela IRT'!$B$15,'Tabela IRT'!$C$15,IF('Ficha de funcio e processa'!W297&lt;='Tabela IRT'!$B$16,'Tabela IRT'!$C$16,IF('Ficha de funcio e processa'!W297&lt;='Tabela IRT'!$B$17,'Tabela IRT'!$C$17,IF('Ficha de funcio e processa'!W297&lt;='Tabela IRT'!$B$18,'Tabela IRT'!$C$18,IF('Ficha de funcio e processa'!W297&lt;='Tabela IRT'!$B$19,'Tabela IRT'!$C$19,IF('Ficha de funcio e processa'!W297&lt;='Tabela IRT'!$B$20,'Tabela IRT'!$C$20,IF('Ficha de funcio e processa'!W297&lt;='Tabela IRT'!$B$21,'Tabela IRT'!$C$21,IF('Ficha de funcio e processa'!W297&lt;='Tabela IRT'!$B$22,'Tabela IRT'!$C$22,IF('Ficha de funcio e processa'!W297&lt;='Tabela IRT'!$B$23,'Tabela IRT'!$C$23,IF('Ficha de funcio e processa'!W297&lt;='Tabela IRT'!$B$24,'Tabela IRT'!$C$24))))))))))))))</f>
        <v>0</v>
      </c>
      <c r="M292" s="233">
        <f>('Ficha de funcio e processa'!W297-30%)-L292</f>
        <v>-0.3</v>
      </c>
      <c r="N292" s="184">
        <v>44</v>
      </c>
      <c r="O292" s="184">
        <v>9</v>
      </c>
      <c r="P292" s="185"/>
      <c r="Q292" s="185"/>
      <c r="R292" s="186"/>
      <c r="S292" s="186"/>
      <c r="T292" s="186"/>
      <c r="U292" s="186"/>
      <c r="V292" s="186"/>
      <c r="W292" s="186"/>
      <c r="X292" s="186"/>
      <c r="Y292" s="186"/>
      <c r="Z292" s="151"/>
      <c r="AA292" s="153">
        <f t="shared" ca="1" si="22"/>
        <v>41740</v>
      </c>
      <c r="AB292" s="154">
        <f t="shared" ca="1" si="23"/>
        <v>114.35616438356165</v>
      </c>
      <c r="AC292" s="187"/>
    </row>
    <row r="293" spans="1:29">
      <c r="A293" s="137" t="b">
        <f t="shared" si="24"/>
        <v>0</v>
      </c>
      <c r="B293" s="138"/>
      <c r="C293" s="145"/>
      <c r="D293" s="138"/>
      <c r="E293" s="139"/>
      <c r="F293" s="139"/>
      <c r="G293" s="140">
        <f t="shared" ca="1" si="25"/>
        <v>41740</v>
      </c>
      <c r="H293" s="141">
        <f t="shared" ca="1" si="21"/>
        <v>-41740</v>
      </c>
      <c r="I293" s="180"/>
      <c r="J293" s="135">
        <f>IF('Ficha de funcio e processa'!W298&lt;='Tabela IRT'!$B$11,'Tabela IRT'!$D$11,IF('Ficha de funcio e processa'!W298&lt;='Tabela IRT'!$B$12,'Tabela IRT'!$D$12,IF('Ficha de funcio e processa'!W298&lt;='Tabela IRT'!$B$13,'Tabela IRT'!$D$13,IF('Ficha de funcio e processa'!W298&lt;='Tabela IRT'!$B$14,'Tabela IRT'!$D$14,IF('Ficha de funcio e processa'!W298&lt;='Tabela IRT'!$B$15,'Tabela IRT'!$D$15,IF('Ficha de funcio e processa'!W298&lt;='Tabela IRT'!$B$16,'Tabela IRT'!$D$16,IF('Ficha de funcio e processa'!W298&lt;='Tabela IRT'!$B$17,'Tabela IRT'!$D$17,IF('Ficha de funcio e processa'!W298&lt;='Tabela IRT'!$B$18,'Tabela IRT'!$D$18,IF('Ficha de funcio e processa'!W298&lt;='Tabela IRT'!$B$19,'Tabela IRT'!$D$19,IF('Ficha de funcio e processa'!W298&lt;='Tabela IRT'!$B$20,'Tabela IRT'!$D$20,IF('Ficha de funcio e processa'!W298&lt;='Tabela IRT'!$B$21,'Tabela IRT'!$D$21,IF('Ficha de funcio e processa'!W298&lt;='Tabela IRT'!$B$22,'Tabela IRT'!$D$22,IF('Ficha de funcio e processa'!W298&lt;='Tabela IRT'!$B$23,'Tabela IRT'!$D$23,IF('Ficha de funcio e processa'!W298&lt;='Tabela IRT'!$B$24,'Tabela IRT'!$D$24))))))))))))))</f>
        <v>0</v>
      </c>
      <c r="K293" s="148">
        <f>IF('Ficha de funcio e processa'!W298&lt;='Tabela IRT'!$B$11,'Tabela IRT'!$E$11,IF('Ficha de funcio e processa'!W298&lt;='Tabela IRT'!$B$12,'Tabela IRT'!$E$12,IF('Ficha de funcio e processa'!W298&lt;='Tabela IRT'!$B$13,'Tabela IRT'!$E$13,IF('Ficha de funcio e processa'!W298&lt;='Tabela IRT'!$B$14,'Tabela IRT'!$E$14,IF('Ficha de funcio e processa'!W298&lt;='Tabela IRT'!$B$15,'Tabela IRT'!$E$15,IF('Ficha de funcio e processa'!W298&lt;='Tabela IRT'!$B$16,'Tabela IRT'!$E$16,IF('Ficha de funcio e processa'!W298&lt;='Tabela IRT'!$B$17,'Tabela IRT'!$E$17,IF('Ficha de funcio e processa'!W298&lt;='Tabela IRT'!$B$18,'Tabela IRT'!$E$18,IF('Ficha de funcio e processa'!W298&lt;='Tabela IRT'!$B$19,'Tabela IRT'!$E$19,IF('Ficha de funcio e processa'!W298&lt;='Tabela IRT'!$B$20,'Tabela IRT'!$E$20,IF('Ficha de funcio e processa'!W298&lt;='Tabela IRT'!$B$21,'Tabela IRT'!$E$21,IF('Ficha de funcio e processa'!W298&lt;='Tabela IRT'!$B$22,'Tabela IRT'!$E$22,IF('Ficha de funcio e processa'!W298&lt;='Tabela IRT'!$B$23,'Tabela IRT'!$E$23,IF('Ficha de funcio e processa'!W298&lt;='Tabela IRT'!$B$24,'Tabela IRT'!$E$24))))))))))))))</f>
        <v>0</v>
      </c>
      <c r="L293" s="148">
        <f>IF('Ficha de funcio e processa'!W298&lt;='Tabela IRT'!$B$11,'Tabela IRT'!$C$11,IF('Ficha de funcio e processa'!W298&lt;='Tabela IRT'!$B$12,'Tabela IRT'!$C$12,IF('Ficha de funcio e processa'!W298&lt;='Tabela IRT'!$B$13,'Tabela IRT'!$C$13,IF('Ficha de funcio e processa'!W298&lt;='Tabela IRT'!$B$14,'Tabela IRT'!$C$14,IF('Ficha de funcio e processa'!W298&lt;='Tabela IRT'!$B$15,'Tabela IRT'!$C$15,IF('Ficha de funcio e processa'!W298&lt;='Tabela IRT'!$B$16,'Tabela IRT'!$C$16,IF('Ficha de funcio e processa'!W298&lt;='Tabela IRT'!$B$17,'Tabela IRT'!$C$17,IF('Ficha de funcio e processa'!W298&lt;='Tabela IRT'!$B$18,'Tabela IRT'!$C$18,IF('Ficha de funcio e processa'!W298&lt;='Tabela IRT'!$B$19,'Tabela IRT'!$C$19,IF('Ficha de funcio e processa'!W298&lt;='Tabela IRT'!$B$20,'Tabela IRT'!$C$20,IF('Ficha de funcio e processa'!W298&lt;='Tabela IRT'!$B$21,'Tabela IRT'!$C$21,IF('Ficha de funcio e processa'!W298&lt;='Tabela IRT'!$B$22,'Tabela IRT'!$C$22,IF('Ficha de funcio e processa'!W298&lt;='Tabela IRT'!$B$23,'Tabela IRT'!$C$23,IF('Ficha de funcio e processa'!W298&lt;='Tabela IRT'!$B$24,'Tabela IRT'!$C$24))))))))))))))</f>
        <v>0</v>
      </c>
      <c r="M293" s="233">
        <f>('Ficha de funcio e processa'!W298-30%)-L293</f>
        <v>-0.3</v>
      </c>
      <c r="N293" s="184">
        <v>44</v>
      </c>
      <c r="O293" s="184">
        <v>9</v>
      </c>
      <c r="P293" s="185"/>
      <c r="Q293" s="185"/>
      <c r="R293" s="186"/>
      <c r="S293" s="186"/>
      <c r="T293" s="186"/>
      <c r="U293" s="186"/>
      <c r="V293" s="186"/>
      <c r="W293" s="186"/>
      <c r="X293" s="186"/>
      <c r="Y293" s="186"/>
      <c r="Z293" s="151"/>
      <c r="AA293" s="153">
        <f t="shared" ca="1" si="22"/>
        <v>41740</v>
      </c>
      <c r="AB293" s="154">
        <f t="shared" ca="1" si="23"/>
        <v>114.35616438356165</v>
      </c>
      <c r="AC293" s="187"/>
    </row>
    <row r="294" spans="1:29">
      <c r="A294" s="137" t="b">
        <f t="shared" si="24"/>
        <v>0</v>
      </c>
      <c r="B294" s="138"/>
      <c r="C294" s="145"/>
      <c r="D294" s="138"/>
      <c r="E294" s="139"/>
      <c r="F294" s="139"/>
      <c r="G294" s="140">
        <f t="shared" ca="1" si="25"/>
        <v>41740</v>
      </c>
      <c r="H294" s="141">
        <f t="shared" ca="1" si="21"/>
        <v>-41740</v>
      </c>
      <c r="I294" s="180"/>
      <c r="J294" s="135">
        <f>IF('Ficha de funcio e processa'!W299&lt;='Tabela IRT'!$B$11,'Tabela IRT'!$D$11,IF('Ficha de funcio e processa'!W299&lt;='Tabela IRT'!$B$12,'Tabela IRT'!$D$12,IF('Ficha de funcio e processa'!W299&lt;='Tabela IRT'!$B$13,'Tabela IRT'!$D$13,IF('Ficha de funcio e processa'!W299&lt;='Tabela IRT'!$B$14,'Tabela IRT'!$D$14,IF('Ficha de funcio e processa'!W299&lt;='Tabela IRT'!$B$15,'Tabela IRT'!$D$15,IF('Ficha de funcio e processa'!W299&lt;='Tabela IRT'!$B$16,'Tabela IRT'!$D$16,IF('Ficha de funcio e processa'!W299&lt;='Tabela IRT'!$B$17,'Tabela IRT'!$D$17,IF('Ficha de funcio e processa'!W299&lt;='Tabela IRT'!$B$18,'Tabela IRT'!$D$18,IF('Ficha de funcio e processa'!W299&lt;='Tabela IRT'!$B$19,'Tabela IRT'!$D$19,IF('Ficha de funcio e processa'!W299&lt;='Tabela IRT'!$B$20,'Tabela IRT'!$D$20,IF('Ficha de funcio e processa'!W299&lt;='Tabela IRT'!$B$21,'Tabela IRT'!$D$21,IF('Ficha de funcio e processa'!W299&lt;='Tabela IRT'!$B$22,'Tabela IRT'!$D$22,IF('Ficha de funcio e processa'!W299&lt;='Tabela IRT'!$B$23,'Tabela IRT'!$D$23,IF('Ficha de funcio e processa'!W299&lt;='Tabela IRT'!$B$24,'Tabela IRT'!$D$24))))))))))))))</f>
        <v>0</v>
      </c>
      <c r="K294" s="148">
        <f>IF('Ficha de funcio e processa'!W299&lt;='Tabela IRT'!$B$11,'Tabela IRT'!$E$11,IF('Ficha de funcio e processa'!W299&lt;='Tabela IRT'!$B$12,'Tabela IRT'!$E$12,IF('Ficha de funcio e processa'!W299&lt;='Tabela IRT'!$B$13,'Tabela IRT'!$E$13,IF('Ficha de funcio e processa'!W299&lt;='Tabela IRT'!$B$14,'Tabela IRT'!$E$14,IF('Ficha de funcio e processa'!W299&lt;='Tabela IRT'!$B$15,'Tabela IRT'!$E$15,IF('Ficha de funcio e processa'!W299&lt;='Tabela IRT'!$B$16,'Tabela IRT'!$E$16,IF('Ficha de funcio e processa'!W299&lt;='Tabela IRT'!$B$17,'Tabela IRT'!$E$17,IF('Ficha de funcio e processa'!W299&lt;='Tabela IRT'!$B$18,'Tabela IRT'!$E$18,IF('Ficha de funcio e processa'!W299&lt;='Tabela IRT'!$B$19,'Tabela IRT'!$E$19,IF('Ficha de funcio e processa'!W299&lt;='Tabela IRT'!$B$20,'Tabela IRT'!$E$20,IF('Ficha de funcio e processa'!W299&lt;='Tabela IRT'!$B$21,'Tabela IRT'!$E$21,IF('Ficha de funcio e processa'!W299&lt;='Tabela IRT'!$B$22,'Tabela IRT'!$E$22,IF('Ficha de funcio e processa'!W299&lt;='Tabela IRT'!$B$23,'Tabela IRT'!$E$23,IF('Ficha de funcio e processa'!W299&lt;='Tabela IRT'!$B$24,'Tabela IRT'!$E$24))))))))))))))</f>
        <v>0</v>
      </c>
      <c r="L294" s="148">
        <f>IF('Ficha de funcio e processa'!W299&lt;='Tabela IRT'!$B$11,'Tabela IRT'!$C$11,IF('Ficha de funcio e processa'!W299&lt;='Tabela IRT'!$B$12,'Tabela IRT'!$C$12,IF('Ficha de funcio e processa'!W299&lt;='Tabela IRT'!$B$13,'Tabela IRT'!$C$13,IF('Ficha de funcio e processa'!W299&lt;='Tabela IRT'!$B$14,'Tabela IRT'!$C$14,IF('Ficha de funcio e processa'!W299&lt;='Tabela IRT'!$B$15,'Tabela IRT'!$C$15,IF('Ficha de funcio e processa'!W299&lt;='Tabela IRT'!$B$16,'Tabela IRT'!$C$16,IF('Ficha de funcio e processa'!W299&lt;='Tabela IRT'!$B$17,'Tabela IRT'!$C$17,IF('Ficha de funcio e processa'!W299&lt;='Tabela IRT'!$B$18,'Tabela IRT'!$C$18,IF('Ficha de funcio e processa'!W299&lt;='Tabela IRT'!$B$19,'Tabela IRT'!$C$19,IF('Ficha de funcio e processa'!W299&lt;='Tabela IRT'!$B$20,'Tabela IRT'!$C$20,IF('Ficha de funcio e processa'!W299&lt;='Tabela IRT'!$B$21,'Tabela IRT'!$C$21,IF('Ficha de funcio e processa'!W299&lt;='Tabela IRT'!$B$22,'Tabela IRT'!$C$22,IF('Ficha de funcio e processa'!W299&lt;='Tabela IRT'!$B$23,'Tabela IRT'!$C$23,IF('Ficha de funcio e processa'!W299&lt;='Tabela IRT'!$B$24,'Tabela IRT'!$C$24))))))))))))))</f>
        <v>0</v>
      </c>
      <c r="M294" s="233">
        <f>('Ficha de funcio e processa'!W299-30%)-L294</f>
        <v>-0.3</v>
      </c>
      <c r="N294" s="184">
        <v>44</v>
      </c>
      <c r="O294" s="184">
        <v>9</v>
      </c>
      <c r="P294" s="185"/>
      <c r="Q294" s="185"/>
      <c r="R294" s="186"/>
      <c r="S294" s="186"/>
      <c r="T294" s="186"/>
      <c r="U294" s="186"/>
      <c r="V294" s="186"/>
      <c r="W294" s="186"/>
      <c r="X294" s="186"/>
      <c r="Y294" s="186"/>
      <c r="Z294" s="151"/>
      <c r="AA294" s="153">
        <f t="shared" ca="1" si="22"/>
        <v>41740</v>
      </c>
      <c r="AB294" s="154">
        <f t="shared" ca="1" si="23"/>
        <v>114.35616438356165</v>
      </c>
      <c r="AC294" s="187"/>
    </row>
    <row r="295" spans="1:29">
      <c r="A295" s="137" t="b">
        <f t="shared" si="24"/>
        <v>0</v>
      </c>
      <c r="B295" s="138"/>
      <c r="C295" s="145"/>
      <c r="D295" s="138"/>
      <c r="E295" s="139"/>
      <c r="F295" s="139"/>
      <c r="G295" s="140">
        <f t="shared" ca="1" si="25"/>
        <v>41740</v>
      </c>
      <c r="H295" s="141">
        <f t="shared" ca="1" si="21"/>
        <v>-41740</v>
      </c>
      <c r="I295" s="180"/>
      <c r="J295" s="135">
        <f>IF('Ficha de funcio e processa'!W300&lt;='Tabela IRT'!$B$11,'Tabela IRT'!$D$11,IF('Ficha de funcio e processa'!W300&lt;='Tabela IRT'!$B$12,'Tabela IRT'!$D$12,IF('Ficha de funcio e processa'!W300&lt;='Tabela IRT'!$B$13,'Tabela IRT'!$D$13,IF('Ficha de funcio e processa'!W300&lt;='Tabela IRT'!$B$14,'Tabela IRT'!$D$14,IF('Ficha de funcio e processa'!W300&lt;='Tabela IRT'!$B$15,'Tabela IRT'!$D$15,IF('Ficha de funcio e processa'!W300&lt;='Tabela IRT'!$B$16,'Tabela IRT'!$D$16,IF('Ficha de funcio e processa'!W300&lt;='Tabela IRT'!$B$17,'Tabela IRT'!$D$17,IF('Ficha de funcio e processa'!W300&lt;='Tabela IRT'!$B$18,'Tabela IRT'!$D$18,IF('Ficha de funcio e processa'!W300&lt;='Tabela IRT'!$B$19,'Tabela IRT'!$D$19,IF('Ficha de funcio e processa'!W300&lt;='Tabela IRT'!$B$20,'Tabela IRT'!$D$20,IF('Ficha de funcio e processa'!W300&lt;='Tabela IRT'!$B$21,'Tabela IRT'!$D$21,IF('Ficha de funcio e processa'!W300&lt;='Tabela IRT'!$B$22,'Tabela IRT'!$D$22,IF('Ficha de funcio e processa'!W300&lt;='Tabela IRT'!$B$23,'Tabela IRT'!$D$23,IF('Ficha de funcio e processa'!W300&lt;='Tabela IRT'!$B$24,'Tabela IRT'!$D$24))))))))))))))</f>
        <v>0</v>
      </c>
      <c r="K295" s="148">
        <f>IF('Ficha de funcio e processa'!W300&lt;='Tabela IRT'!$B$11,'Tabela IRT'!$E$11,IF('Ficha de funcio e processa'!W300&lt;='Tabela IRT'!$B$12,'Tabela IRT'!$E$12,IF('Ficha de funcio e processa'!W300&lt;='Tabela IRT'!$B$13,'Tabela IRT'!$E$13,IF('Ficha de funcio e processa'!W300&lt;='Tabela IRT'!$B$14,'Tabela IRT'!$E$14,IF('Ficha de funcio e processa'!W300&lt;='Tabela IRT'!$B$15,'Tabela IRT'!$E$15,IF('Ficha de funcio e processa'!W300&lt;='Tabela IRT'!$B$16,'Tabela IRT'!$E$16,IF('Ficha de funcio e processa'!W300&lt;='Tabela IRT'!$B$17,'Tabela IRT'!$E$17,IF('Ficha de funcio e processa'!W300&lt;='Tabela IRT'!$B$18,'Tabela IRT'!$E$18,IF('Ficha de funcio e processa'!W300&lt;='Tabela IRT'!$B$19,'Tabela IRT'!$E$19,IF('Ficha de funcio e processa'!W300&lt;='Tabela IRT'!$B$20,'Tabela IRT'!$E$20,IF('Ficha de funcio e processa'!W300&lt;='Tabela IRT'!$B$21,'Tabela IRT'!$E$21,IF('Ficha de funcio e processa'!W300&lt;='Tabela IRT'!$B$22,'Tabela IRT'!$E$22,IF('Ficha de funcio e processa'!W300&lt;='Tabela IRT'!$B$23,'Tabela IRT'!$E$23,IF('Ficha de funcio e processa'!W300&lt;='Tabela IRT'!$B$24,'Tabela IRT'!$E$24))))))))))))))</f>
        <v>0</v>
      </c>
      <c r="L295" s="148">
        <f>IF('Ficha de funcio e processa'!W300&lt;='Tabela IRT'!$B$11,'Tabela IRT'!$C$11,IF('Ficha de funcio e processa'!W300&lt;='Tabela IRT'!$B$12,'Tabela IRT'!$C$12,IF('Ficha de funcio e processa'!W300&lt;='Tabela IRT'!$B$13,'Tabela IRT'!$C$13,IF('Ficha de funcio e processa'!W300&lt;='Tabela IRT'!$B$14,'Tabela IRT'!$C$14,IF('Ficha de funcio e processa'!W300&lt;='Tabela IRT'!$B$15,'Tabela IRT'!$C$15,IF('Ficha de funcio e processa'!W300&lt;='Tabela IRT'!$B$16,'Tabela IRT'!$C$16,IF('Ficha de funcio e processa'!W300&lt;='Tabela IRT'!$B$17,'Tabela IRT'!$C$17,IF('Ficha de funcio e processa'!W300&lt;='Tabela IRT'!$B$18,'Tabela IRT'!$C$18,IF('Ficha de funcio e processa'!W300&lt;='Tabela IRT'!$B$19,'Tabela IRT'!$C$19,IF('Ficha de funcio e processa'!W300&lt;='Tabela IRT'!$B$20,'Tabela IRT'!$C$20,IF('Ficha de funcio e processa'!W300&lt;='Tabela IRT'!$B$21,'Tabela IRT'!$C$21,IF('Ficha de funcio e processa'!W300&lt;='Tabela IRT'!$B$22,'Tabela IRT'!$C$22,IF('Ficha de funcio e processa'!W300&lt;='Tabela IRT'!$B$23,'Tabela IRT'!$C$23,IF('Ficha de funcio e processa'!W300&lt;='Tabela IRT'!$B$24,'Tabela IRT'!$C$24))))))))))))))</f>
        <v>0</v>
      </c>
      <c r="M295" s="233">
        <f>('Ficha de funcio e processa'!W300-30%)-L295</f>
        <v>-0.3</v>
      </c>
      <c r="N295" s="184">
        <v>44</v>
      </c>
      <c r="O295" s="184">
        <v>9</v>
      </c>
      <c r="P295" s="185"/>
      <c r="Q295" s="185"/>
      <c r="R295" s="186"/>
      <c r="S295" s="186"/>
      <c r="T295" s="186"/>
      <c r="U295" s="186"/>
      <c r="V295" s="186"/>
      <c r="W295" s="186"/>
      <c r="X295" s="186"/>
      <c r="Y295" s="186"/>
      <c r="Z295" s="151"/>
      <c r="AA295" s="153">
        <f t="shared" ca="1" si="22"/>
        <v>41740</v>
      </c>
      <c r="AB295" s="154">
        <f t="shared" ca="1" si="23"/>
        <v>114.35616438356165</v>
      </c>
      <c r="AC295" s="187"/>
    </row>
    <row r="296" spans="1:29">
      <c r="A296" s="137" t="b">
        <f t="shared" si="24"/>
        <v>0</v>
      </c>
      <c r="B296" s="138"/>
      <c r="C296" s="145"/>
      <c r="D296" s="138"/>
      <c r="E296" s="139"/>
      <c r="F296" s="139"/>
      <c r="G296" s="140">
        <f t="shared" ca="1" si="25"/>
        <v>41740</v>
      </c>
      <c r="H296" s="141">
        <f t="shared" ca="1" si="21"/>
        <v>-41740</v>
      </c>
      <c r="I296" s="180"/>
      <c r="J296" s="135">
        <f>IF('Ficha de funcio e processa'!W301&lt;='Tabela IRT'!$B$11,'Tabela IRT'!$D$11,IF('Ficha de funcio e processa'!W301&lt;='Tabela IRT'!$B$12,'Tabela IRT'!$D$12,IF('Ficha de funcio e processa'!W301&lt;='Tabela IRT'!$B$13,'Tabela IRT'!$D$13,IF('Ficha de funcio e processa'!W301&lt;='Tabela IRT'!$B$14,'Tabela IRT'!$D$14,IF('Ficha de funcio e processa'!W301&lt;='Tabela IRT'!$B$15,'Tabela IRT'!$D$15,IF('Ficha de funcio e processa'!W301&lt;='Tabela IRT'!$B$16,'Tabela IRT'!$D$16,IF('Ficha de funcio e processa'!W301&lt;='Tabela IRT'!$B$17,'Tabela IRT'!$D$17,IF('Ficha de funcio e processa'!W301&lt;='Tabela IRT'!$B$18,'Tabela IRT'!$D$18,IF('Ficha de funcio e processa'!W301&lt;='Tabela IRT'!$B$19,'Tabela IRT'!$D$19,IF('Ficha de funcio e processa'!W301&lt;='Tabela IRT'!$B$20,'Tabela IRT'!$D$20,IF('Ficha de funcio e processa'!W301&lt;='Tabela IRT'!$B$21,'Tabela IRT'!$D$21,IF('Ficha de funcio e processa'!W301&lt;='Tabela IRT'!$B$22,'Tabela IRT'!$D$22,IF('Ficha de funcio e processa'!W301&lt;='Tabela IRT'!$B$23,'Tabela IRT'!$D$23,IF('Ficha de funcio e processa'!W301&lt;='Tabela IRT'!$B$24,'Tabela IRT'!$D$24))))))))))))))</f>
        <v>0</v>
      </c>
      <c r="K296" s="148">
        <f>IF('Ficha de funcio e processa'!W301&lt;='Tabela IRT'!$B$11,'Tabela IRT'!$E$11,IF('Ficha de funcio e processa'!W301&lt;='Tabela IRT'!$B$12,'Tabela IRT'!$E$12,IF('Ficha de funcio e processa'!W301&lt;='Tabela IRT'!$B$13,'Tabela IRT'!$E$13,IF('Ficha de funcio e processa'!W301&lt;='Tabela IRT'!$B$14,'Tabela IRT'!$E$14,IF('Ficha de funcio e processa'!W301&lt;='Tabela IRT'!$B$15,'Tabela IRT'!$E$15,IF('Ficha de funcio e processa'!W301&lt;='Tabela IRT'!$B$16,'Tabela IRT'!$E$16,IF('Ficha de funcio e processa'!W301&lt;='Tabela IRT'!$B$17,'Tabela IRT'!$E$17,IF('Ficha de funcio e processa'!W301&lt;='Tabela IRT'!$B$18,'Tabela IRT'!$E$18,IF('Ficha de funcio e processa'!W301&lt;='Tabela IRT'!$B$19,'Tabela IRT'!$E$19,IF('Ficha de funcio e processa'!W301&lt;='Tabela IRT'!$B$20,'Tabela IRT'!$E$20,IF('Ficha de funcio e processa'!W301&lt;='Tabela IRT'!$B$21,'Tabela IRT'!$E$21,IF('Ficha de funcio e processa'!W301&lt;='Tabela IRT'!$B$22,'Tabela IRT'!$E$22,IF('Ficha de funcio e processa'!W301&lt;='Tabela IRT'!$B$23,'Tabela IRT'!$E$23,IF('Ficha de funcio e processa'!W301&lt;='Tabela IRT'!$B$24,'Tabela IRT'!$E$24))))))))))))))</f>
        <v>0</v>
      </c>
      <c r="L296" s="148">
        <f>IF('Ficha de funcio e processa'!W301&lt;='Tabela IRT'!$B$11,'Tabela IRT'!$C$11,IF('Ficha de funcio e processa'!W301&lt;='Tabela IRT'!$B$12,'Tabela IRT'!$C$12,IF('Ficha de funcio e processa'!W301&lt;='Tabela IRT'!$B$13,'Tabela IRT'!$C$13,IF('Ficha de funcio e processa'!W301&lt;='Tabela IRT'!$B$14,'Tabela IRT'!$C$14,IF('Ficha de funcio e processa'!W301&lt;='Tabela IRT'!$B$15,'Tabela IRT'!$C$15,IF('Ficha de funcio e processa'!W301&lt;='Tabela IRT'!$B$16,'Tabela IRT'!$C$16,IF('Ficha de funcio e processa'!W301&lt;='Tabela IRT'!$B$17,'Tabela IRT'!$C$17,IF('Ficha de funcio e processa'!W301&lt;='Tabela IRT'!$B$18,'Tabela IRT'!$C$18,IF('Ficha de funcio e processa'!W301&lt;='Tabela IRT'!$B$19,'Tabela IRT'!$C$19,IF('Ficha de funcio e processa'!W301&lt;='Tabela IRT'!$B$20,'Tabela IRT'!$C$20,IF('Ficha de funcio e processa'!W301&lt;='Tabela IRT'!$B$21,'Tabela IRT'!$C$21,IF('Ficha de funcio e processa'!W301&lt;='Tabela IRT'!$B$22,'Tabela IRT'!$C$22,IF('Ficha de funcio e processa'!W301&lt;='Tabela IRT'!$B$23,'Tabela IRT'!$C$23,IF('Ficha de funcio e processa'!W301&lt;='Tabela IRT'!$B$24,'Tabela IRT'!$C$24))))))))))))))</f>
        <v>0</v>
      </c>
      <c r="M296" s="233">
        <f>('Ficha de funcio e processa'!W301-30%)-L296</f>
        <v>-0.3</v>
      </c>
      <c r="N296" s="184">
        <v>44</v>
      </c>
      <c r="O296" s="184">
        <v>9</v>
      </c>
      <c r="P296" s="185"/>
      <c r="Q296" s="185"/>
      <c r="R296" s="186"/>
      <c r="S296" s="186"/>
      <c r="T296" s="186"/>
      <c r="U296" s="186"/>
      <c r="V296" s="186"/>
      <c r="W296" s="186"/>
      <c r="X296" s="186"/>
      <c r="Y296" s="186"/>
      <c r="Z296" s="151"/>
      <c r="AA296" s="153">
        <f t="shared" ca="1" si="22"/>
        <v>41740</v>
      </c>
      <c r="AB296" s="154">
        <f t="shared" ca="1" si="23"/>
        <v>114.35616438356165</v>
      </c>
      <c r="AC296" s="187"/>
    </row>
    <row r="297" spans="1:29">
      <c r="A297" s="137" t="b">
        <f t="shared" si="24"/>
        <v>0</v>
      </c>
      <c r="B297" s="138"/>
      <c r="C297" s="145"/>
      <c r="D297" s="138"/>
      <c r="E297" s="139"/>
      <c r="F297" s="139"/>
      <c r="G297" s="140">
        <f t="shared" ca="1" si="25"/>
        <v>41740</v>
      </c>
      <c r="H297" s="141">
        <f t="shared" ca="1" si="21"/>
        <v>-41740</v>
      </c>
      <c r="I297" s="180"/>
      <c r="J297" s="135">
        <f>IF('Ficha de funcio e processa'!W302&lt;='Tabela IRT'!$B$11,'Tabela IRT'!$D$11,IF('Ficha de funcio e processa'!W302&lt;='Tabela IRT'!$B$12,'Tabela IRT'!$D$12,IF('Ficha de funcio e processa'!W302&lt;='Tabela IRT'!$B$13,'Tabela IRT'!$D$13,IF('Ficha de funcio e processa'!W302&lt;='Tabela IRT'!$B$14,'Tabela IRT'!$D$14,IF('Ficha de funcio e processa'!W302&lt;='Tabela IRT'!$B$15,'Tabela IRT'!$D$15,IF('Ficha de funcio e processa'!W302&lt;='Tabela IRT'!$B$16,'Tabela IRT'!$D$16,IF('Ficha de funcio e processa'!W302&lt;='Tabela IRT'!$B$17,'Tabela IRT'!$D$17,IF('Ficha de funcio e processa'!W302&lt;='Tabela IRT'!$B$18,'Tabela IRT'!$D$18,IF('Ficha de funcio e processa'!W302&lt;='Tabela IRT'!$B$19,'Tabela IRT'!$D$19,IF('Ficha de funcio e processa'!W302&lt;='Tabela IRT'!$B$20,'Tabela IRT'!$D$20,IF('Ficha de funcio e processa'!W302&lt;='Tabela IRT'!$B$21,'Tabela IRT'!$D$21,IF('Ficha de funcio e processa'!W302&lt;='Tabela IRT'!$B$22,'Tabela IRT'!$D$22,IF('Ficha de funcio e processa'!W302&lt;='Tabela IRT'!$B$23,'Tabela IRT'!$D$23,IF('Ficha de funcio e processa'!W302&lt;='Tabela IRT'!$B$24,'Tabela IRT'!$D$24))))))))))))))</f>
        <v>0</v>
      </c>
      <c r="K297" s="148">
        <f>IF('Ficha de funcio e processa'!W302&lt;='Tabela IRT'!$B$11,'Tabela IRT'!$E$11,IF('Ficha de funcio e processa'!W302&lt;='Tabela IRT'!$B$12,'Tabela IRT'!$E$12,IF('Ficha de funcio e processa'!W302&lt;='Tabela IRT'!$B$13,'Tabela IRT'!$E$13,IF('Ficha de funcio e processa'!W302&lt;='Tabela IRT'!$B$14,'Tabela IRT'!$E$14,IF('Ficha de funcio e processa'!W302&lt;='Tabela IRT'!$B$15,'Tabela IRT'!$E$15,IF('Ficha de funcio e processa'!W302&lt;='Tabela IRT'!$B$16,'Tabela IRT'!$E$16,IF('Ficha de funcio e processa'!W302&lt;='Tabela IRT'!$B$17,'Tabela IRT'!$E$17,IF('Ficha de funcio e processa'!W302&lt;='Tabela IRT'!$B$18,'Tabela IRT'!$E$18,IF('Ficha de funcio e processa'!W302&lt;='Tabela IRT'!$B$19,'Tabela IRT'!$E$19,IF('Ficha de funcio e processa'!W302&lt;='Tabela IRT'!$B$20,'Tabela IRT'!$E$20,IF('Ficha de funcio e processa'!W302&lt;='Tabela IRT'!$B$21,'Tabela IRT'!$E$21,IF('Ficha de funcio e processa'!W302&lt;='Tabela IRT'!$B$22,'Tabela IRT'!$E$22,IF('Ficha de funcio e processa'!W302&lt;='Tabela IRT'!$B$23,'Tabela IRT'!$E$23,IF('Ficha de funcio e processa'!W302&lt;='Tabela IRT'!$B$24,'Tabela IRT'!$E$24))))))))))))))</f>
        <v>0</v>
      </c>
      <c r="L297" s="148">
        <f>IF('Ficha de funcio e processa'!W302&lt;='Tabela IRT'!$B$11,'Tabela IRT'!$C$11,IF('Ficha de funcio e processa'!W302&lt;='Tabela IRT'!$B$12,'Tabela IRT'!$C$12,IF('Ficha de funcio e processa'!W302&lt;='Tabela IRT'!$B$13,'Tabela IRT'!$C$13,IF('Ficha de funcio e processa'!W302&lt;='Tabela IRT'!$B$14,'Tabela IRT'!$C$14,IF('Ficha de funcio e processa'!W302&lt;='Tabela IRT'!$B$15,'Tabela IRT'!$C$15,IF('Ficha de funcio e processa'!W302&lt;='Tabela IRT'!$B$16,'Tabela IRT'!$C$16,IF('Ficha de funcio e processa'!W302&lt;='Tabela IRT'!$B$17,'Tabela IRT'!$C$17,IF('Ficha de funcio e processa'!W302&lt;='Tabela IRT'!$B$18,'Tabela IRT'!$C$18,IF('Ficha de funcio e processa'!W302&lt;='Tabela IRT'!$B$19,'Tabela IRT'!$C$19,IF('Ficha de funcio e processa'!W302&lt;='Tabela IRT'!$B$20,'Tabela IRT'!$C$20,IF('Ficha de funcio e processa'!W302&lt;='Tabela IRT'!$B$21,'Tabela IRT'!$C$21,IF('Ficha de funcio e processa'!W302&lt;='Tabela IRT'!$B$22,'Tabela IRT'!$C$22,IF('Ficha de funcio e processa'!W302&lt;='Tabela IRT'!$B$23,'Tabela IRT'!$C$23,IF('Ficha de funcio e processa'!W302&lt;='Tabela IRT'!$B$24,'Tabela IRT'!$C$24))))))))))))))</f>
        <v>0</v>
      </c>
      <c r="M297" s="233">
        <f>('Ficha de funcio e processa'!W302-30%)-L297</f>
        <v>-0.3</v>
      </c>
      <c r="N297" s="184">
        <v>44</v>
      </c>
      <c r="O297" s="184">
        <v>9</v>
      </c>
      <c r="P297" s="185"/>
      <c r="Q297" s="185"/>
      <c r="R297" s="186"/>
      <c r="S297" s="186"/>
      <c r="T297" s="186"/>
      <c r="U297" s="186"/>
      <c r="V297" s="186"/>
      <c r="W297" s="186"/>
      <c r="X297" s="186"/>
      <c r="Y297" s="186"/>
      <c r="Z297" s="151"/>
      <c r="AA297" s="153">
        <f t="shared" ca="1" si="22"/>
        <v>41740</v>
      </c>
      <c r="AB297" s="154">
        <f t="shared" ca="1" si="23"/>
        <v>114.35616438356165</v>
      </c>
      <c r="AC297" s="187"/>
    </row>
    <row r="298" spans="1:29">
      <c r="A298" s="137" t="b">
        <f t="shared" si="24"/>
        <v>0</v>
      </c>
      <c r="B298" s="138"/>
      <c r="C298" s="145"/>
      <c r="D298" s="138"/>
      <c r="E298" s="139"/>
      <c r="F298" s="139"/>
      <c r="G298" s="140">
        <f t="shared" ca="1" si="25"/>
        <v>41740</v>
      </c>
      <c r="H298" s="141">
        <f t="shared" ca="1" si="21"/>
        <v>-41740</v>
      </c>
      <c r="I298" s="180"/>
      <c r="J298" s="135">
        <f>IF('Ficha de funcio e processa'!W303&lt;='Tabela IRT'!$B$11,'Tabela IRT'!$D$11,IF('Ficha de funcio e processa'!W303&lt;='Tabela IRT'!$B$12,'Tabela IRT'!$D$12,IF('Ficha de funcio e processa'!W303&lt;='Tabela IRT'!$B$13,'Tabela IRT'!$D$13,IF('Ficha de funcio e processa'!W303&lt;='Tabela IRT'!$B$14,'Tabela IRT'!$D$14,IF('Ficha de funcio e processa'!W303&lt;='Tabela IRT'!$B$15,'Tabela IRT'!$D$15,IF('Ficha de funcio e processa'!W303&lt;='Tabela IRT'!$B$16,'Tabela IRT'!$D$16,IF('Ficha de funcio e processa'!W303&lt;='Tabela IRT'!$B$17,'Tabela IRT'!$D$17,IF('Ficha de funcio e processa'!W303&lt;='Tabela IRT'!$B$18,'Tabela IRT'!$D$18,IF('Ficha de funcio e processa'!W303&lt;='Tabela IRT'!$B$19,'Tabela IRT'!$D$19,IF('Ficha de funcio e processa'!W303&lt;='Tabela IRT'!$B$20,'Tabela IRT'!$D$20,IF('Ficha de funcio e processa'!W303&lt;='Tabela IRT'!$B$21,'Tabela IRT'!$D$21,IF('Ficha de funcio e processa'!W303&lt;='Tabela IRT'!$B$22,'Tabela IRT'!$D$22,IF('Ficha de funcio e processa'!W303&lt;='Tabela IRT'!$B$23,'Tabela IRT'!$D$23,IF('Ficha de funcio e processa'!W303&lt;='Tabela IRT'!$B$24,'Tabela IRT'!$D$24))))))))))))))</f>
        <v>0</v>
      </c>
      <c r="K298" s="148">
        <f>IF('Ficha de funcio e processa'!W303&lt;='Tabela IRT'!$B$11,'Tabela IRT'!$E$11,IF('Ficha de funcio e processa'!W303&lt;='Tabela IRT'!$B$12,'Tabela IRT'!$E$12,IF('Ficha de funcio e processa'!W303&lt;='Tabela IRT'!$B$13,'Tabela IRT'!$E$13,IF('Ficha de funcio e processa'!W303&lt;='Tabela IRT'!$B$14,'Tabela IRT'!$E$14,IF('Ficha de funcio e processa'!W303&lt;='Tabela IRT'!$B$15,'Tabela IRT'!$E$15,IF('Ficha de funcio e processa'!W303&lt;='Tabela IRT'!$B$16,'Tabela IRT'!$E$16,IF('Ficha de funcio e processa'!W303&lt;='Tabela IRT'!$B$17,'Tabela IRT'!$E$17,IF('Ficha de funcio e processa'!W303&lt;='Tabela IRT'!$B$18,'Tabela IRT'!$E$18,IF('Ficha de funcio e processa'!W303&lt;='Tabela IRT'!$B$19,'Tabela IRT'!$E$19,IF('Ficha de funcio e processa'!W303&lt;='Tabela IRT'!$B$20,'Tabela IRT'!$E$20,IF('Ficha de funcio e processa'!W303&lt;='Tabela IRT'!$B$21,'Tabela IRT'!$E$21,IF('Ficha de funcio e processa'!W303&lt;='Tabela IRT'!$B$22,'Tabela IRT'!$E$22,IF('Ficha de funcio e processa'!W303&lt;='Tabela IRT'!$B$23,'Tabela IRT'!$E$23,IF('Ficha de funcio e processa'!W303&lt;='Tabela IRT'!$B$24,'Tabela IRT'!$E$24))))))))))))))</f>
        <v>0</v>
      </c>
      <c r="L298" s="148">
        <f>IF('Ficha de funcio e processa'!W303&lt;='Tabela IRT'!$B$11,'Tabela IRT'!$C$11,IF('Ficha de funcio e processa'!W303&lt;='Tabela IRT'!$B$12,'Tabela IRT'!$C$12,IF('Ficha de funcio e processa'!W303&lt;='Tabela IRT'!$B$13,'Tabela IRT'!$C$13,IF('Ficha de funcio e processa'!W303&lt;='Tabela IRT'!$B$14,'Tabela IRT'!$C$14,IF('Ficha de funcio e processa'!W303&lt;='Tabela IRT'!$B$15,'Tabela IRT'!$C$15,IF('Ficha de funcio e processa'!W303&lt;='Tabela IRT'!$B$16,'Tabela IRT'!$C$16,IF('Ficha de funcio e processa'!W303&lt;='Tabela IRT'!$B$17,'Tabela IRT'!$C$17,IF('Ficha de funcio e processa'!W303&lt;='Tabela IRT'!$B$18,'Tabela IRT'!$C$18,IF('Ficha de funcio e processa'!W303&lt;='Tabela IRT'!$B$19,'Tabela IRT'!$C$19,IF('Ficha de funcio e processa'!W303&lt;='Tabela IRT'!$B$20,'Tabela IRT'!$C$20,IF('Ficha de funcio e processa'!W303&lt;='Tabela IRT'!$B$21,'Tabela IRT'!$C$21,IF('Ficha de funcio e processa'!W303&lt;='Tabela IRT'!$B$22,'Tabela IRT'!$C$22,IF('Ficha de funcio e processa'!W303&lt;='Tabela IRT'!$B$23,'Tabela IRT'!$C$23,IF('Ficha de funcio e processa'!W303&lt;='Tabela IRT'!$B$24,'Tabela IRT'!$C$24))))))))))))))</f>
        <v>0</v>
      </c>
      <c r="M298" s="233">
        <f>('Ficha de funcio e processa'!W303-30%)-L298</f>
        <v>-0.3</v>
      </c>
      <c r="N298" s="184">
        <v>44</v>
      </c>
      <c r="O298" s="184">
        <v>9</v>
      </c>
      <c r="P298" s="185"/>
      <c r="Q298" s="185"/>
      <c r="R298" s="186"/>
      <c r="S298" s="186"/>
      <c r="T298" s="186"/>
      <c r="U298" s="186"/>
      <c r="V298" s="186"/>
      <c r="W298" s="186"/>
      <c r="X298" s="186"/>
      <c r="Y298" s="186"/>
      <c r="Z298" s="151"/>
      <c r="AA298" s="153">
        <f t="shared" ca="1" si="22"/>
        <v>41740</v>
      </c>
      <c r="AB298" s="154">
        <f t="shared" ca="1" si="23"/>
        <v>114.35616438356165</v>
      </c>
      <c r="AC298" s="187"/>
    </row>
    <row r="299" spans="1:29">
      <c r="A299" s="137" t="b">
        <f t="shared" si="24"/>
        <v>0</v>
      </c>
      <c r="B299" s="138"/>
      <c r="C299" s="145"/>
      <c r="D299" s="138"/>
      <c r="E299" s="139"/>
      <c r="F299" s="139"/>
      <c r="G299" s="140">
        <f t="shared" ca="1" si="25"/>
        <v>41740</v>
      </c>
      <c r="H299" s="141">
        <f t="shared" ca="1" si="21"/>
        <v>-41740</v>
      </c>
      <c r="I299" s="180"/>
      <c r="J299" s="135">
        <f>IF('Ficha de funcio e processa'!W304&lt;='Tabela IRT'!$B$11,'Tabela IRT'!$D$11,IF('Ficha de funcio e processa'!W304&lt;='Tabela IRT'!$B$12,'Tabela IRT'!$D$12,IF('Ficha de funcio e processa'!W304&lt;='Tabela IRT'!$B$13,'Tabela IRT'!$D$13,IF('Ficha de funcio e processa'!W304&lt;='Tabela IRT'!$B$14,'Tabela IRT'!$D$14,IF('Ficha de funcio e processa'!W304&lt;='Tabela IRT'!$B$15,'Tabela IRT'!$D$15,IF('Ficha de funcio e processa'!W304&lt;='Tabela IRT'!$B$16,'Tabela IRT'!$D$16,IF('Ficha de funcio e processa'!W304&lt;='Tabela IRT'!$B$17,'Tabela IRT'!$D$17,IF('Ficha de funcio e processa'!W304&lt;='Tabela IRT'!$B$18,'Tabela IRT'!$D$18,IF('Ficha de funcio e processa'!W304&lt;='Tabela IRT'!$B$19,'Tabela IRT'!$D$19,IF('Ficha de funcio e processa'!W304&lt;='Tabela IRT'!$B$20,'Tabela IRT'!$D$20,IF('Ficha de funcio e processa'!W304&lt;='Tabela IRT'!$B$21,'Tabela IRT'!$D$21,IF('Ficha de funcio e processa'!W304&lt;='Tabela IRT'!$B$22,'Tabela IRT'!$D$22,IF('Ficha de funcio e processa'!W304&lt;='Tabela IRT'!$B$23,'Tabela IRT'!$D$23,IF('Ficha de funcio e processa'!W304&lt;='Tabela IRT'!$B$24,'Tabela IRT'!$D$24))))))))))))))</f>
        <v>0</v>
      </c>
      <c r="K299" s="148">
        <f>IF('Ficha de funcio e processa'!W304&lt;='Tabela IRT'!$B$11,'Tabela IRT'!$E$11,IF('Ficha de funcio e processa'!W304&lt;='Tabela IRT'!$B$12,'Tabela IRT'!$E$12,IF('Ficha de funcio e processa'!W304&lt;='Tabela IRT'!$B$13,'Tabela IRT'!$E$13,IF('Ficha de funcio e processa'!W304&lt;='Tabela IRT'!$B$14,'Tabela IRT'!$E$14,IF('Ficha de funcio e processa'!W304&lt;='Tabela IRT'!$B$15,'Tabela IRT'!$E$15,IF('Ficha de funcio e processa'!W304&lt;='Tabela IRT'!$B$16,'Tabela IRT'!$E$16,IF('Ficha de funcio e processa'!W304&lt;='Tabela IRT'!$B$17,'Tabela IRT'!$E$17,IF('Ficha de funcio e processa'!W304&lt;='Tabela IRT'!$B$18,'Tabela IRT'!$E$18,IF('Ficha de funcio e processa'!W304&lt;='Tabela IRT'!$B$19,'Tabela IRT'!$E$19,IF('Ficha de funcio e processa'!W304&lt;='Tabela IRT'!$B$20,'Tabela IRT'!$E$20,IF('Ficha de funcio e processa'!W304&lt;='Tabela IRT'!$B$21,'Tabela IRT'!$E$21,IF('Ficha de funcio e processa'!W304&lt;='Tabela IRT'!$B$22,'Tabela IRT'!$E$22,IF('Ficha de funcio e processa'!W304&lt;='Tabela IRT'!$B$23,'Tabela IRT'!$E$23,IF('Ficha de funcio e processa'!W304&lt;='Tabela IRT'!$B$24,'Tabela IRT'!$E$24))))))))))))))</f>
        <v>0</v>
      </c>
      <c r="L299" s="148">
        <f>IF('Ficha de funcio e processa'!W304&lt;='Tabela IRT'!$B$11,'Tabela IRT'!$C$11,IF('Ficha de funcio e processa'!W304&lt;='Tabela IRT'!$B$12,'Tabela IRT'!$C$12,IF('Ficha de funcio e processa'!W304&lt;='Tabela IRT'!$B$13,'Tabela IRT'!$C$13,IF('Ficha de funcio e processa'!W304&lt;='Tabela IRT'!$B$14,'Tabela IRT'!$C$14,IF('Ficha de funcio e processa'!W304&lt;='Tabela IRT'!$B$15,'Tabela IRT'!$C$15,IF('Ficha de funcio e processa'!W304&lt;='Tabela IRT'!$B$16,'Tabela IRT'!$C$16,IF('Ficha de funcio e processa'!W304&lt;='Tabela IRT'!$B$17,'Tabela IRT'!$C$17,IF('Ficha de funcio e processa'!W304&lt;='Tabela IRT'!$B$18,'Tabela IRT'!$C$18,IF('Ficha de funcio e processa'!W304&lt;='Tabela IRT'!$B$19,'Tabela IRT'!$C$19,IF('Ficha de funcio e processa'!W304&lt;='Tabela IRT'!$B$20,'Tabela IRT'!$C$20,IF('Ficha de funcio e processa'!W304&lt;='Tabela IRT'!$B$21,'Tabela IRT'!$C$21,IF('Ficha de funcio e processa'!W304&lt;='Tabela IRT'!$B$22,'Tabela IRT'!$C$22,IF('Ficha de funcio e processa'!W304&lt;='Tabela IRT'!$B$23,'Tabela IRT'!$C$23,IF('Ficha de funcio e processa'!W304&lt;='Tabela IRT'!$B$24,'Tabela IRT'!$C$24))))))))))))))</f>
        <v>0</v>
      </c>
      <c r="M299" s="233">
        <f>('Ficha de funcio e processa'!W304-30%)-L299</f>
        <v>-0.3</v>
      </c>
      <c r="N299" s="184">
        <v>44</v>
      </c>
      <c r="O299" s="184">
        <v>9</v>
      </c>
      <c r="P299" s="185"/>
      <c r="Q299" s="185"/>
      <c r="R299" s="186"/>
      <c r="S299" s="186"/>
      <c r="T299" s="186"/>
      <c r="U299" s="186"/>
      <c r="V299" s="186"/>
      <c r="W299" s="186"/>
      <c r="X299" s="186"/>
      <c r="Y299" s="186"/>
      <c r="Z299" s="151"/>
      <c r="AA299" s="153">
        <f t="shared" ca="1" si="22"/>
        <v>41740</v>
      </c>
      <c r="AB299" s="154">
        <f t="shared" ca="1" si="23"/>
        <v>114.35616438356165</v>
      </c>
      <c r="AC299" s="187"/>
    </row>
    <row r="300" spans="1:29">
      <c r="A300" s="137" t="b">
        <f t="shared" si="24"/>
        <v>0</v>
      </c>
      <c r="B300" s="138"/>
      <c r="C300" s="145"/>
      <c r="D300" s="138"/>
      <c r="E300" s="139"/>
      <c r="F300" s="139"/>
      <c r="G300" s="140">
        <f t="shared" ca="1" si="25"/>
        <v>41740</v>
      </c>
      <c r="H300" s="141">
        <f t="shared" ca="1" si="21"/>
        <v>-41740</v>
      </c>
      <c r="I300" s="180"/>
      <c r="J300" s="135">
        <f>IF('Ficha de funcio e processa'!W305&lt;='Tabela IRT'!$B$11,'Tabela IRT'!$D$11,IF('Ficha de funcio e processa'!W305&lt;='Tabela IRT'!$B$12,'Tabela IRT'!$D$12,IF('Ficha de funcio e processa'!W305&lt;='Tabela IRT'!$B$13,'Tabela IRT'!$D$13,IF('Ficha de funcio e processa'!W305&lt;='Tabela IRT'!$B$14,'Tabela IRT'!$D$14,IF('Ficha de funcio e processa'!W305&lt;='Tabela IRT'!$B$15,'Tabela IRT'!$D$15,IF('Ficha de funcio e processa'!W305&lt;='Tabela IRT'!$B$16,'Tabela IRT'!$D$16,IF('Ficha de funcio e processa'!W305&lt;='Tabela IRT'!$B$17,'Tabela IRT'!$D$17,IF('Ficha de funcio e processa'!W305&lt;='Tabela IRT'!$B$18,'Tabela IRT'!$D$18,IF('Ficha de funcio e processa'!W305&lt;='Tabela IRT'!$B$19,'Tabela IRT'!$D$19,IF('Ficha de funcio e processa'!W305&lt;='Tabela IRT'!$B$20,'Tabela IRT'!$D$20,IF('Ficha de funcio e processa'!W305&lt;='Tabela IRT'!$B$21,'Tabela IRT'!$D$21,IF('Ficha de funcio e processa'!W305&lt;='Tabela IRT'!$B$22,'Tabela IRT'!$D$22,IF('Ficha de funcio e processa'!W305&lt;='Tabela IRT'!$B$23,'Tabela IRT'!$D$23,IF('Ficha de funcio e processa'!W305&lt;='Tabela IRT'!$B$24,'Tabela IRT'!$D$24))))))))))))))</f>
        <v>0</v>
      </c>
      <c r="K300" s="148">
        <f>IF('Ficha de funcio e processa'!W305&lt;='Tabela IRT'!$B$11,'Tabela IRT'!$E$11,IF('Ficha de funcio e processa'!W305&lt;='Tabela IRT'!$B$12,'Tabela IRT'!$E$12,IF('Ficha de funcio e processa'!W305&lt;='Tabela IRT'!$B$13,'Tabela IRT'!$E$13,IF('Ficha de funcio e processa'!W305&lt;='Tabela IRT'!$B$14,'Tabela IRT'!$E$14,IF('Ficha de funcio e processa'!W305&lt;='Tabela IRT'!$B$15,'Tabela IRT'!$E$15,IF('Ficha de funcio e processa'!W305&lt;='Tabela IRT'!$B$16,'Tabela IRT'!$E$16,IF('Ficha de funcio e processa'!W305&lt;='Tabela IRT'!$B$17,'Tabela IRT'!$E$17,IF('Ficha de funcio e processa'!W305&lt;='Tabela IRT'!$B$18,'Tabela IRT'!$E$18,IF('Ficha de funcio e processa'!W305&lt;='Tabela IRT'!$B$19,'Tabela IRT'!$E$19,IF('Ficha de funcio e processa'!W305&lt;='Tabela IRT'!$B$20,'Tabela IRT'!$E$20,IF('Ficha de funcio e processa'!W305&lt;='Tabela IRT'!$B$21,'Tabela IRT'!$E$21,IF('Ficha de funcio e processa'!W305&lt;='Tabela IRT'!$B$22,'Tabela IRT'!$E$22,IF('Ficha de funcio e processa'!W305&lt;='Tabela IRT'!$B$23,'Tabela IRT'!$E$23,IF('Ficha de funcio e processa'!W305&lt;='Tabela IRT'!$B$24,'Tabela IRT'!$E$24))))))))))))))</f>
        <v>0</v>
      </c>
      <c r="L300" s="148">
        <f>IF('Ficha de funcio e processa'!W305&lt;='Tabela IRT'!$B$11,'Tabela IRT'!$C$11,IF('Ficha de funcio e processa'!W305&lt;='Tabela IRT'!$B$12,'Tabela IRT'!$C$12,IF('Ficha de funcio e processa'!W305&lt;='Tabela IRT'!$B$13,'Tabela IRT'!$C$13,IF('Ficha de funcio e processa'!W305&lt;='Tabela IRT'!$B$14,'Tabela IRT'!$C$14,IF('Ficha de funcio e processa'!W305&lt;='Tabela IRT'!$B$15,'Tabela IRT'!$C$15,IF('Ficha de funcio e processa'!W305&lt;='Tabela IRT'!$B$16,'Tabela IRT'!$C$16,IF('Ficha de funcio e processa'!W305&lt;='Tabela IRT'!$B$17,'Tabela IRT'!$C$17,IF('Ficha de funcio e processa'!W305&lt;='Tabela IRT'!$B$18,'Tabela IRT'!$C$18,IF('Ficha de funcio e processa'!W305&lt;='Tabela IRT'!$B$19,'Tabela IRT'!$C$19,IF('Ficha de funcio e processa'!W305&lt;='Tabela IRT'!$B$20,'Tabela IRT'!$C$20,IF('Ficha de funcio e processa'!W305&lt;='Tabela IRT'!$B$21,'Tabela IRT'!$C$21,IF('Ficha de funcio e processa'!W305&lt;='Tabela IRT'!$B$22,'Tabela IRT'!$C$22,IF('Ficha de funcio e processa'!W305&lt;='Tabela IRT'!$B$23,'Tabela IRT'!$C$23,IF('Ficha de funcio e processa'!W305&lt;='Tabela IRT'!$B$24,'Tabela IRT'!$C$24))))))))))))))</f>
        <v>0</v>
      </c>
      <c r="M300" s="233">
        <f>('Ficha de funcio e processa'!W305-30%)-L300</f>
        <v>-0.3</v>
      </c>
      <c r="N300" s="184">
        <v>44</v>
      </c>
      <c r="O300" s="184">
        <v>9</v>
      </c>
      <c r="P300" s="185"/>
      <c r="Q300" s="185"/>
      <c r="R300" s="186"/>
      <c r="S300" s="186"/>
      <c r="T300" s="186"/>
      <c r="U300" s="186"/>
      <c r="V300" s="186"/>
      <c r="W300" s="186"/>
      <c r="X300" s="186"/>
      <c r="Y300" s="186"/>
      <c r="Z300" s="151"/>
      <c r="AA300" s="153">
        <f t="shared" ca="1" si="22"/>
        <v>41740</v>
      </c>
      <c r="AB300" s="154">
        <f t="shared" ca="1" si="23"/>
        <v>114.35616438356165</v>
      </c>
      <c r="AC300" s="187"/>
    </row>
    <row r="301" spans="1:29">
      <c r="A301" s="137" t="b">
        <f t="shared" si="24"/>
        <v>0</v>
      </c>
      <c r="B301" s="138"/>
      <c r="C301" s="145"/>
      <c r="D301" s="138"/>
      <c r="E301" s="139"/>
      <c r="F301" s="139"/>
      <c r="G301" s="140">
        <f t="shared" ca="1" si="25"/>
        <v>41740</v>
      </c>
      <c r="H301" s="141">
        <f t="shared" ca="1" si="21"/>
        <v>-41740</v>
      </c>
      <c r="I301" s="180"/>
      <c r="J301" s="135">
        <f>IF('Ficha de funcio e processa'!W306&lt;='Tabela IRT'!$B$11,'Tabela IRT'!$D$11,IF('Ficha de funcio e processa'!W306&lt;='Tabela IRT'!$B$12,'Tabela IRT'!$D$12,IF('Ficha de funcio e processa'!W306&lt;='Tabela IRT'!$B$13,'Tabela IRT'!$D$13,IF('Ficha de funcio e processa'!W306&lt;='Tabela IRT'!$B$14,'Tabela IRT'!$D$14,IF('Ficha de funcio e processa'!W306&lt;='Tabela IRT'!$B$15,'Tabela IRT'!$D$15,IF('Ficha de funcio e processa'!W306&lt;='Tabela IRT'!$B$16,'Tabela IRT'!$D$16,IF('Ficha de funcio e processa'!W306&lt;='Tabela IRT'!$B$17,'Tabela IRT'!$D$17,IF('Ficha de funcio e processa'!W306&lt;='Tabela IRT'!$B$18,'Tabela IRT'!$D$18,IF('Ficha de funcio e processa'!W306&lt;='Tabela IRT'!$B$19,'Tabela IRT'!$D$19,IF('Ficha de funcio e processa'!W306&lt;='Tabela IRT'!$B$20,'Tabela IRT'!$D$20,IF('Ficha de funcio e processa'!W306&lt;='Tabela IRT'!$B$21,'Tabela IRT'!$D$21,IF('Ficha de funcio e processa'!W306&lt;='Tabela IRT'!$B$22,'Tabela IRT'!$D$22,IF('Ficha de funcio e processa'!W306&lt;='Tabela IRT'!$B$23,'Tabela IRT'!$D$23,IF('Ficha de funcio e processa'!W306&lt;='Tabela IRT'!$B$24,'Tabela IRT'!$D$24))))))))))))))</f>
        <v>0</v>
      </c>
      <c r="K301" s="148">
        <f>IF('Ficha de funcio e processa'!W306&lt;='Tabela IRT'!$B$11,'Tabela IRT'!$E$11,IF('Ficha de funcio e processa'!W306&lt;='Tabela IRT'!$B$12,'Tabela IRT'!$E$12,IF('Ficha de funcio e processa'!W306&lt;='Tabela IRT'!$B$13,'Tabela IRT'!$E$13,IF('Ficha de funcio e processa'!W306&lt;='Tabela IRT'!$B$14,'Tabela IRT'!$E$14,IF('Ficha de funcio e processa'!W306&lt;='Tabela IRT'!$B$15,'Tabela IRT'!$E$15,IF('Ficha de funcio e processa'!W306&lt;='Tabela IRT'!$B$16,'Tabela IRT'!$E$16,IF('Ficha de funcio e processa'!W306&lt;='Tabela IRT'!$B$17,'Tabela IRT'!$E$17,IF('Ficha de funcio e processa'!W306&lt;='Tabela IRT'!$B$18,'Tabela IRT'!$E$18,IF('Ficha de funcio e processa'!W306&lt;='Tabela IRT'!$B$19,'Tabela IRT'!$E$19,IF('Ficha de funcio e processa'!W306&lt;='Tabela IRT'!$B$20,'Tabela IRT'!$E$20,IF('Ficha de funcio e processa'!W306&lt;='Tabela IRT'!$B$21,'Tabela IRT'!$E$21,IF('Ficha de funcio e processa'!W306&lt;='Tabela IRT'!$B$22,'Tabela IRT'!$E$22,IF('Ficha de funcio e processa'!W306&lt;='Tabela IRT'!$B$23,'Tabela IRT'!$E$23,IF('Ficha de funcio e processa'!W306&lt;='Tabela IRT'!$B$24,'Tabela IRT'!$E$24))))))))))))))</f>
        <v>0</v>
      </c>
      <c r="L301" s="148">
        <f>IF('Ficha de funcio e processa'!W306&lt;='Tabela IRT'!$B$11,'Tabela IRT'!$C$11,IF('Ficha de funcio e processa'!W306&lt;='Tabela IRT'!$B$12,'Tabela IRT'!$C$12,IF('Ficha de funcio e processa'!W306&lt;='Tabela IRT'!$B$13,'Tabela IRT'!$C$13,IF('Ficha de funcio e processa'!W306&lt;='Tabela IRT'!$B$14,'Tabela IRT'!$C$14,IF('Ficha de funcio e processa'!W306&lt;='Tabela IRT'!$B$15,'Tabela IRT'!$C$15,IF('Ficha de funcio e processa'!W306&lt;='Tabela IRT'!$B$16,'Tabela IRT'!$C$16,IF('Ficha de funcio e processa'!W306&lt;='Tabela IRT'!$B$17,'Tabela IRT'!$C$17,IF('Ficha de funcio e processa'!W306&lt;='Tabela IRT'!$B$18,'Tabela IRT'!$C$18,IF('Ficha de funcio e processa'!W306&lt;='Tabela IRT'!$B$19,'Tabela IRT'!$C$19,IF('Ficha de funcio e processa'!W306&lt;='Tabela IRT'!$B$20,'Tabela IRT'!$C$20,IF('Ficha de funcio e processa'!W306&lt;='Tabela IRT'!$B$21,'Tabela IRT'!$C$21,IF('Ficha de funcio e processa'!W306&lt;='Tabela IRT'!$B$22,'Tabela IRT'!$C$22,IF('Ficha de funcio e processa'!W306&lt;='Tabela IRT'!$B$23,'Tabela IRT'!$C$23,IF('Ficha de funcio e processa'!W306&lt;='Tabela IRT'!$B$24,'Tabela IRT'!$C$24))))))))))))))</f>
        <v>0</v>
      </c>
      <c r="M301" s="233">
        <f>('Ficha de funcio e processa'!W306-30%)-L301</f>
        <v>-0.3</v>
      </c>
      <c r="N301" s="184">
        <v>44</v>
      </c>
      <c r="O301" s="184">
        <v>9</v>
      </c>
      <c r="P301" s="185"/>
      <c r="Q301" s="185"/>
      <c r="R301" s="186"/>
      <c r="S301" s="186"/>
      <c r="T301" s="186"/>
      <c r="U301" s="186"/>
      <c r="V301" s="186"/>
      <c r="W301" s="186"/>
      <c r="X301" s="186"/>
      <c r="Y301" s="186"/>
      <c r="Z301" s="151"/>
      <c r="AA301" s="153">
        <f t="shared" ca="1" si="22"/>
        <v>41740</v>
      </c>
      <c r="AB301" s="154">
        <f t="shared" ca="1" si="23"/>
        <v>114.35616438356165</v>
      </c>
      <c r="AC301" s="187"/>
    </row>
    <row r="302" spans="1:29">
      <c r="A302" s="137" t="b">
        <f t="shared" si="24"/>
        <v>0</v>
      </c>
      <c r="B302" s="138"/>
      <c r="C302" s="145"/>
      <c r="D302" s="138"/>
      <c r="E302" s="139"/>
      <c r="F302" s="139"/>
      <c r="G302" s="140">
        <f t="shared" ca="1" si="25"/>
        <v>41740</v>
      </c>
      <c r="H302" s="141">
        <f t="shared" ca="1" si="21"/>
        <v>-41740</v>
      </c>
      <c r="I302" s="180"/>
      <c r="J302" s="135">
        <f>IF('Ficha de funcio e processa'!W307&lt;='Tabela IRT'!$B$11,'Tabela IRT'!$D$11,IF('Ficha de funcio e processa'!W307&lt;='Tabela IRT'!$B$12,'Tabela IRT'!$D$12,IF('Ficha de funcio e processa'!W307&lt;='Tabela IRT'!$B$13,'Tabela IRT'!$D$13,IF('Ficha de funcio e processa'!W307&lt;='Tabela IRT'!$B$14,'Tabela IRT'!$D$14,IF('Ficha de funcio e processa'!W307&lt;='Tabela IRT'!$B$15,'Tabela IRT'!$D$15,IF('Ficha de funcio e processa'!W307&lt;='Tabela IRT'!$B$16,'Tabela IRT'!$D$16,IF('Ficha de funcio e processa'!W307&lt;='Tabela IRT'!$B$17,'Tabela IRT'!$D$17,IF('Ficha de funcio e processa'!W307&lt;='Tabela IRT'!$B$18,'Tabela IRT'!$D$18,IF('Ficha de funcio e processa'!W307&lt;='Tabela IRT'!$B$19,'Tabela IRT'!$D$19,IF('Ficha de funcio e processa'!W307&lt;='Tabela IRT'!$B$20,'Tabela IRT'!$D$20,IF('Ficha de funcio e processa'!W307&lt;='Tabela IRT'!$B$21,'Tabela IRT'!$D$21,IF('Ficha de funcio e processa'!W307&lt;='Tabela IRT'!$B$22,'Tabela IRT'!$D$22,IF('Ficha de funcio e processa'!W307&lt;='Tabela IRT'!$B$23,'Tabela IRT'!$D$23,IF('Ficha de funcio e processa'!W307&lt;='Tabela IRT'!$B$24,'Tabela IRT'!$D$24))))))))))))))</f>
        <v>0</v>
      </c>
      <c r="K302" s="148">
        <f>IF('Ficha de funcio e processa'!W307&lt;='Tabela IRT'!$B$11,'Tabela IRT'!$E$11,IF('Ficha de funcio e processa'!W307&lt;='Tabela IRT'!$B$12,'Tabela IRT'!$E$12,IF('Ficha de funcio e processa'!W307&lt;='Tabela IRT'!$B$13,'Tabela IRT'!$E$13,IF('Ficha de funcio e processa'!W307&lt;='Tabela IRT'!$B$14,'Tabela IRT'!$E$14,IF('Ficha de funcio e processa'!W307&lt;='Tabela IRT'!$B$15,'Tabela IRT'!$E$15,IF('Ficha de funcio e processa'!W307&lt;='Tabela IRT'!$B$16,'Tabela IRT'!$E$16,IF('Ficha de funcio e processa'!W307&lt;='Tabela IRT'!$B$17,'Tabela IRT'!$E$17,IF('Ficha de funcio e processa'!W307&lt;='Tabela IRT'!$B$18,'Tabela IRT'!$E$18,IF('Ficha de funcio e processa'!W307&lt;='Tabela IRT'!$B$19,'Tabela IRT'!$E$19,IF('Ficha de funcio e processa'!W307&lt;='Tabela IRT'!$B$20,'Tabela IRT'!$E$20,IF('Ficha de funcio e processa'!W307&lt;='Tabela IRT'!$B$21,'Tabela IRT'!$E$21,IF('Ficha de funcio e processa'!W307&lt;='Tabela IRT'!$B$22,'Tabela IRT'!$E$22,IF('Ficha de funcio e processa'!W307&lt;='Tabela IRT'!$B$23,'Tabela IRT'!$E$23,IF('Ficha de funcio e processa'!W307&lt;='Tabela IRT'!$B$24,'Tabela IRT'!$E$24))))))))))))))</f>
        <v>0</v>
      </c>
      <c r="L302" s="148">
        <f>IF('Ficha de funcio e processa'!W307&lt;='Tabela IRT'!$B$11,'Tabela IRT'!$C$11,IF('Ficha de funcio e processa'!W307&lt;='Tabela IRT'!$B$12,'Tabela IRT'!$C$12,IF('Ficha de funcio e processa'!W307&lt;='Tabela IRT'!$B$13,'Tabela IRT'!$C$13,IF('Ficha de funcio e processa'!W307&lt;='Tabela IRT'!$B$14,'Tabela IRT'!$C$14,IF('Ficha de funcio e processa'!W307&lt;='Tabela IRT'!$B$15,'Tabela IRT'!$C$15,IF('Ficha de funcio e processa'!W307&lt;='Tabela IRT'!$B$16,'Tabela IRT'!$C$16,IF('Ficha de funcio e processa'!W307&lt;='Tabela IRT'!$B$17,'Tabela IRT'!$C$17,IF('Ficha de funcio e processa'!W307&lt;='Tabela IRT'!$B$18,'Tabela IRT'!$C$18,IF('Ficha de funcio e processa'!W307&lt;='Tabela IRT'!$B$19,'Tabela IRT'!$C$19,IF('Ficha de funcio e processa'!W307&lt;='Tabela IRT'!$B$20,'Tabela IRT'!$C$20,IF('Ficha de funcio e processa'!W307&lt;='Tabela IRT'!$B$21,'Tabela IRT'!$C$21,IF('Ficha de funcio e processa'!W307&lt;='Tabela IRT'!$B$22,'Tabela IRT'!$C$22,IF('Ficha de funcio e processa'!W307&lt;='Tabela IRT'!$B$23,'Tabela IRT'!$C$23,IF('Ficha de funcio e processa'!W307&lt;='Tabela IRT'!$B$24,'Tabela IRT'!$C$24))))))))))))))</f>
        <v>0</v>
      </c>
      <c r="M302" s="233">
        <f>('Ficha de funcio e processa'!W307-30%)-L302</f>
        <v>-0.3</v>
      </c>
      <c r="N302" s="184">
        <v>44</v>
      </c>
      <c r="O302" s="184">
        <v>9</v>
      </c>
      <c r="P302" s="185"/>
      <c r="Q302" s="185"/>
      <c r="R302" s="186"/>
      <c r="S302" s="186"/>
      <c r="T302" s="186"/>
      <c r="U302" s="186"/>
      <c r="V302" s="186"/>
      <c r="W302" s="186"/>
      <c r="X302" s="186"/>
      <c r="Y302" s="186"/>
      <c r="Z302" s="151"/>
      <c r="AA302" s="153">
        <f t="shared" ca="1" si="22"/>
        <v>41740</v>
      </c>
      <c r="AB302" s="154">
        <f t="shared" ca="1" si="23"/>
        <v>114.35616438356165</v>
      </c>
      <c r="AC302" s="187"/>
    </row>
    <row r="303" spans="1:29">
      <c r="A303" s="137" t="b">
        <f t="shared" si="24"/>
        <v>0</v>
      </c>
      <c r="B303" s="138"/>
      <c r="C303" s="145"/>
      <c r="D303" s="138"/>
      <c r="E303" s="139"/>
      <c r="F303" s="139"/>
      <c r="G303" s="140">
        <f t="shared" ca="1" si="25"/>
        <v>41740</v>
      </c>
      <c r="H303" s="141">
        <f t="shared" ca="1" si="21"/>
        <v>-41740</v>
      </c>
      <c r="I303" s="180"/>
      <c r="J303" s="135">
        <f>IF('Ficha de funcio e processa'!W308&lt;='Tabela IRT'!$B$11,'Tabela IRT'!$D$11,IF('Ficha de funcio e processa'!W308&lt;='Tabela IRT'!$B$12,'Tabela IRT'!$D$12,IF('Ficha de funcio e processa'!W308&lt;='Tabela IRT'!$B$13,'Tabela IRT'!$D$13,IF('Ficha de funcio e processa'!W308&lt;='Tabela IRT'!$B$14,'Tabela IRT'!$D$14,IF('Ficha de funcio e processa'!W308&lt;='Tabela IRT'!$B$15,'Tabela IRT'!$D$15,IF('Ficha de funcio e processa'!W308&lt;='Tabela IRT'!$B$16,'Tabela IRT'!$D$16,IF('Ficha de funcio e processa'!W308&lt;='Tabela IRT'!$B$17,'Tabela IRT'!$D$17,IF('Ficha de funcio e processa'!W308&lt;='Tabela IRT'!$B$18,'Tabela IRT'!$D$18,IF('Ficha de funcio e processa'!W308&lt;='Tabela IRT'!$B$19,'Tabela IRT'!$D$19,IF('Ficha de funcio e processa'!W308&lt;='Tabela IRT'!$B$20,'Tabela IRT'!$D$20,IF('Ficha de funcio e processa'!W308&lt;='Tabela IRT'!$B$21,'Tabela IRT'!$D$21,IF('Ficha de funcio e processa'!W308&lt;='Tabela IRT'!$B$22,'Tabela IRT'!$D$22,IF('Ficha de funcio e processa'!W308&lt;='Tabela IRT'!$B$23,'Tabela IRT'!$D$23,IF('Ficha de funcio e processa'!W308&lt;='Tabela IRT'!$B$24,'Tabela IRT'!$D$24))))))))))))))</f>
        <v>0</v>
      </c>
      <c r="K303" s="148">
        <f>IF('Ficha de funcio e processa'!W308&lt;='Tabela IRT'!$B$11,'Tabela IRT'!$E$11,IF('Ficha de funcio e processa'!W308&lt;='Tabela IRT'!$B$12,'Tabela IRT'!$E$12,IF('Ficha de funcio e processa'!W308&lt;='Tabela IRT'!$B$13,'Tabela IRT'!$E$13,IF('Ficha de funcio e processa'!W308&lt;='Tabela IRT'!$B$14,'Tabela IRT'!$E$14,IF('Ficha de funcio e processa'!W308&lt;='Tabela IRT'!$B$15,'Tabela IRT'!$E$15,IF('Ficha de funcio e processa'!W308&lt;='Tabela IRT'!$B$16,'Tabela IRT'!$E$16,IF('Ficha de funcio e processa'!W308&lt;='Tabela IRT'!$B$17,'Tabela IRT'!$E$17,IF('Ficha de funcio e processa'!W308&lt;='Tabela IRT'!$B$18,'Tabela IRT'!$E$18,IF('Ficha de funcio e processa'!W308&lt;='Tabela IRT'!$B$19,'Tabela IRT'!$E$19,IF('Ficha de funcio e processa'!W308&lt;='Tabela IRT'!$B$20,'Tabela IRT'!$E$20,IF('Ficha de funcio e processa'!W308&lt;='Tabela IRT'!$B$21,'Tabela IRT'!$E$21,IF('Ficha de funcio e processa'!W308&lt;='Tabela IRT'!$B$22,'Tabela IRT'!$E$22,IF('Ficha de funcio e processa'!W308&lt;='Tabela IRT'!$B$23,'Tabela IRT'!$E$23,IF('Ficha de funcio e processa'!W308&lt;='Tabela IRT'!$B$24,'Tabela IRT'!$E$24))))))))))))))</f>
        <v>0</v>
      </c>
      <c r="L303" s="148">
        <f>IF('Ficha de funcio e processa'!W308&lt;='Tabela IRT'!$B$11,'Tabela IRT'!$C$11,IF('Ficha de funcio e processa'!W308&lt;='Tabela IRT'!$B$12,'Tabela IRT'!$C$12,IF('Ficha de funcio e processa'!W308&lt;='Tabela IRT'!$B$13,'Tabela IRT'!$C$13,IF('Ficha de funcio e processa'!W308&lt;='Tabela IRT'!$B$14,'Tabela IRT'!$C$14,IF('Ficha de funcio e processa'!W308&lt;='Tabela IRT'!$B$15,'Tabela IRT'!$C$15,IF('Ficha de funcio e processa'!W308&lt;='Tabela IRT'!$B$16,'Tabela IRT'!$C$16,IF('Ficha de funcio e processa'!W308&lt;='Tabela IRT'!$B$17,'Tabela IRT'!$C$17,IF('Ficha de funcio e processa'!W308&lt;='Tabela IRT'!$B$18,'Tabela IRT'!$C$18,IF('Ficha de funcio e processa'!W308&lt;='Tabela IRT'!$B$19,'Tabela IRT'!$C$19,IF('Ficha de funcio e processa'!W308&lt;='Tabela IRT'!$B$20,'Tabela IRT'!$C$20,IF('Ficha de funcio e processa'!W308&lt;='Tabela IRT'!$B$21,'Tabela IRT'!$C$21,IF('Ficha de funcio e processa'!W308&lt;='Tabela IRT'!$B$22,'Tabela IRT'!$C$22,IF('Ficha de funcio e processa'!W308&lt;='Tabela IRT'!$B$23,'Tabela IRT'!$C$23,IF('Ficha de funcio e processa'!W308&lt;='Tabela IRT'!$B$24,'Tabela IRT'!$C$24))))))))))))))</f>
        <v>0</v>
      </c>
      <c r="M303" s="233">
        <f>('Ficha de funcio e processa'!W308-30%)-L303</f>
        <v>-0.3</v>
      </c>
      <c r="N303" s="184">
        <v>44</v>
      </c>
      <c r="O303" s="184">
        <v>9</v>
      </c>
      <c r="P303" s="185"/>
      <c r="Q303" s="185"/>
      <c r="R303" s="186"/>
      <c r="S303" s="186"/>
      <c r="T303" s="186"/>
      <c r="U303" s="186"/>
      <c r="V303" s="186"/>
      <c r="W303" s="186"/>
      <c r="X303" s="186"/>
      <c r="Y303" s="186"/>
      <c r="Z303" s="151"/>
      <c r="AA303" s="153">
        <f t="shared" ca="1" si="22"/>
        <v>41740</v>
      </c>
      <c r="AB303" s="154">
        <f t="shared" ca="1" si="23"/>
        <v>114.35616438356165</v>
      </c>
      <c r="AC303" s="187"/>
    </row>
    <row r="304" spans="1:29">
      <c r="A304" s="137" t="b">
        <f t="shared" si="24"/>
        <v>0</v>
      </c>
      <c r="B304" s="138"/>
      <c r="C304" s="145"/>
      <c r="D304" s="138"/>
      <c r="E304" s="139"/>
      <c r="F304" s="139"/>
      <c r="G304" s="140">
        <f t="shared" ca="1" si="25"/>
        <v>41740</v>
      </c>
      <c r="H304" s="141">
        <f t="shared" ca="1" si="21"/>
        <v>-41740</v>
      </c>
      <c r="I304" s="180"/>
      <c r="J304" s="135">
        <f>IF('Ficha de funcio e processa'!W309&lt;='Tabela IRT'!$B$11,'Tabela IRT'!$D$11,IF('Ficha de funcio e processa'!W309&lt;='Tabela IRT'!$B$12,'Tabela IRT'!$D$12,IF('Ficha de funcio e processa'!W309&lt;='Tabela IRT'!$B$13,'Tabela IRT'!$D$13,IF('Ficha de funcio e processa'!W309&lt;='Tabela IRT'!$B$14,'Tabela IRT'!$D$14,IF('Ficha de funcio e processa'!W309&lt;='Tabela IRT'!$B$15,'Tabela IRT'!$D$15,IF('Ficha de funcio e processa'!W309&lt;='Tabela IRT'!$B$16,'Tabela IRT'!$D$16,IF('Ficha de funcio e processa'!W309&lt;='Tabela IRT'!$B$17,'Tabela IRT'!$D$17,IF('Ficha de funcio e processa'!W309&lt;='Tabela IRT'!$B$18,'Tabela IRT'!$D$18,IF('Ficha de funcio e processa'!W309&lt;='Tabela IRT'!$B$19,'Tabela IRT'!$D$19,IF('Ficha de funcio e processa'!W309&lt;='Tabela IRT'!$B$20,'Tabela IRT'!$D$20,IF('Ficha de funcio e processa'!W309&lt;='Tabela IRT'!$B$21,'Tabela IRT'!$D$21,IF('Ficha de funcio e processa'!W309&lt;='Tabela IRT'!$B$22,'Tabela IRT'!$D$22,IF('Ficha de funcio e processa'!W309&lt;='Tabela IRT'!$B$23,'Tabela IRT'!$D$23,IF('Ficha de funcio e processa'!W309&lt;='Tabela IRT'!$B$24,'Tabela IRT'!$D$24))))))))))))))</f>
        <v>0</v>
      </c>
      <c r="K304" s="148">
        <f>IF('Ficha de funcio e processa'!W309&lt;='Tabela IRT'!$B$11,'Tabela IRT'!$E$11,IF('Ficha de funcio e processa'!W309&lt;='Tabela IRT'!$B$12,'Tabela IRT'!$E$12,IF('Ficha de funcio e processa'!W309&lt;='Tabela IRT'!$B$13,'Tabela IRT'!$E$13,IF('Ficha de funcio e processa'!W309&lt;='Tabela IRT'!$B$14,'Tabela IRT'!$E$14,IF('Ficha de funcio e processa'!W309&lt;='Tabela IRT'!$B$15,'Tabela IRT'!$E$15,IF('Ficha de funcio e processa'!W309&lt;='Tabela IRT'!$B$16,'Tabela IRT'!$E$16,IF('Ficha de funcio e processa'!W309&lt;='Tabela IRT'!$B$17,'Tabela IRT'!$E$17,IF('Ficha de funcio e processa'!W309&lt;='Tabela IRT'!$B$18,'Tabela IRT'!$E$18,IF('Ficha de funcio e processa'!W309&lt;='Tabela IRT'!$B$19,'Tabela IRT'!$E$19,IF('Ficha de funcio e processa'!W309&lt;='Tabela IRT'!$B$20,'Tabela IRT'!$E$20,IF('Ficha de funcio e processa'!W309&lt;='Tabela IRT'!$B$21,'Tabela IRT'!$E$21,IF('Ficha de funcio e processa'!W309&lt;='Tabela IRT'!$B$22,'Tabela IRT'!$E$22,IF('Ficha de funcio e processa'!W309&lt;='Tabela IRT'!$B$23,'Tabela IRT'!$E$23,IF('Ficha de funcio e processa'!W309&lt;='Tabela IRT'!$B$24,'Tabela IRT'!$E$24))))))))))))))</f>
        <v>0</v>
      </c>
      <c r="L304" s="148">
        <f>IF('Ficha de funcio e processa'!W309&lt;='Tabela IRT'!$B$11,'Tabela IRT'!$C$11,IF('Ficha de funcio e processa'!W309&lt;='Tabela IRT'!$B$12,'Tabela IRT'!$C$12,IF('Ficha de funcio e processa'!W309&lt;='Tabela IRT'!$B$13,'Tabela IRT'!$C$13,IF('Ficha de funcio e processa'!W309&lt;='Tabela IRT'!$B$14,'Tabela IRT'!$C$14,IF('Ficha de funcio e processa'!W309&lt;='Tabela IRT'!$B$15,'Tabela IRT'!$C$15,IF('Ficha de funcio e processa'!W309&lt;='Tabela IRT'!$B$16,'Tabela IRT'!$C$16,IF('Ficha de funcio e processa'!W309&lt;='Tabela IRT'!$B$17,'Tabela IRT'!$C$17,IF('Ficha de funcio e processa'!W309&lt;='Tabela IRT'!$B$18,'Tabela IRT'!$C$18,IF('Ficha de funcio e processa'!W309&lt;='Tabela IRT'!$B$19,'Tabela IRT'!$C$19,IF('Ficha de funcio e processa'!W309&lt;='Tabela IRT'!$B$20,'Tabela IRT'!$C$20,IF('Ficha de funcio e processa'!W309&lt;='Tabela IRT'!$B$21,'Tabela IRT'!$C$21,IF('Ficha de funcio e processa'!W309&lt;='Tabela IRT'!$B$22,'Tabela IRT'!$C$22,IF('Ficha de funcio e processa'!W309&lt;='Tabela IRT'!$B$23,'Tabela IRT'!$C$23,IF('Ficha de funcio e processa'!W309&lt;='Tabela IRT'!$B$24,'Tabela IRT'!$C$24))))))))))))))</f>
        <v>0</v>
      </c>
      <c r="M304" s="233">
        <f>('Ficha de funcio e processa'!W309-30%)-L304</f>
        <v>-0.3</v>
      </c>
      <c r="N304" s="184">
        <v>44</v>
      </c>
      <c r="O304" s="184">
        <v>9</v>
      </c>
      <c r="P304" s="185"/>
      <c r="Q304" s="185"/>
      <c r="R304" s="186"/>
      <c r="S304" s="186"/>
      <c r="T304" s="186"/>
      <c r="U304" s="186"/>
      <c r="V304" s="186"/>
      <c r="W304" s="186"/>
      <c r="X304" s="186"/>
      <c r="Y304" s="186"/>
      <c r="Z304" s="151"/>
      <c r="AA304" s="153">
        <f t="shared" ca="1" si="22"/>
        <v>41740</v>
      </c>
      <c r="AB304" s="154">
        <f t="shared" ca="1" si="23"/>
        <v>114.35616438356165</v>
      </c>
      <c r="AC304" s="187"/>
    </row>
    <row r="305" spans="1:29">
      <c r="A305" s="137" t="b">
        <f t="shared" si="24"/>
        <v>0</v>
      </c>
      <c r="B305" s="138"/>
      <c r="C305" s="145"/>
      <c r="D305" s="138"/>
      <c r="E305" s="139"/>
      <c r="F305" s="139"/>
      <c r="G305" s="140">
        <f t="shared" ca="1" si="25"/>
        <v>41740</v>
      </c>
      <c r="H305" s="141">
        <f t="shared" ca="1" si="21"/>
        <v>-41740</v>
      </c>
      <c r="I305" s="180"/>
      <c r="J305" s="135">
        <f>IF('Ficha de funcio e processa'!W310&lt;='Tabela IRT'!$B$11,'Tabela IRT'!$D$11,IF('Ficha de funcio e processa'!W310&lt;='Tabela IRT'!$B$12,'Tabela IRT'!$D$12,IF('Ficha de funcio e processa'!W310&lt;='Tabela IRT'!$B$13,'Tabela IRT'!$D$13,IF('Ficha de funcio e processa'!W310&lt;='Tabela IRT'!$B$14,'Tabela IRT'!$D$14,IF('Ficha de funcio e processa'!W310&lt;='Tabela IRT'!$B$15,'Tabela IRT'!$D$15,IF('Ficha de funcio e processa'!W310&lt;='Tabela IRT'!$B$16,'Tabela IRT'!$D$16,IF('Ficha de funcio e processa'!W310&lt;='Tabela IRT'!$B$17,'Tabela IRT'!$D$17,IF('Ficha de funcio e processa'!W310&lt;='Tabela IRT'!$B$18,'Tabela IRT'!$D$18,IF('Ficha de funcio e processa'!W310&lt;='Tabela IRT'!$B$19,'Tabela IRT'!$D$19,IF('Ficha de funcio e processa'!W310&lt;='Tabela IRT'!$B$20,'Tabela IRT'!$D$20,IF('Ficha de funcio e processa'!W310&lt;='Tabela IRT'!$B$21,'Tabela IRT'!$D$21,IF('Ficha de funcio e processa'!W310&lt;='Tabela IRT'!$B$22,'Tabela IRT'!$D$22,IF('Ficha de funcio e processa'!W310&lt;='Tabela IRT'!$B$23,'Tabela IRT'!$D$23,IF('Ficha de funcio e processa'!W310&lt;='Tabela IRT'!$B$24,'Tabela IRT'!$D$24))))))))))))))</f>
        <v>0</v>
      </c>
      <c r="K305" s="148">
        <f>IF('Ficha de funcio e processa'!W310&lt;='Tabela IRT'!$B$11,'Tabela IRT'!$E$11,IF('Ficha de funcio e processa'!W310&lt;='Tabela IRT'!$B$12,'Tabela IRT'!$E$12,IF('Ficha de funcio e processa'!W310&lt;='Tabela IRT'!$B$13,'Tabela IRT'!$E$13,IF('Ficha de funcio e processa'!W310&lt;='Tabela IRT'!$B$14,'Tabela IRT'!$E$14,IF('Ficha de funcio e processa'!W310&lt;='Tabela IRT'!$B$15,'Tabela IRT'!$E$15,IF('Ficha de funcio e processa'!W310&lt;='Tabela IRT'!$B$16,'Tabela IRT'!$E$16,IF('Ficha de funcio e processa'!W310&lt;='Tabela IRT'!$B$17,'Tabela IRT'!$E$17,IF('Ficha de funcio e processa'!W310&lt;='Tabela IRT'!$B$18,'Tabela IRT'!$E$18,IF('Ficha de funcio e processa'!W310&lt;='Tabela IRT'!$B$19,'Tabela IRT'!$E$19,IF('Ficha de funcio e processa'!W310&lt;='Tabela IRT'!$B$20,'Tabela IRT'!$E$20,IF('Ficha de funcio e processa'!W310&lt;='Tabela IRT'!$B$21,'Tabela IRT'!$E$21,IF('Ficha de funcio e processa'!W310&lt;='Tabela IRT'!$B$22,'Tabela IRT'!$E$22,IF('Ficha de funcio e processa'!W310&lt;='Tabela IRT'!$B$23,'Tabela IRT'!$E$23,IF('Ficha de funcio e processa'!W310&lt;='Tabela IRT'!$B$24,'Tabela IRT'!$E$24))))))))))))))</f>
        <v>0</v>
      </c>
      <c r="L305" s="148">
        <f>IF('Ficha de funcio e processa'!W310&lt;='Tabela IRT'!$B$11,'Tabela IRT'!$C$11,IF('Ficha de funcio e processa'!W310&lt;='Tabela IRT'!$B$12,'Tabela IRT'!$C$12,IF('Ficha de funcio e processa'!W310&lt;='Tabela IRT'!$B$13,'Tabela IRT'!$C$13,IF('Ficha de funcio e processa'!W310&lt;='Tabela IRT'!$B$14,'Tabela IRT'!$C$14,IF('Ficha de funcio e processa'!W310&lt;='Tabela IRT'!$B$15,'Tabela IRT'!$C$15,IF('Ficha de funcio e processa'!W310&lt;='Tabela IRT'!$B$16,'Tabela IRT'!$C$16,IF('Ficha de funcio e processa'!W310&lt;='Tabela IRT'!$B$17,'Tabela IRT'!$C$17,IF('Ficha de funcio e processa'!W310&lt;='Tabela IRT'!$B$18,'Tabela IRT'!$C$18,IF('Ficha de funcio e processa'!W310&lt;='Tabela IRT'!$B$19,'Tabela IRT'!$C$19,IF('Ficha de funcio e processa'!W310&lt;='Tabela IRT'!$B$20,'Tabela IRT'!$C$20,IF('Ficha de funcio e processa'!W310&lt;='Tabela IRT'!$B$21,'Tabela IRT'!$C$21,IF('Ficha de funcio e processa'!W310&lt;='Tabela IRT'!$B$22,'Tabela IRT'!$C$22,IF('Ficha de funcio e processa'!W310&lt;='Tabela IRT'!$B$23,'Tabela IRT'!$C$23,IF('Ficha de funcio e processa'!W310&lt;='Tabela IRT'!$B$24,'Tabela IRT'!$C$24))))))))))))))</f>
        <v>0</v>
      </c>
      <c r="M305" s="233">
        <f>('Ficha de funcio e processa'!W310-30%)-L305</f>
        <v>-0.3</v>
      </c>
      <c r="N305" s="184">
        <v>44</v>
      </c>
      <c r="O305" s="184">
        <v>9</v>
      </c>
      <c r="P305" s="185"/>
      <c r="Q305" s="185"/>
      <c r="R305" s="186"/>
      <c r="S305" s="186"/>
      <c r="T305" s="186"/>
      <c r="U305" s="186"/>
      <c r="V305" s="186"/>
      <c r="W305" s="186"/>
      <c r="X305" s="186"/>
      <c r="Y305" s="186"/>
      <c r="Z305" s="151"/>
      <c r="AA305" s="153">
        <f t="shared" ca="1" si="22"/>
        <v>41740</v>
      </c>
      <c r="AB305" s="154">
        <f t="shared" ca="1" si="23"/>
        <v>114.35616438356165</v>
      </c>
      <c r="AC305" s="187"/>
    </row>
    <row r="306" spans="1:29">
      <c r="A306" s="137" t="b">
        <f t="shared" si="24"/>
        <v>0</v>
      </c>
      <c r="B306" s="138"/>
      <c r="C306" s="145"/>
      <c r="D306" s="138"/>
      <c r="E306" s="139"/>
      <c r="F306" s="139"/>
      <c r="G306" s="140">
        <f t="shared" ca="1" si="25"/>
        <v>41740</v>
      </c>
      <c r="H306" s="141">
        <f t="shared" ca="1" si="21"/>
        <v>-41740</v>
      </c>
      <c r="I306" s="180"/>
      <c r="J306" s="135">
        <f>IF('Ficha de funcio e processa'!W311&lt;='Tabela IRT'!$B$11,'Tabela IRT'!$D$11,IF('Ficha de funcio e processa'!W311&lt;='Tabela IRT'!$B$12,'Tabela IRT'!$D$12,IF('Ficha de funcio e processa'!W311&lt;='Tabela IRT'!$B$13,'Tabela IRT'!$D$13,IF('Ficha de funcio e processa'!W311&lt;='Tabela IRT'!$B$14,'Tabela IRT'!$D$14,IF('Ficha de funcio e processa'!W311&lt;='Tabela IRT'!$B$15,'Tabela IRT'!$D$15,IF('Ficha de funcio e processa'!W311&lt;='Tabela IRT'!$B$16,'Tabela IRT'!$D$16,IF('Ficha de funcio e processa'!W311&lt;='Tabela IRT'!$B$17,'Tabela IRT'!$D$17,IF('Ficha de funcio e processa'!W311&lt;='Tabela IRT'!$B$18,'Tabela IRT'!$D$18,IF('Ficha de funcio e processa'!W311&lt;='Tabela IRT'!$B$19,'Tabela IRT'!$D$19,IF('Ficha de funcio e processa'!W311&lt;='Tabela IRT'!$B$20,'Tabela IRT'!$D$20,IF('Ficha de funcio e processa'!W311&lt;='Tabela IRT'!$B$21,'Tabela IRT'!$D$21,IF('Ficha de funcio e processa'!W311&lt;='Tabela IRT'!$B$22,'Tabela IRT'!$D$22,IF('Ficha de funcio e processa'!W311&lt;='Tabela IRT'!$B$23,'Tabela IRT'!$D$23,IF('Ficha de funcio e processa'!W311&lt;='Tabela IRT'!$B$24,'Tabela IRT'!$D$24))))))))))))))</f>
        <v>0</v>
      </c>
      <c r="K306" s="148">
        <f>IF('Ficha de funcio e processa'!W311&lt;='Tabela IRT'!$B$11,'Tabela IRT'!$E$11,IF('Ficha de funcio e processa'!W311&lt;='Tabela IRT'!$B$12,'Tabela IRT'!$E$12,IF('Ficha de funcio e processa'!W311&lt;='Tabela IRT'!$B$13,'Tabela IRT'!$E$13,IF('Ficha de funcio e processa'!W311&lt;='Tabela IRT'!$B$14,'Tabela IRT'!$E$14,IF('Ficha de funcio e processa'!W311&lt;='Tabela IRT'!$B$15,'Tabela IRT'!$E$15,IF('Ficha de funcio e processa'!W311&lt;='Tabela IRT'!$B$16,'Tabela IRT'!$E$16,IF('Ficha de funcio e processa'!W311&lt;='Tabela IRT'!$B$17,'Tabela IRT'!$E$17,IF('Ficha de funcio e processa'!W311&lt;='Tabela IRT'!$B$18,'Tabela IRT'!$E$18,IF('Ficha de funcio e processa'!W311&lt;='Tabela IRT'!$B$19,'Tabela IRT'!$E$19,IF('Ficha de funcio e processa'!W311&lt;='Tabela IRT'!$B$20,'Tabela IRT'!$E$20,IF('Ficha de funcio e processa'!W311&lt;='Tabela IRT'!$B$21,'Tabela IRT'!$E$21,IF('Ficha de funcio e processa'!W311&lt;='Tabela IRT'!$B$22,'Tabela IRT'!$E$22,IF('Ficha de funcio e processa'!W311&lt;='Tabela IRT'!$B$23,'Tabela IRT'!$E$23,IF('Ficha de funcio e processa'!W311&lt;='Tabela IRT'!$B$24,'Tabela IRT'!$E$24))))))))))))))</f>
        <v>0</v>
      </c>
      <c r="L306" s="148">
        <f>IF('Ficha de funcio e processa'!W311&lt;='Tabela IRT'!$B$11,'Tabela IRT'!$C$11,IF('Ficha de funcio e processa'!W311&lt;='Tabela IRT'!$B$12,'Tabela IRT'!$C$12,IF('Ficha de funcio e processa'!W311&lt;='Tabela IRT'!$B$13,'Tabela IRT'!$C$13,IF('Ficha de funcio e processa'!W311&lt;='Tabela IRT'!$B$14,'Tabela IRT'!$C$14,IF('Ficha de funcio e processa'!W311&lt;='Tabela IRT'!$B$15,'Tabela IRT'!$C$15,IF('Ficha de funcio e processa'!W311&lt;='Tabela IRT'!$B$16,'Tabela IRT'!$C$16,IF('Ficha de funcio e processa'!W311&lt;='Tabela IRT'!$B$17,'Tabela IRT'!$C$17,IF('Ficha de funcio e processa'!W311&lt;='Tabela IRT'!$B$18,'Tabela IRT'!$C$18,IF('Ficha de funcio e processa'!W311&lt;='Tabela IRT'!$B$19,'Tabela IRT'!$C$19,IF('Ficha de funcio e processa'!W311&lt;='Tabela IRT'!$B$20,'Tabela IRT'!$C$20,IF('Ficha de funcio e processa'!W311&lt;='Tabela IRT'!$B$21,'Tabela IRT'!$C$21,IF('Ficha de funcio e processa'!W311&lt;='Tabela IRT'!$B$22,'Tabela IRT'!$C$22,IF('Ficha de funcio e processa'!W311&lt;='Tabela IRT'!$B$23,'Tabela IRT'!$C$23,IF('Ficha de funcio e processa'!W311&lt;='Tabela IRT'!$B$24,'Tabela IRT'!$C$24))))))))))))))</f>
        <v>0</v>
      </c>
      <c r="M306" s="233">
        <f>('Ficha de funcio e processa'!W311-30%)-L306</f>
        <v>-0.3</v>
      </c>
      <c r="N306" s="184">
        <v>44</v>
      </c>
      <c r="O306" s="184">
        <v>9</v>
      </c>
      <c r="P306" s="185"/>
      <c r="Q306" s="185"/>
      <c r="R306" s="186"/>
      <c r="S306" s="186"/>
      <c r="T306" s="186"/>
      <c r="U306" s="186"/>
      <c r="V306" s="186"/>
      <c r="W306" s="186"/>
      <c r="X306" s="186"/>
      <c r="Y306" s="186"/>
      <c r="Z306" s="151"/>
      <c r="AA306" s="153">
        <f t="shared" ca="1" si="22"/>
        <v>41740</v>
      </c>
      <c r="AB306" s="154">
        <f t="shared" ca="1" si="23"/>
        <v>114.35616438356165</v>
      </c>
      <c r="AC306" s="187"/>
    </row>
    <row r="307" spans="1:29">
      <c r="A307" s="137" t="b">
        <f t="shared" si="24"/>
        <v>0</v>
      </c>
      <c r="B307" s="138"/>
      <c r="C307" s="145"/>
      <c r="D307" s="138"/>
      <c r="E307" s="139"/>
      <c r="F307" s="139"/>
      <c r="G307" s="140">
        <f t="shared" ca="1" si="25"/>
        <v>41740</v>
      </c>
      <c r="H307" s="141">
        <f t="shared" ca="1" si="21"/>
        <v>-41740</v>
      </c>
      <c r="I307" s="180"/>
      <c r="J307" s="135">
        <f>IF('Ficha de funcio e processa'!W312&lt;='Tabela IRT'!$B$11,'Tabela IRT'!$D$11,IF('Ficha de funcio e processa'!W312&lt;='Tabela IRT'!$B$12,'Tabela IRT'!$D$12,IF('Ficha de funcio e processa'!W312&lt;='Tabela IRT'!$B$13,'Tabela IRT'!$D$13,IF('Ficha de funcio e processa'!W312&lt;='Tabela IRT'!$B$14,'Tabela IRT'!$D$14,IF('Ficha de funcio e processa'!W312&lt;='Tabela IRT'!$B$15,'Tabela IRT'!$D$15,IF('Ficha de funcio e processa'!W312&lt;='Tabela IRT'!$B$16,'Tabela IRT'!$D$16,IF('Ficha de funcio e processa'!W312&lt;='Tabela IRT'!$B$17,'Tabela IRT'!$D$17,IF('Ficha de funcio e processa'!W312&lt;='Tabela IRT'!$B$18,'Tabela IRT'!$D$18,IF('Ficha de funcio e processa'!W312&lt;='Tabela IRT'!$B$19,'Tabela IRT'!$D$19,IF('Ficha de funcio e processa'!W312&lt;='Tabela IRT'!$B$20,'Tabela IRT'!$D$20,IF('Ficha de funcio e processa'!W312&lt;='Tabela IRT'!$B$21,'Tabela IRT'!$D$21,IF('Ficha de funcio e processa'!W312&lt;='Tabela IRT'!$B$22,'Tabela IRT'!$D$22,IF('Ficha de funcio e processa'!W312&lt;='Tabela IRT'!$B$23,'Tabela IRT'!$D$23,IF('Ficha de funcio e processa'!W312&lt;='Tabela IRT'!$B$24,'Tabela IRT'!$D$24))))))))))))))</f>
        <v>0</v>
      </c>
      <c r="K307" s="148">
        <f>IF('Ficha de funcio e processa'!W312&lt;='Tabela IRT'!$B$11,'Tabela IRT'!$E$11,IF('Ficha de funcio e processa'!W312&lt;='Tabela IRT'!$B$12,'Tabela IRT'!$E$12,IF('Ficha de funcio e processa'!W312&lt;='Tabela IRT'!$B$13,'Tabela IRT'!$E$13,IF('Ficha de funcio e processa'!W312&lt;='Tabela IRT'!$B$14,'Tabela IRT'!$E$14,IF('Ficha de funcio e processa'!W312&lt;='Tabela IRT'!$B$15,'Tabela IRT'!$E$15,IF('Ficha de funcio e processa'!W312&lt;='Tabela IRT'!$B$16,'Tabela IRT'!$E$16,IF('Ficha de funcio e processa'!W312&lt;='Tabela IRT'!$B$17,'Tabela IRT'!$E$17,IF('Ficha de funcio e processa'!W312&lt;='Tabela IRT'!$B$18,'Tabela IRT'!$E$18,IF('Ficha de funcio e processa'!W312&lt;='Tabela IRT'!$B$19,'Tabela IRT'!$E$19,IF('Ficha de funcio e processa'!W312&lt;='Tabela IRT'!$B$20,'Tabela IRT'!$E$20,IF('Ficha de funcio e processa'!W312&lt;='Tabela IRT'!$B$21,'Tabela IRT'!$E$21,IF('Ficha de funcio e processa'!W312&lt;='Tabela IRT'!$B$22,'Tabela IRT'!$E$22,IF('Ficha de funcio e processa'!W312&lt;='Tabela IRT'!$B$23,'Tabela IRT'!$E$23,IF('Ficha de funcio e processa'!W312&lt;='Tabela IRT'!$B$24,'Tabela IRT'!$E$24))))))))))))))</f>
        <v>0</v>
      </c>
      <c r="L307" s="148">
        <f>IF('Ficha de funcio e processa'!W312&lt;='Tabela IRT'!$B$11,'Tabela IRT'!$C$11,IF('Ficha de funcio e processa'!W312&lt;='Tabela IRT'!$B$12,'Tabela IRT'!$C$12,IF('Ficha de funcio e processa'!W312&lt;='Tabela IRT'!$B$13,'Tabela IRT'!$C$13,IF('Ficha de funcio e processa'!W312&lt;='Tabela IRT'!$B$14,'Tabela IRT'!$C$14,IF('Ficha de funcio e processa'!W312&lt;='Tabela IRT'!$B$15,'Tabela IRT'!$C$15,IF('Ficha de funcio e processa'!W312&lt;='Tabela IRT'!$B$16,'Tabela IRT'!$C$16,IF('Ficha de funcio e processa'!W312&lt;='Tabela IRT'!$B$17,'Tabela IRT'!$C$17,IF('Ficha de funcio e processa'!W312&lt;='Tabela IRT'!$B$18,'Tabela IRT'!$C$18,IF('Ficha de funcio e processa'!W312&lt;='Tabela IRT'!$B$19,'Tabela IRT'!$C$19,IF('Ficha de funcio e processa'!W312&lt;='Tabela IRT'!$B$20,'Tabela IRT'!$C$20,IF('Ficha de funcio e processa'!W312&lt;='Tabela IRT'!$B$21,'Tabela IRT'!$C$21,IF('Ficha de funcio e processa'!W312&lt;='Tabela IRT'!$B$22,'Tabela IRT'!$C$22,IF('Ficha de funcio e processa'!W312&lt;='Tabela IRT'!$B$23,'Tabela IRT'!$C$23,IF('Ficha de funcio e processa'!W312&lt;='Tabela IRT'!$B$24,'Tabela IRT'!$C$24))))))))))))))</f>
        <v>0</v>
      </c>
      <c r="M307" s="233">
        <f>('Ficha de funcio e processa'!W312-30%)-L307</f>
        <v>-0.3</v>
      </c>
      <c r="N307" s="184">
        <v>44</v>
      </c>
      <c r="O307" s="184">
        <v>9</v>
      </c>
      <c r="P307" s="185"/>
      <c r="Q307" s="185"/>
      <c r="R307" s="186"/>
      <c r="S307" s="186"/>
      <c r="T307" s="186"/>
      <c r="U307" s="186"/>
      <c r="V307" s="186"/>
      <c r="W307" s="186"/>
      <c r="X307" s="186"/>
      <c r="Y307" s="186"/>
      <c r="Z307" s="151"/>
      <c r="AA307" s="153">
        <f t="shared" ca="1" si="22"/>
        <v>41740</v>
      </c>
      <c r="AB307" s="154">
        <f t="shared" ca="1" si="23"/>
        <v>114.35616438356165</v>
      </c>
      <c r="AC307" s="187"/>
    </row>
    <row r="308" spans="1:29">
      <c r="A308" s="137" t="b">
        <f t="shared" si="24"/>
        <v>0</v>
      </c>
      <c r="B308" s="138"/>
      <c r="C308" s="145"/>
      <c r="D308" s="138"/>
      <c r="E308" s="139"/>
      <c r="F308" s="139"/>
      <c r="G308" s="140">
        <f t="shared" ca="1" si="25"/>
        <v>41740</v>
      </c>
      <c r="H308" s="141">
        <f t="shared" ca="1" si="21"/>
        <v>-41740</v>
      </c>
      <c r="I308" s="180"/>
      <c r="J308" s="135">
        <f>IF('Ficha de funcio e processa'!W313&lt;='Tabela IRT'!$B$11,'Tabela IRT'!$D$11,IF('Ficha de funcio e processa'!W313&lt;='Tabela IRT'!$B$12,'Tabela IRT'!$D$12,IF('Ficha de funcio e processa'!W313&lt;='Tabela IRT'!$B$13,'Tabela IRT'!$D$13,IF('Ficha de funcio e processa'!W313&lt;='Tabela IRT'!$B$14,'Tabela IRT'!$D$14,IF('Ficha de funcio e processa'!W313&lt;='Tabela IRT'!$B$15,'Tabela IRT'!$D$15,IF('Ficha de funcio e processa'!W313&lt;='Tabela IRT'!$B$16,'Tabela IRT'!$D$16,IF('Ficha de funcio e processa'!W313&lt;='Tabela IRT'!$B$17,'Tabela IRT'!$D$17,IF('Ficha de funcio e processa'!W313&lt;='Tabela IRT'!$B$18,'Tabela IRT'!$D$18,IF('Ficha de funcio e processa'!W313&lt;='Tabela IRT'!$B$19,'Tabela IRT'!$D$19,IF('Ficha de funcio e processa'!W313&lt;='Tabela IRT'!$B$20,'Tabela IRT'!$D$20,IF('Ficha de funcio e processa'!W313&lt;='Tabela IRT'!$B$21,'Tabela IRT'!$D$21,IF('Ficha de funcio e processa'!W313&lt;='Tabela IRT'!$B$22,'Tabela IRT'!$D$22,IF('Ficha de funcio e processa'!W313&lt;='Tabela IRT'!$B$23,'Tabela IRT'!$D$23,IF('Ficha de funcio e processa'!W313&lt;='Tabela IRT'!$B$24,'Tabela IRT'!$D$24))))))))))))))</f>
        <v>0</v>
      </c>
      <c r="K308" s="148">
        <f>IF('Ficha de funcio e processa'!W313&lt;='Tabela IRT'!$B$11,'Tabela IRT'!$E$11,IF('Ficha de funcio e processa'!W313&lt;='Tabela IRT'!$B$12,'Tabela IRT'!$E$12,IF('Ficha de funcio e processa'!W313&lt;='Tabela IRT'!$B$13,'Tabela IRT'!$E$13,IF('Ficha de funcio e processa'!W313&lt;='Tabela IRT'!$B$14,'Tabela IRT'!$E$14,IF('Ficha de funcio e processa'!W313&lt;='Tabela IRT'!$B$15,'Tabela IRT'!$E$15,IF('Ficha de funcio e processa'!W313&lt;='Tabela IRT'!$B$16,'Tabela IRT'!$E$16,IF('Ficha de funcio e processa'!W313&lt;='Tabela IRT'!$B$17,'Tabela IRT'!$E$17,IF('Ficha de funcio e processa'!W313&lt;='Tabela IRT'!$B$18,'Tabela IRT'!$E$18,IF('Ficha de funcio e processa'!W313&lt;='Tabela IRT'!$B$19,'Tabela IRT'!$E$19,IF('Ficha de funcio e processa'!W313&lt;='Tabela IRT'!$B$20,'Tabela IRT'!$E$20,IF('Ficha de funcio e processa'!W313&lt;='Tabela IRT'!$B$21,'Tabela IRT'!$E$21,IF('Ficha de funcio e processa'!W313&lt;='Tabela IRT'!$B$22,'Tabela IRT'!$E$22,IF('Ficha de funcio e processa'!W313&lt;='Tabela IRT'!$B$23,'Tabela IRT'!$E$23,IF('Ficha de funcio e processa'!W313&lt;='Tabela IRT'!$B$24,'Tabela IRT'!$E$24))))))))))))))</f>
        <v>0</v>
      </c>
      <c r="L308" s="148">
        <f>IF('Ficha de funcio e processa'!W313&lt;='Tabela IRT'!$B$11,'Tabela IRT'!$C$11,IF('Ficha de funcio e processa'!W313&lt;='Tabela IRT'!$B$12,'Tabela IRT'!$C$12,IF('Ficha de funcio e processa'!W313&lt;='Tabela IRT'!$B$13,'Tabela IRT'!$C$13,IF('Ficha de funcio e processa'!W313&lt;='Tabela IRT'!$B$14,'Tabela IRT'!$C$14,IF('Ficha de funcio e processa'!W313&lt;='Tabela IRT'!$B$15,'Tabela IRT'!$C$15,IF('Ficha de funcio e processa'!W313&lt;='Tabela IRT'!$B$16,'Tabela IRT'!$C$16,IF('Ficha de funcio e processa'!W313&lt;='Tabela IRT'!$B$17,'Tabela IRT'!$C$17,IF('Ficha de funcio e processa'!W313&lt;='Tabela IRT'!$B$18,'Tabela IRT'!$C$18,IF('Ficha de funcio e processa'!W313&lt;='Tabela IRT'!$B$19,'Tabela IRT'!$C$19,IF('Ficha de funcio e processa'!W313&lt;='Tabela IRT'!$B$20,'Tabela IRT'!$C$20,IF('Ficha de funcio e processa'!W313&lt;='Tabela IRT'!$B$21,'Tabela IRT'!$C$21,IF('Ficha de funcio e processa'!W313&lt;='Tabela IRT'!$B$22,'Tabela IRT'!$C$22,IF('Ficha de funcio e processa'!W313&lt;='Tabela IRT'!$B$23,'Tabela IRT'!$C$23,IF('Ficha de funcio e processa'!W313&lt;='Tabela IRT'!$B$24,'Tabela IRT'!$C$24))))))))))))))</f>
        <v>0</v>
      </c>
      <c r="M308" s="233">
        <f>('Ficha de funcio e processa'!W313-30%)-L308</f>
        <v>-0.3</v>
      </c>
      <c r="N308" s="184">
        <v>44</v>
      </c>
      <c r="O308" s="184">
        <v>9</v>
      </c>
      <c r="P308" s="185"/>
      <c r="Q308" s="185"/>
      <c r="R308" s="186"/>
      <c r="S308" s="186"/>
      <c r="T308" s="186"/>
      <c r="U308" s="186"/>
      <c r="V308" s="186"/>
      <c r="W308" s="186"/>
      <c r="X308" s="186"/>
      <c r="Y308" s="186"/>
      <c r="Z308" s="151"/>
      <c r="AA308" s="153">
        <f t="shared" ca="1" si="22"/>
        <v>41740</v>
      </c>
      <c r="AB308" s="154">
        <f t="shared" ca="1" si="23"/>
        <v>114.35616438356165</v>
      </c>
      <c r="AC308" s="187"/>
    </row>
    <row r="309" spans="1:29">
      <c r="A309" s="137" t="b">
        <f t="shared" si="24"/>
        <v>0</v>
      </c>
      <c r="B309" s="138"/>
      <c r="C309" s="145"/>
      <c r="D309" s="138"/>
      <c r="E309" s="139"/>
      <c r="F309" s="139"/>
      <c r="G309" s="140">
        <f t="shared" ca="1" si="25"/>
        <v>41740</v>
      </c>
      <c r="H309" s="141">
        <f t="shared" ca="1" si="21"/>
        <v>-41740</v>
      </c>
      <c r="I309" s="180"/>
      <c r="J309" s="135">
        <f>IF('Ficha de funcio e processa'!W314&lt;='Tabela IRT'!$B$11,'Tabela IRT'!$D$11,IF('Ficha de funcio e processa'!W314&lt;='Tabela IRT'!$B$12,'Tabela IRT'!$D$12,IF('Ficha de funcio e processa'!W314&lt;='Tabela IRT'!$B$13,'Tabela IRT'!$D$13,IF('Ficha de funcio e processa'!W314&lt;='Tabela IRT'!$B$14,'Tabela IRT'!$D$14,IF('Ficha de funcio e processa'!W314&lt;='Tabela IRT'!$B$15,'Tabela IRT'!$D$15,IF('Ficha de funcio e processa'!W314&lt;='Tabela IRT'!$B$16,'Tabela IRT'!$D$16,IF('Ficha de funcio e processa'!W314&lt;='Tabela IRT'!$B$17,'Tabela IRT'!$D$17,IF('Ficha de funcio e processa'!W314&lt;='Tabela IRT'!$B$18,'Tabela IRT'!$D$18,IF('Ficha de funcio e processa'!W314&lt;='Tabela IRT'!$B$19,'Tabela IRT'!$D$19,IF('Ficha de funcio e processa'!W314&lt;='Tabela IRT'!$B$20,'Tabela IRT'!$D$20,IF('Ficha de funcio e processa'!W314&lt;='Tabela IRT'!$B$21,'Tabela IRT'!$D$21,IF('Ficha de funcio e processa'!W314&lt;='Tabela IRT'!$B$22,'Tabela IRT'!$D$22,IF('Ficha de funcio e processa'!W314&lt;='Tabela IRT'!$B$23,'Tabela IRT'!$D$23,IF('Ficha de funcio e processa'!W314&lt;='Tabela IRT'!$B$24,'Tabela IRT'!$D$24))))))))))))))</f>
        <v>0</v>
      </c>
      <c r="K309" s="148">
        <f>IF('Ficha de funcio e processa'!W314&lt;='Tabela IRT'!$B$11,'Tabela IRT'!$E$11,IF('Ficha de funcio e processa'!W314&lt;='Tabela IRT'!$B$12,'Tabela IRT'!$E$12,IF('Ficha de funcio e processa'!W314&lt;='Tabela IRT'!$B$13,'Tabela IRT'!$E$13,IF('Ficha de funcio e processa'!W314&lt;='Tabela IRT'!$B$14,'Tabela IRT'!$E$14,IF('Ficha de funcio e processa'!W314&lt;='Tabela IRT'!$B$15,'Tabela IRT'!$E$15,IF('Ficha de funcio e processa'!W314&lt;='Tabela IRT'!$B$16,'Tabela IRT'!$E$16,IF('Ficha de funcio e processa'!W314&lt;='Tabela IRT'!$B$17,'Tabela IRT'!$E$17,IF('Ficha de funcio e processa'!W314&lt;='Tabela IRT'!$B$18,'Tabela IRT'!$E$18,IF('Ficha de funcio e processa'!W314&lt;='Tabela IRT'!$B$19,'Tabela IRT'!$E$19,IF('Ficha de funcio e processa'!W314&lt;='Tabela IRT'!$B$20,'Tabela IRT'!$E$20,IF('Ficha de funcio e processa'!W314&lt;='Tabela IRT'!$B$21,'Tabela IRT'!$E$21,IF('Ficha de funcio e processa'!W314&lt;='Tabela IRT'!$B$22,'Tabela IRT'!$E$22,IF('Ficha de funcio e processa'!W314&lt;='Tabela IRT'!$B$23,'Tabela IRT'!$E$23,IF('Ficha de funcio e processa'!W314&lt;='Tabela IRT'!$B$24,'Tabela IRT'!$E$24))))))))))))))</f>
        <v>0</v>
      </c>
      <c r="L309" s="148">
        <f>IF('Ficha de funcio e processa'!W314&lt;='Tabela IRT'!$B$11,'Tabela IRT'!$C$11,IF('Ficha de funcio e processa'!W314&lt;='Tabela IRT'!$B$12,'Tabela IRT'!$C$12,IF('Ficha de funcio e processa'!W314&lt;='Tabela IRT'!$B$13,'Tabela IRT'!$C$13,IF('Ficha de funcio e processa'!W314&lt;='Tabela IRT'!$B$14,'Tabela IRT'!$C$14,IF('Ficha de funcio e processa'!W314&lt;='Tabela IRT'!$B$15,'Tabela IRT'!$C$15,IF('Ficha de funcio e processa'!W314&lt;='Tabela IRT'!$B$16,'Tabela IRT'!$C$16,IF('Ficha de funcio e processa'!W314&lt;='Tabela IRT'!$B$17,'Tabela IRT'!$C$17,IF('Ficha de funcio e processa'!W314&lt;='Tabela IRT'!$B$18,'Tabela IRT'!$C$18,IF('Ficha de funcio e processa'!W314&lt;='Tabela IRT'!$B$19,'Tabela IRT'!$C$19,IF('Ficha de funcio e processa'!W314&lt;='Tabela IRT'!$B$20,'Tabela IRT'!$C$20,IF('Ficha de funcio e processa'!W314&lt;='Tabela IRT'!$B$21,'Tabela IRT'!$C$21,IF('Ficha de funcio e processa'!W314&lt;='Tabela IRT'!$B$22,'Tabela IRT'!$C$22,IF('Ficha de funcio e processa'!W314&lt;='Tabela IRT'!$B$23,'Tabela IRT'!$C$23,IF('Ficha de funcio e processa'!W314&lt;='Tabela IRT'!$B$24,'Tabela IRT'!$C$24))))))))))))))</f>
        <v>0</v>
      </c>
      <c r="M309" s="233">
        <f>('Ficha de funcio e processa'!W314-30%)-L309</f>
        <v>-0.3</v>
      </c>
      <c r="N309" s="184">
        <v>44</v>
      </c>
      <c r="O309" s="184">
        <v>9</v>
      </c>
      <c r="P309" s="185"/>
      <c r="Q309" s="185"/>
      <c r="R309" s="186"/>
      <c r="S309" s="186"/>
      <c r="T309" s="186"/>
      <c r="U309" s="186"/>
      <c r="V309" s="186"/>
      <c r="W309" s="186"/>
      <c r="X309" s="186"/>
      <c r="Y309" s="186"/>
      <c r="Z309" s="151"/>
      <c r="AA309" s="153">
        <f t="shared" ca="1" si="22"/>
        <v>41740</v>
      </c>
      <c r="AB309" s="154">
        <f t="shared" ca="1" si="23"/>
        <v>114.35616438356165</v>
      </c>
      <c r="AC309" s="187"/>
    </row>
    <row r="310" spans="1:29">
      <c r="A310" s="137" t="b">
        <f t="shared" si="24"/>
        <v>0</v>
      </c>
      <c r="B310" s="138"/>
      <c r="C310" s="145"/>
      <c r="D310" s="138"/>
      <c r="E310" s="139"/>
      <c r="F310" s="139"/>
      <c r="G310" s="140">
        <f t="shared" ca="1" si="25"/>
        <v>41740</v>
      </c>
      <c r="H310" s="141">
        <f t="shared" ca="1" si="21"/>
        <v>-41740</v>
      </c>
      <c r="I310" s="180"/>
      <c r="J310" s="135">
        <f>IF('Ficha de funcio e processa'!W315&lt;='Tabela IRT'!$B$11,'Tabela IRT'!$D$11,IF('Ficha de funcio e processa'!W315&lt;='Tabela IRT'!$B$12,'Tabela IRT'!$D$12,IF('Ficha de funcio e processa'!W315&lt;='Tabela IRT'!$B$13,'Tabela IRT'!$D$13,IF('Ficha de funcio e processa'!W315&lt;='Tabela IRT'!$B$14,'Tabela IRT'!$D$14,IF('Ficha de funcio e processa'!W315&lt;='Tabela IRT'!$B$15,'Tabela IRT'!$D$15,IF('Ficha de funcio e processa'!W315&lt;='Tabela IRT'!$B$16,'Tabela IRT'!$D$16,IF('Ficha de funcio e processa'!W315&lt;='Tabela IRT'!$B$17,'Tabela IRT'!$D$17,IF('Ficha de funcio e processa'!W315&lt;='Tabela IRT'!$B$18,'Tabela IRT'!$D$18,IF('Ficha de funcio e processa'!W315&lt;='Tabela IRT'!$B$19,'Tabela IRT'!$D$19,IF('Ficha de funcio e processa'!W315&lt;='Tabela IRT'!$B$20,'Tabela IRT'!$D$20,IF('Ficha de funcio e processa'!W315&lt;='Tabela IRT'!$B$21,'Tabela IRT'!$D$21,IF('Ficha de funcio e processa'!W315&lt;='Tabela IRT'!$B$22,'Tabela IRT'!$D$22,IF('Ficha de funcio e processa'!W315&lt;='Tabela IRT'!$B$23,'Tabela IRT'!$D$23,IF('Ficha de funcio e processa'!W315&lt;='Tabela IRT'!$B$24,'Tabela IRT'!$D$24))))))))))))))</f>
        <v>0</v>
      </c>
      <c r="K310" s="148">
        <f>IF('Ficha de funcio e processa'!W315&lt;='Tabela IRT'!$B$11,'Tabela IRT'!$E$11,IF('Ficha de funcio e processa'!W315&lt;='Tabela IRT'!$B$12,'Tabela IRT'!$E$12,IF('Ficha de funcio e processa'!W315&lt;='Tabela IRT'!$B$13,'Tabela IRT'!$E$13,IF('Ficha de funcio e processa'!W315&lt;='Tabela IRT'!$B$14,'Tabela IRT'!$E$14,IF('Ficha de funcio e processa'!W315&lt;='Tabela IRT'!$B$15,'Tabela IRT'!$E$15,IF('Ficha de funcio e processa'!W315&lt;='Tabela IRT'!$B$16,'Tabela IRT'!$E$16,IF('Ficha de funcio e processa'!W315&lt;='Tabela IRT'!$B$17,'Tabela IRT'!$E$17,IF('Ficha de funcio e processa'!W315&lt;='Tabela IRT'!$B$18,'Tabela IRT'!$E$18,IF('Ficha de funcio e processa'!W315&lt;='Tabela IRT'!$B$19,'Tabela IRT'!$E$19,IF('Ficha de funcio e processa'!W315&lt;='Tabela IRT'!$B$20,'Tabela IRT'!$E$20,IF('Ficha de funcio e processa'!W315&lt;='Tabela IRT'!$B$21,'Tabela IRT'!$E$21,IF('Ficha de funcio e processa'!W315&lt;='Tabela IRT'!$B$22,'Tabela IRT'!$E$22,IF('Ficha de funcio e processa'!W315&lt;='Tabela IRT'!$B$23,'Tabela IRT'!$E$23,IF('Ficha de funcio e processa'!W315&lt;='Tabela IRT'!$B$24,'Tabela IRT'!$E$24))))))))))))))</f>
        <v>0</v>
      </c>
      <c r="L310" s="148">
        <f>IF('Ficha de funcio e processa'!W315&lt;='Tabela IRT'!$B$11,'Tabela IRT'!$C$11,IF('Ficha de funcio e processa'!W315&lt;='Tabela IRT'!$B$12,'Tabela IRT'!$C$12,IF('Ficha de funcio e processa'!W315&lt;='Tabela IRT'!$B$13,'Tabela IRT'!$C$13,IF('Ficha de funcio e processa'!W315&lt;='Tabela IRT'!$B$14,'Tabela IRT'!$C$14,IF('Ficha de funcio e processa'!W315&lt;='Tabela IRT'!$B$15,'Tabela IRT'!$C$15,IF('Ficha de funcio e processa'!W315&lt;='Tabela IRT'!$B$16,'Tabela IRT'!$C$16,IF('Ficha de funcio e processa'!W315&lt;='Tabela IRT'!$B$17,'Tabela IRT'!$C$17,IF('Ficha de funcio e processa'!W315&lt;='Tabela IRT'!$B$18,'Tabela IRT'!$C$18,IF('Ficha de funcio e processa'!W315&lt;='Tabela IRT'!$B$19,'Tabela IRT'!$C$19,IF('Ficha de funcio e processa'!W315&lt;='Tabela IRT'!$B$20,'Tabela IRT'!$C$20,IF('Ficha de funcio e processa'!W315&lt;='Tabela IRT'!$B$21,'Tabela IRT'!$C$21,IF('Ficha de funcio e processa'!W315&lt;='Tabela IRT'!$B$22,'Tabela IRT'!$C$22,IF('Ficha de funcio e processa'!W315&lt;='Tabela IRT'!$B$23,'Tabela IRT'!$C$23,IF('Ficha de funcio e processa'!W315&lt;='Tabela IRT'!$B$24,'Tabela IRT'!$C$24))))))))))))))</f>
        <v>0</v>
      </c>
      <c r="M310" s="233">
        <f>('Ficha de funcio e processa'!W315-30%)-L310</f>
        <v>-0.3</v>
      </c>
      <c r="N310" s="184">
        <v>44</v>
      </c>
      <c r="O310" s="184">
        <v>9</v>
      </c>
      <c r="P310" s="185"/>
      <c r="Q310" s="185"/>
      <c r="R310" s="186"/>
      <c r="S310" s="186"/>
      <c r="T310" s="186"/>
      <c r="U310" s="186"/>
      <c r="V310" s="186"/>
      <c r="W310" s="186"/>
      <c r="X310" s="186"/>
      <c r="Y310" s="186"/>
      <c r="Z310" s="151"/>
      <c r="AA310" s="153">
        <f t="shared" ca="1" si="22"/>
        <v>41740</v>
      </c>
      <c r="AB310" s="154">
        <f t="shared" ca="1" si="23"/>
        <v>114.35616438356165</v>
      </c>
      <c r="AC310" s="187"/>
    </row>
    <row r="311" spans="1:29">
      <c r="A311" s="137" t="b">
        <f t="shared" si="24"/>
        <v>0</v>
      </c>
      <c r="B311" s="138"/>
      <c r="C311" s="145"/>
      <c r="D311" s="138"/>
      <c r="E311" s="139"/>
      <c r="F311" s="139"/>
      <c r="G311" s="140">
        <f t="shared" ca="1" si="25"/>
        <v>41740</v>
      </c>
      <c r="H311" s="141">
        <f t="shared" ca="1" si="21"/>
        <v>-41740</v>
      </c>
      <c r="I311" s="180"/>
      <c r="J311" s="135">
        <f>IF('Ficha de funcio e processa'!W316&lt;='Tabela IRT'!$B$11,'Tabela IRT'!$D$11,IF('Ficha de funcio e processa'!W316&lt;='Tabela IRT'!$B$12,'Tabela IRT'!$D$12,IF('Ficha de funcio e processa'!W316&lt;='Tabela IRT'!$B$13,'Tabela IRT'!$D$13,IF('Ficha de funcio e processa'!W316&lt;='Tabela IRT'!$B$14,'Tabela IRT'!$D$14,IF('Ficha de funcio e processa'!W316&lt;='Tabela IRT'!$B$15,'Tabela IRT'!$D$15,IF('Ficha de funcio e processa'!W316&lt;='Tabela IRT'!$B$16,'Tabela IRT'!$D$16,IF('Ficha de funcio e processa'!W316&lt;='Tabela IRT'!$B$17,'Tabela IRT'!$D$17,IF('Ficha de funcio e processa'!W316&lt;='Tabela IRT'!$B$18,'Tabela IRT'!$D$18,IF('Ficha de funcio e processa'!W316&lt;='Tabela IRT'!$B$19,'Tabela IRT'!$D$19,IF('Ficha de funcio e processa'!W316&lt;='Tabela IRT'!$B$20,'Tabela IRT'!$D$20,IF('Ficha de funcio e processa'!W316&lt;='Tabela IRT'!$B$21,'Tabela IRT'!$D$21,IF('Ficha de funcio e processa'!W316&lt;='Tabela IRT'!$B$22,'Tabela IRT'!$D$22,IF('Ficha de funcio e processa'!W316&lt;='Tabela IRT'!$B$23,'Tabela IRT'!$D$23,IF('Ficha de funcio e processa'!W316&lt;='Tabela IRT'!$B$24,'Tabela IRT'!$D$24))))))))))))))</f>
        <v>0</v>
      </c>
      <c r="K311" s="148">
        <f>IF('Ficha de funcio e processa'!W316&lt;='Tabela IRT'!$B$11,'Tabela IRT'!$E$11,IF('Ficha de funcio e processa'!W316&lt;='Tabela IRT'!$B$12,'Tabela IRT'!$E$12,IF('Ficha de funcio e processa'!W316&lt;='Tabela IRT'!$B$13,'Tabela IRT'!$E$13,IF('Ficha de funcio e processa'!W316&lt;='Tabela IRT'!$B$14,'Tabela IRT'!$E$14,IF('Ficha de funcio e processa'!W316&lt;='Tabela IRT'!$B$15,'Tabela IRT'!$E$15,IF('Ficha de funcio e processa'!W316&lt;='Tabela IRT'!$B$16,'Tabela IRT'!$E$16,IF('Ficha de funcio e processa'!W316&lt;='Tabela IRT'!$B$17,'Tabela IRT'!$E$17,IF('Ficha de funcio e processa'!W316&lt;='Tabela IRT'!$B$18,'Tabela IRT'!$E$18,IF('Ficha de funcio e processa'!W316&lt;='Tabela IRT'!$B$19,'Tabela IRT'!$E$19,IF('Ficha de funcio e processa'!W316&lt;='Tabela IRT'!$B$20,'Tabela IRT'!$E$20,IF('Ficha de funcio e processa'!W316&lt;='Tabela IRT'!$B$21,'Tabela IRT'!$E$21,IF('Ficha de funcio e processa'!W316&lt;='Tabela IRT'!$B$22,'Tabela IRT'!$E$22,IF('Ficha de funcio e processa'!W316&lt;='Tabela IRT'!$B$23,'Tabela IRT'!$E$23,IF('Ficha de funcio e processa'!W316&lt;='Tabela IRT'!$B$24,'Tabela IRT'!$E$24))))))))))))))</f>
        <v>0</v>
      </c>
      <c r="L311" s="148">
        <f>IF('Ficha de funcio e processa'!W316&lt;='Tabela IRT'!$B$11,'Tabela IRT'!$C$11,IF('Ficha de funcio e processa'!W316&lt;='Tabela IRT'!$B$12,'Tabela IRT'!$C$12,IF('Ficha de funcio e processa'!W316&lt;='Tabela IRT'!$B$13,'Tabela IRT'!$C$13,IF('Ficha de funcio e processa'!W316&lt;='Tabela IRT'!$B$14,'Tabela IRT'!$C$14,IF('Ficha de funcio e processa'!W316&lt;='Tabela IRT'!$B$15,'Tabela IRT'!$C$15,IF('Ficha de funcio e processa'!W316&lt;='Tabela IRT'!$B$16,'Tabela IRT'!$C$16,IF('Ficha de funcio e processa'!W316&lt;='Tabela IRT'!$B$17,'Tabela IRT'!$C$17,IF('Ficha de funcio e processa'!W316&lt;='Tabela IRT'!$B$18,'Tabela IRT'!$C$18,IF('Ficha de funcio e processa'!W316&lt;='Tabela IRT'!$B$19,'Tabela IRT'!$C$19,IF('Ficha de funcio e processa'!W316&lt;='Tabela IRT'!$B$20,'Tabela IRT'!$C$20,IF('Ficha de funcio e processa'!W316&lt;='Tabela IRT'!$B$21,'Tabela IRT'!$C$21,IF('Ficha de funcio e processa'!W316&lt;='Tabela IRT'!$B$22,'Tabela IRT'!$C$22,IF('Ficha de funcio e processa'!W316&lt;='Tabela IRT'!$B$23,'Tabela IRT'!$C$23,IF('Ficha de funcio e processa'!W316&lt;='Tabela IRT'!$B$24,'Tabela IRT'!$C$24))))))))))))))</f>
        <v>0</v>
      </c>
      <c r="M311" s="233">
        <f>('Ficha de funcio e processa'!W316-30%)-L311</f>
        <v>-0.3</v>
      </c>
      <c r="N311" s="184">
        <v>44</v>
      </c>
      <c r="O311" s="184">
        <v>9</v>
      </c>
      <c r="P311" s="185"/>
      <c r="Q311" s="185"/>
      <c r="R311" s="186"/>
      <c r="S311" s="186"/>
      <c r="T311" s="186"/>
      <c r="U311" s="186"/>
      <c r="V311" s="186"/>
      <c r="W311" s="186"/>
      <c r="X311" s="186"/>
      <c r="Y311" s="186"/>
      <c r="Z311" s="151"/>
      <c r="AA311" s="153">
        <f t="shared" ca="1" si="22"/>
        <v>41740</v>
      </c>
      <c r="AB311" s="154">
        <f t="shared" ca="1" si="23"/>
        <v>114.35616438356165</v>
      </c>
      <c r="AC311" s="187"/>
    </row>
    <row r="312" spans="1:29">
      <c r="A312" s="137" t="b">
        <f t="shared" si="24"/>
        <v>0</v>
      </c>
      <c r="B312" s="138"/>
      <c r="C312" s="145"/>
      <c r="D312" s="138"/>
      <c r="E312" s="139"/>
      <c r="F312" s="139"/>
      <c r="G312" s="140">
        <f t="shared" ca="1" si="25"/>
        <v>41740</v>
      </c>
      <c r="H312" s="141">
        <f t="shared" ca="1" si="21"/>
        <v>-41740</v>
      </c>
      <c r="I312" s="180"/>
      <c r="J312" s="135">
        <f>IF('Ficha de funcio e processa'!W317&lt;='Tabela IRT'!$B$11,'Tabela IRT'!$D$11,IF('Ficha de funcio e processa'!W317&lt;='Tabela IRT'!$B$12,'Tabela IRT'!$D$12,IF('Ficha de funcio e processa'!W317&lt;='Tabela IRT'!$B$13,'Tabela IRT'!$D$13,IF('Ficha de funcio e processa'!W317&lt;='Tabela IRT'!$B$14,'Tabela IRT'!$D$14,IF('Ficha de funcio e processa'!W317&lt;='Tabela IRT'!$B$15,'Tabela IRT'!$D$15,IF('Ficha de funcio e processa'!W317&lt;='Tabela IRT'!$B$16,'Tabela IRT'!$D$16,IF('Ficha de funcio e processa'!W317&lt;='Tabela IRT'!$B$17,'Tabela IRT'!$D$17,IF('Ficha de funcio e processa'!W317&lt;='Tabela IRT'!$B$18,'Tabela IRT'!$D$18,IF('Ficha de funcio e processa'!W317&lt;='Tabela IRT'!$B$19,'Tabela IRT'!$D$19,IF('Ficha de funcio e processa'!W317&lt;='Tabela IRT'!$B$20,'Tabela IRT'!$D$20,IF('Ficha de funcio e processa'!W317&lt;='Tabela IRT'!$B$21,'Tabela IRT'!$D$21,IF('Ficha de funcio e processa'!W317&lt;='Tabela IRT'!$B$22,'Tabela IRT'!$D$22,IF('Ficha de funcio e processa'!W317&lt;='Tabela IRT'!$B$23,'Tabela IRT'!$D$23,IF('Ficha de funcio e processa'!W317&lt;='Tabela IRT'!$B$24,'Tabela IRT'!$D$24))))))))))))))</f>
        <v>0</v>
      </c>
      <c r="K312" s="148">
        <f>IF('Ficha de funcio e processa'!W317&lt;='Tabela IRT'!$B$11,'Tabela IRT'!$E$11,IF('Ficha de funcio e processa'!W317&lt;='Tabela IRT'!$B$12,'Tabela IRT'!$E$12,IF('Ficha de funcio e processa'!W317&lt;='Tabela IRT'!$B$13,'Tabela IRT'!$E$13,IF('Ficha de funcio e processa'!W317&lt;='Tabela IRT'!$B$14,'Tabela IRT'!$E$14,IF('Ficha de funcio e processa'!W317&lt;='Tabela IRT'!$B$15,'Tabela IRT'!$E$15,IF('Ficha de funcio e processa'!W317&lt;='Tabela IRT'!$B$16,'Tabela IRT'!$E$16,IF('Ficha de funcio e processa'!W317&lt;='Tabela IRT'!$B$17,'Tabela IRT'!$E$17,IF('Ficha de funcio e processa'!W317&lt;='Tabela IRT'!$B$18,'Tabela IRT'!$E$18,IF('Ficha de funcio e processa'!W317&lt;='Tabela IRT'!$B$19,'Tabela IRT'!$E$19,IF('Ficha de funcio e processa'!W317&lt;='Tabela IRT'!$B$20,'Tabela IRT'!$E$20,IF('Ficha de funcio e processa'!W317&lt;='Tabela IRT'!$B$21,'Tabela IRT'!$E$21,IF('Ficha de funcio e processa'!W317&lt;='Tabela IRT'!$B$22,'Tabela IRT'!$E$22,IF('Ficha de funcio e processa'!W317&lt;='Tabela IRT'!$B$23,'Tabela IRT'!$E$23,IF('Ficha de funcio e processa'!W317&lt;='Tabela IRT'!$B$24,'Tabela IRT'!$E$24))))))))))))))</f>
        <v>0</v>
      </c>
      <c r="L312" s="148">
        <f>IF('Ficha de funcio e processa'!W317&lt;='Tabela IRT'!$B$11,'Tabela IRT'!$C$11,IF('Ficha de funcio e processa'!W317&lt;='Tabela IRT'!$B$12,'Tabela IRT'!$C$12,IF('Ficha de funcio e processa'!W317&lt;='Tabela IRT'!$B$13,'Tabela IRT'!$C$13,IF('Ficha de funcio e processa'!W317&lt;='Tabela IRT'!$B$14,'Tabela IRT'!$C$14,IF('Ficha de funcio e processa'!W317&lt;='Tabela IRT'!$B$15,'Tabela IRT'!$C$15,IF('Ficha de funcio e processa'!W317&lt;='Tabela IRT'!$B$16,'Tabela IRT'!$C$16,IF('Ficha de funcio e processa'!W317&lt;='Tabela IRT'!$B$17,'Tabela IRT'!$C$17,IF('Ficha de funcio e processa'!W317&lt;='Tabela IRT'!$B$18,'Tabela IRT'!$C$18,IF('Ficha de funcio e processa'!W317&lt;='Tabela IRT'!$B$19,'Tabela IRT'!$C$19,IF('Ficha de funcio e processa'!W317&lt;='Tabela IRT'!$B$20,'Tabela IRT'!$C$20,IF('Ficha de funcio e processa'!W317&lt;='Tabela IRT'!$B$21,'Tabela IRT'!$C$21,IF('Ficha de funcio e processa'!W317&lt;='Tabela IRT'!$B$22,'Tabela IRT'!$C$22,IF('Ficha de funcio e processa'!W317&lt;='Tabela IRT'!$B$23,'Tabela IRT'!$C$23,IF('Ficha de funcio e processa'!W317&lt;='Tabela IRT'!$B$24,'Tabela IRT'!$C$24))))))))))))))</f>
        <v>0</v>
      </c>
      <c r="M312" s="233">
        <f>('Ficha de funcio e processa'!W317-30%)-L312</f>
        <v>-0.3</v>
      </c>
      <c r="N312" s="184">
        <v>44</v>
      </c>
      <c r="O312" s="184">
        <v>9</v>
      </c>
      <c r="P312" s="185"/>
      <c r="Q312" s="185"/>
      <c r="R312" s="186"/>
      <c r="S312" s="186"/>
      <c r="T312" s="186"/>
      <c r="U312" s="186"/>
      <c r="V312" s="186"/>
      <c r="W312" s="186"/>
      <c r="X312" s="186"/>
      <c r="Y312" s="186"/>
      <c r="Z312" s="151"/>
      <c r="AA312" s="153">
        <f t="shared" ca="1" si="22"/>
        <v>41740</v>
      </c>
      <c r="AB312" s="154">
        <f t="shared" ca="1" si="23"/>
        <v>114.35616438356165</v>
      </c>
      <c r="AC312" s="187"/>
    </row>
    <row r="313" spans="1:29">
      <c r="A313" s="137" t="b">
        <f t="shared" si="24"/>
        <v>0</v>
      </c>
      <c r="B313" s="138"/>
      <c r="C313" s="145"/>
      <c r="D313" s="138"/>
      <c r="E313" s="139"/>
      <c r="F313" s="139"/>
      <c r="G313" s="140">
        <f t="shared" ca="1" si="25"/>
        <v>41740</v>
      </c>
      <c r="H313" s="141">
        <f t="shared" ca="1" si="21"/>
        <v>-41740</v>
      </c>
      <c r="I313" s="180"/>
      <c r="J313" s="135">
        <f>IF('Ficha de funcio e processa'!W318&lt;='Tabela IRT'!$B$11,'Tabela IRT'!$D$11,IF('Ficha de funcio e processa'!W318&lt;='Tabela IRT'!$B$12,'Tabela IRT'!$D$12,IF('Ficha de funcio e processa'!W318&lt;='Tabela IRT'!$B$13,'Tabela IRT'!$D$13,IF('Ficha de funcio e processa'!W318&lt;='Tabela IRT'!$B$14,'Tabela IRT'!$D$14,IF('Ficha de funcio e processa'!W318&lt;='Tabela IRT'!$B$15,'Tabela IRT'!$D$15,IF('Ficha de funcio e processa'!W318&lt;='Tabela IRT'!$B$16,'Tabela IRT'!$D$16,IF('Ficha de funcio e processa'!W318&lt;='Tabela IRT'!$B$17,'Tabela IRT'!$D$17,IF('Ficha de funcio e processa'!W318&lt;='Tabela IRT'!$B$18,'Tabela IRT'!$D$18,IF('Ficha de funcio e processa'!W318&lt;='Tabela IRT'!$B$19,'Tabela IRT'!$D$19,IF('Ficha de funcio e processa'!W318&lt;='Tabela IRT'!$B$20,'Tabela IRT'!$D$20,IF('Ficha de funcio e processa'!W318&lt;='Tabela IRT'!$B$21,'Tabela IRT'!$D$21,IF('Ficha de funcio e processa'!W318&lt;='Tabela IRT'!$B$22,'Tabela IRT'!$D$22,IF('Ficha de funcio e processa'!W318&lt;='Tabela IRT'!$B$23,'Tabela IRT'!$D$23,IF('Ficha de funcio e processa'!W318&lt;='Tabela IRT'!$B$24,'Tabela IRT'!$D$24))))))))))))))</f>
        <v>0</v>
      </c>
      <c r="K313" s="148">
        <f>IF('Ficha de funcio e processa'!W318&lt;='Tabela IRT'!$B$11,'Tabela IRT'!$E$11,IF('Ficha de funcio e processa'!W318&lt;='Tabela IRT'!$B$12,'Tabela IRT'!$E$12,IF('Ficha de funcio e processa'!W318&lt;='Tabela IRT'!$B$13,'Tabela IRT'!$E$13,IF('Ficha de funcio e processa'!W318&lt;='Tabela IRT'!$B$14,'Tabela IRT'!$E$14,IF('Ficha de funcio e processa'!W318&lt;='Tabela IRT'!$B$15,'Tabela IRT'!$E$15,IF('Ficha de funcio e processa'!W318&lt;='Tabela IRT'!$B$16,'Tabela IRT'!$E$16,IF('Ficha de funcio e processa'!W318&lt;='Tabela IRT'!$B$17,'Tabela IRT'!$E$17,IF('Ficha de funcio e processa'!W318&lt;='Tabela IRT'!$B$18,'Tabela IRT'!$E$18,IF('Ficha de funcio e processa'!W318&lt;='Tabela IRT'!$B$19,'Tabela IRT'!$E$19,IF('Ficha de funcio e processa'!W318&lt;='Tabela IRT'!$B$20,'Tabela IRT'!$E$20,IF('Ficha de funcio e processa'!W318&lt;='Tabela IRT'!$B$21,'Tabela IRT'!$E$21,IF('Ficha de funcio e processa'!W318&lt;='Tabela IRT'!$B$22,'Tabela IRT'!$E$22,IF('Ficha de funcio e processa'!W318&lt;='Tabela IRT'!$B$23,'Tabela IRT'!$E$23,IF('Ficha de funcio e processa'!W318&lt;='Tabela IRT'!$B$24,'Tabela IRT'!$E$24))))))))))))))</f>
        <v>0</v>
      </c>
      <c r="L313" s="148">
        <f>IF('Ficha de funcio e processa'!W318&lt;='Tabela IRT'!$B$11,'Tabela IRT'!$C$11,IF('Ficha de funcio e processa'!W318&lt;='Tabela IRT'!$B$12,'Tabela IRT'!$C$12,IF('Ficha de funcio e processa'!W318&lt;='Tabela IRT'!$B$13,'Tabela IRT'!$C$13,IF('Ficha de funcio e processa'!W318&lt;='Tabela IRT'!$B$14,'Tabela IRT'!$C$14,IF('Ficha de funcio e processa'!W318&lt;='Tabela IRT'!$B$15,'Tabela IRT'!$C$15,IF('Ficha de funcio e processa'!W318&lt;='Tabela IRT'!$B$16,'Tabela IRT'!$C$16,IF('Ficha de funcio e processa'!W318&lt;='Tabela IRT'!$B$17,'Tabela IRT'!$C$17,IF('Ficha de funcio e processa'!W318&lt;='Tabela IRT'!$B$18,'Tabela IRT'!$C$18,IF('Ficha de funcio e processa'!W318&lt;='Tabela IRT'!$B$19,'Tabela IRT'!$C$19,IF('Ficha de funcio e processa'!W318&lt;='Tabela IRT'!$B$20,'Tabela IRT'!$C$20,IF('Ficha de funcio e processa'!W318&lt;='Tabela IRT'!$B$21,'Tabela IRT'!$C$21,IF('Ficha de funcio e processa'!W318&lt;='Tabela IRT'!$B$22,'Tabela IRT'!$C$22,IF('Ficha de funcio e processa'!W318&lt;='Tabela IRT'!$B$23,'Tabela IRT'!$C$23,IF('Ficha de funcio e processa'!W318&lt;='Tabela IRT'!$B$24,'Tabela IRT'!$C$24))))))))))))))</f>
        <v>0</v>
      </c>
      <c r="M313" s="233">
        <f>('Ficha de funcio e processa'!W318-30%)-L313</f>
        <v>-0.3</v>
      </c>
      <c r="N313" s="184">
        <v>44</v>
      </c>
      <c r="O313" s="184">
        <v>9</v>
      </c>
      <c r="P313" s="185"/>
      <c r="Q313" s="185"/>
      <c r="R313" s="186"/>
      <c r="S313" s="186"/>
      <c r="T313" s="186"/>
      <c r="U313" s="186"/>
      <c r="V313" s="186"/>
      <c r="W313" s="186"/>
      <c r="X313" s="186"/>
      <c r="Y313" s="186"/>
      <c r="Z313" s="151"/>
      <c r="AA313" s="153">
        <f t="shared" ca="1" si="22"/>
        <v>41740</v>
      </c>
      <c r="AB313" s="154">
        <f t="shared" ca="1" si="23"/>
        <v>114.35616438356165</v>
      </c>
      <c r="AC313" s="187"/>
    </row>
    <row r="314" spans="1:29">
      <c r="A314" s="137" t="b">
        <f t="shared" si="24"/>
        <v>0</v>
      </c>
      <c r="B314" s="138"/>
      <c r="C314" s="145"/>
      <c r="D314" s="138"/>
      <c r="E314" s="139"/>
      <c r="F314" s="139"/>
      <c r="G314" s="140">
        <f t="shared" ca="1" si="25"/>
        <v>41740</v>
      </c>
      <c r="H314" s="141">
        <f t="shared" ca="1" si="21"/>
        <v>-41740</v>
      </c>
      <c r="I314" s="180"/>
      <c r="J314" s="135">
        <f>IF('Ficha de funcio e processa'!W319&lt;='Tabela IRT'!$B$11,'Tabela IRT'!$D$11,IF('Ficha de funcio e processa'!W319&lt;='Tabela IRT'!$B$12,'Tabela IRT'!$D$12,IF('Ficha de funcio e processa'!W319&lt;='Tabela IRT'!$B$13,'Tabela IRT'!$D$13,IF('Ficha de funcio e processa'!W319&lt;='Tabela IRT'!$B$14,'Tabela IRT'!$D$14,IF('Ficha de funcio e processa'!W319&lt;='Tabela IRT'!$B$15,'Tabela IRT'!$D$15,IF('Ficha de funcio e processa'!W319&lt;='Tabela IRT'!$B$16,'Tabela IRT'!$D$16,IF('Ficha de funcio e processa'!W319&lt;='Tabela IRT'!$B$17,'Tabela IRT'!$D$17,IF('Ficha de funcio e processa'!W319&lt;='Tabela IRT'!$B$18,'Tabela IRT'!$D$18,IF('Ficha de funcio e processa'!W319&lt;='Tabela IRT'!$B$19,'Tabela IRT'!$D$19,IF('Ficha de funcio e processa'!W319&lt;='Tabela IRT'!$B$20,'Tabela IRT'!$D$20,IF('Ficha de funcio e processa'!W319&lt;='Tabela IRT'!$B$21,'Tabela IRT'!$D$21,IF('Ficha de funcio e processa'!W319&lt;='Tabela IRT'!$B$22,'Tabela IRT'!$D$22,IF('Ficha de funcio e processa'!W319&lt;='Tabela IRT'!$B$23,'Tabela IRT'!$D$23,IF('Ficha de funcio e processa'!W319&lt;='Tabela IRT'!$B$24,'Tabela IRT'!$D$24))))))))))))))</f>
        <v>0</v>
      </c>
      <c r="K314" s="148">
        <f>IF('Ficha de funcio e processa'!W319&lt;='Tabela IRT'!$B$11,'Tabela IRT'!$E$11,IF('Ficha de funcio e processa'!W319&lt;='Tabela IRT'!$B$12,'Tabela IRT'!$E$12,IF('Ficha de funcio e processa'!W319&lt;='Tabela IRT'!$B$13,'Tabela IRT'!$E$13,IF('Ficha de funcio e processa'!W319&lt;='Tabela IRT'!$B$14,'Tabela IRT'!$E$14,IF('Ficha de funcio e processa'!W319&lt;='Tabela IRT'!$B$15,'Tabela IRT'!$E$15,IF('Ficha de funcio e processa'!W319&lt;='Tabela IRT'!$B$16,'Tabela IRT'!$E$16,IF('Ficha de funcio e processa'!W319&lt;='Tabela IRT'!$B$17,'Tabela IRT'!$E$17,IF('Ficha de funcio e processa'!W319&lt;='Tabela IRT'!$B$18,'Tabela IRT'!$E$18,IF('Ficha de funcio e processa'!W319&lt;='Tabela IRT'!$B$19,'Tabela IRT'!$E$19,IF('Ficha de funcio e processa'!W319&lt;='Tabela IRT'!$B$20,'Tabela IRT'!$E$20,IF('Ficha de funcio e processa'!W319&lt;='Tabela IRT'!$B$21,'Tabela IRT'!$E$21,IF('Ficha de funcio e processa'!W319&lt;='Tabela IRT'!$B$22,'Tabela IRT'!$E$22,IF('Ficha de funcio e processa'!W319&lt;='Tabela IRT'!$B$23,'Tabela IRT'!$E$23,IF('Ficha de funcio e processa'!W319&lt;='Tabela IRT'!$B$24,'Tabela IRT'!$E$24))))))))))))))</f>
        <v>0</v>
      </c>
      <c r="L314" s="148">
        <f>IF('Ficha de funcio e processa'!W319&lt;='Tabela IRT'!$B$11,'Tabela IRT'!$C$11,IF('Ficha de funcio e processa'!W319&lt;='Tabela IRT'!$B$12,'Tabela IRT'!$C$12,IF('Ficha de funcio e processa'!W319&lt;='Tabela IRT'!$B$13,'Tabela IRT'!$C$13,IF('Ficha de funcio e processa'!W319&lt;='Tabela IRT'!$B$14,'Tabela IRT'!$C$14,IF('Ficha de funcio e processa'!W319&lt;='Tabela IRT'!$B$15,'Tabela IRT'!$C$15,IF('Ficha de funcio e processa'!W319&lt;='Tabela IRT'!$B$16,'Tabela IRT'!$C$16,IF('Ficha de funcio e processa'!W319&lt;='Tabela IRT'!$B$17,'Tabela IRT'!$C$17,IF('Ficha de funcio e processa'!W319&lt;='Tabela IRT'!$B$18,'Tabela IRT'!$C$18,IF('Ficha de funcio e processa'!W319&lt;='Tabela IRT'!$B$19,'Tabela IRT'!$C$19,IF('Ficha de funcio e processa'!W319&lt;='Tabela IRT'!$B$20,'Tabela IRT'!$C$20,IF('Ficha de funcio e processa'!W319&lt;='Tabela IRT'!$B$21,'Tabela IRT'!$C$21,IF('Ficha de funcio e processa'!W319&lt;='Tabela IRT'!$B$22,'Tabela IRT'!$C$22,IF('Ficha de funcio e processa'!W319&lt;='Tabela IRT'!$B$23,'Tabela IRT'!$C$23,IF('Ficha de funcio e processa'!W319&lt;='Tabela IRT'!$B$24,'Tabela IRT'!$C$24))))))))))))))</f>
        <v>0</v>
      </c>
      <c r="M314" s="233">
        <f>('Ficha de funcio e processa'!W319-30%)-L314</f>
        <v>-0.3</v>
      </c>
      <c r="N314" s="184">
        <v>44</v>
      </c>
      <c r="O314" s="184">
        <v>9</v>
      </c>
      <c r="P314" s="185"/>
      <c r="Q314" s="185"/>
      <c r="R314" s="186"/>
      <c r="S314" s="186"/>
      <c r="T314" s="186"/>
      <c r="U314" s="186"/>
      <c r="V314" s="186"/>
      <c r="W314" s="186"/>
      <c r="X314" s="186"/>
      <c r="Y314" s="186"/>
      <c r="Z314" s="151"/>
      <c r="AA314" s="153">
        <f t="shared" ca="1" si="22"/>
        <v>41740</v>
      </c>
      <c r="AB314" s="154">
        <f t="shared" ca="1" si="23"/>
        <v>114.35616438356165</v>
      </c>
      <c r="AC314" s="187"/>
    </row>
    <row r="315" spans="1:29">
      <c r="A315" s="137" t="b">
        <f t="shared" si="24"/>
        <v>0</v>
      </c>
      <c r="B315" s="138"/>
      <c r="C315" s="145"/>
      <c r="D315" s="138"/>
      <c r="E315" s="139"/>
      <c r="F315" s="139"/>
      <c r="G315" s="140">
        <f t="shared" ca="1" si="25"/>
        <v>41740</v>
      </c>
      <c r="H315" s="141">
        <f t="shared" ca="1" si="21"/>
        <v>-41740</v>
      </c>
      <c r="I315" s="180"/>
      <c r="J315" s="135">
        <f>IF('Ficha de funcio e processa'!W320&lt;='Tabela IRT'!$B$11,'Tabela IRT'!$D$11,IF('Ficha de funcio e processa'!W320&lt;='Tabela IRT'!$B$12,'Tabela IRT'!$D$12,IF('Ficha de funcio e processa'!W320&lt;='Tabela IRT'!$B$13,'Tabela IRT'!$D$13,IF('Ficha de funcio e processa'!W320&lt;='Tabela IRT'!$B$14,'Tabela IRT'!$D$14,IF('Ficha de funcio e processa'!W320&lt;='Tabela IRT'!$B$15,'Tabela IRT'!$D$15,IF('Ficha de funcio e processa'!W320&lt;='Tabela IRT'!$B$16,'Tabela IRT'!$D$16,IF('Ficha de funcio e processa'!W320&lt;='Tabela IRT'!$B$17,'Tabela IRT'!$D$17,IF('Ficha de funcio e processa'!W320&lt;='Tabela IRT'!$B$18,'Tabela IRT'!$D$18,IF('Ficha de funcio e processa'!W320&lt;='Tabela IRT'!$B$19,'Tabela IRT'!$D$19,IF('Ficha de funcio e processa'!W320&lt;='Tabela IRT'!$B$20,'Tabela IRT'!$D$20,IF('Ficha de funcio e processa'!W320&lt;='Tabela IRT'!$B$21,'Tabela IRT'!$D$21,IF('Ficha de funcio e processa'!W320&lt;='Tabela IRT'!$B$22,'Tabela IRT'!$D$22,IF('Ficha de funcio e processa'!W320&lt;='Tabela IRT'!$B$23,'Tabela IRT'!$D$23,IF('Ficha de funcio e processa'!W320&lt;='Tabela IRT'!$B$24,'Tabela IRT'!$D$24))))))))))))))</f>
        <v>0</v>
      </c>
      <c r="K315" s="148">
        <f>IF('Ficha de funcio e processa'!W320&lt;='Tabela IRT'!$B$11,'Tabela IRT'!$E$11,IF('Ficha de funcio e processa'!W320&lt;='Tabela IRT'!$B$12,'Tabela IRT'!$E$12,IF('Ficha de funcio e processa'!W320&lt;='Tabela IRT'!$B$13,'Tabela IRT'!$E$13,IF('Ficha de funcio e processa'!W320&lt;='Tabela IRT'!$B$14,'Tabela IRT'!$E$14,IF('Ficha de funcio e processa'!W320&lt;='Tabela IRT'!$B$15,'Tabela IRT'!$E$15,IF('Ficha de funcio e processa'!W320&lt;='Tabela IRT'!$B$16,'Tabela IRT'!$E$16,IF('Ficha de funcio e processa'!W320&lt;='Tabela IRT'!$B$17,'Tabela IRT'!$E$17,IF('Ficha de funcio e processa'!W320&lt;='Tabela IRT'!$B$18,'Tabela IRT'!$E$18,IF('Ficha de funcio e processa'!W320&lt;='Tabela IRT'!$B$19,'Tabela IRT'!$E$19,IF('Ficha de funcio e processa'!W320&lt;='Tabela IRT'!$B$20,'Tabela IRT'!$E$20,IF('Ficha de funcio e processa'!W320&lt;='Tabela IRT'!$B$21,'Tabela IRT'!$E$21,IF('Ficha de funcio e processa'!W320&lt;='Tabela IRT'!$B$22,'Tabela IRT'!$E$22,IF('Ficha de funcio e processa'!W320&lt;='Tabela IRT'!$B$23,'Tabela IRT'!$E$23,IF('Ficha de funcio e processa'!W320&lt;='Tabela IRT'!$B$24,'Tabela IRT'!$E$24))))))))))))))</f>
        <v>0</v>
      </c>
      <c r="L315" s="148">
        <f>IF('Ficha de funcio e processa'!W320&lt;='Tabela IRT'!$B$11,'Tabela IRT'!$C$11,IF('Ficha de funcio e processa'!W320&lt;='Tabela IRT'!$B$12,'Tabela IRT'!$C$12,IF('Ficha de funcio e processa'!W320&lt;='Tabela IRT'!$B$13,'Tabela IRT'!$C$13,IF('Ficha de funcio e processa'!W320&lt;='Tabela IRT'!$B$14,'Tabela IRT'!$C$14,IF('Ficha de funcio e processa'!W320&lt;='Tabela IRT'!$B$15,'Tabela IRT'!$C$15,IF('Ficha de funcio e processa'!W320&lt;='Tabela IRT'!$B$16,'Tabela IRT'!$C$16,IF('Ficha de funcio e processa'!W320&lt;='Tabela IRT'!$B$17,'Tabela IRT'!$C$17,IF('Ficha de funcio e processa'!W320&lt;='Tabela IRT'!$B$18,'Tabela IRT'!$C$18,IF('Ficha de funcio e processa'!W320&lt;='Tabela IRT'!$B$19,'Tabela IRT'!$C$19,IF('Ficha de funcio e processa'!W320&lt;='Tabela IRT'!$B$20,'Tabela IRT'!$C$20,IF('Ficha de funcio e processa'!W320&lt;='Tabela IRT'!$B$21,'Tabela IRT'!$C$21,IF('Ficha de funcio e processa'!W320&lt;='Tabela IRT'!$B$22,'Tabela IRT'!$C$22,IF('Ficha de funcio e processa'!W320&lt;='Tabela IRT'!$B$23,'Tabela IRT'!$C$23,IF('Ficha de funcio e processa'!W320&lt;='Tabela IRT'!$B$24,'Tabela IRT'!$C$24))))))))))))))</f>
        <v>0</v>
      </c>
      <c r="M315" s="233">
        <f>('Ficha de funcio e processa'!W320-30%)-L315</f>
        <v>-0.3</v>
      </c>
      <c r="N315" s="184">
        <v>44</v>
      </c>
      <c r="O315" s="184">
        <v>9</v>
      </c>
      <c r="P315" s="185"/>
      <c r="Q315" s="185"/>
      <c r="R315" s="186"/>
      <c r="S315" s="186"/>
      <c r="T315" s="186"/>
      <c r="U315" s="186"/>
      <c r="V315" s="186"/>
      <c r="W315" s="186"/>
      <c r="X315" s="186"/>
      <c r="Y315" s="186"/>
      <c r="Z315" s="151"/>
      <c r="AA315" s="153">
        <f t="shared" ca="1" si="22"/>
        <v>41740</v>
      </c>
      <c r="AB315" s="154">
        <f t="shared" ca="1" si="23"/>
        <v>114.35616438356165</v>
      </c>
      <c r="AC315" s="187"/>
    </row>
    <row r="316" spans="1:29">
      <c r="A316" s="137" t="b">
        <f t="shared" si="24"/>
        <v>0</v>
      </c>
      <c r="B316" s="138"/>
      <c r="C316" s="145"/>
      <c r="D316" s="138"/>
      <c r="E316" s="139"/>
      <c r="F316" s="139"/>
      <c r="G316" s="140">
        <f t="shared" ca="1" si="25"/>
        <v>41740</v>
      </c>
      <c r="H316" s="141">
        <f t="shared" ca="1" si="21"/>
        <v>-41740</v>
      </c>
      <c r="I316" s="180"/>
      <c r="J316" s="135">
        <f>IF('Ficha de funcio e processa'!W321&lt;='Tabela IRT'!$B$11,'Tabela IRT'!$D$11,IF('Ficha de funcio e processa'!W321&lt;='Tabela IRT'!$B$12,'Tabela IRT'!$D$12,IF('Ficha de funcio e processa'!W321&lt;='Tabela IRT'!$B$13,'Tabela IRT'!$D$13,IF('Ficha de funcio e processa'!W321&lt;='Tabela IRT'!$B$14,'Tabela IRT'!$D$14,IF('Ficha de funcio e processa'!W321&lt;='Tabela IRT'!$B$15,'Tabela IRT'!$D$15,IF('Ficha de funcio e processa'!W321&lt;='Tabela IRT'!$B$16,'Tabela IRT'!$D$16,IF('Ficha de funcio e processa'!W321&lt;='Tabela IRT'!$B$17,'Tabela IRT'!$D$17,IF('Ficha de funcio e processa'!W321&lt;='Tabela IRT'!$B$18,'Tabela IRT'!$D$18,IF('Ficha de funcio e processa'!W321&lt;='Tabela IRT'!$B$19,'Tabela IRT'!$D$19,IF('Ficha de funcio e processa'!W321&lt;='Tabela IRT'!$B$20,'Tabela IRT'!$D$20,IF('Ficha de funcio e processa'!W321&lt;='Tabela IRT'!$B$21,'Tabela IRT'!$D$21,IF('Ficha de funcio e processa'!W321&lt;='Tabela IRT'!$B$22,'Tabela IRT'!$D$22,IF('Ficha de funcio e processa'!W321&lt;='Tabela IRT'!$B$23,'Tabela IRT'!$D$23,IF('Ficha de funcio e processa'!W321&lt;='Tabela IRT'!$B$24,'Tabela IRT'!$D$24))))))))))))))</f>
        <v>0</v>
      </c>
      <c r="K316" s="148">
        <f>IF('Ficha de funcio e processa'!W321&lt;='Tabela IRT'!$B$11,'Tabela IRT'!$E$11,IF('Ficha de funcio e processa'!W321&lt;='Tabela IRT'!$B$12,'Tabela IRT'!$E$12,IF('Ficha de funcio e processa'!W321&lt;='Tabela IRT'!$B$13,'Tabela IRT'!$E$13,IF('Ficha de funcio e processa'!W321&lt;='Tabela IRT'!$B$14,'Tabela IRT'!$E$14,IF('Ficha de funcio e processa'!W321&lt;='Tabela IRT'!$B$15,'Tabela IRT'!$E$15,IF('Ficha de funcio e processa'!W321&lt;='Tabela IRT'!$B$16,'Tabela IRT'!$E$16,IF('Ficha de funcio e processa'!W321&lt;='Tabela IRT'!$B$17,'Tabela IRT'!$E$17,IF('Ficha de funcio e processa'!W321&lt;='Tabela IRT'!$B$18,'Tabela IRT'!$E$18,IF('Ficha de funcio e processa'!W321&lt;='Tabela IRT'!$B$19,'Tabela IRT'!$E$19,IF('Ficha de funcio e processa'!W321&lt;='Tabela IRT'!$B$20,'Tabela IRT'!$E$20,IF('Ficha de funcio e processa'!W321&lt;='Tabela IRT'!$B$21,'Tabela IRT'!$E$21,IF('Ficha de funcio e processa'!W321&lt;='Tabela IRT'!$B$22,'Tabela IRT'!$E$22,IF('Ficha de funcio e processa'!W321&lt;='Tabela IRT'!$B$23,'Tabela IRT'!$E$23,IF('Ficha de funcio e processa'!W321&lt;='Tabela IRT'!$B$24,'Tabela IRT'!$E$24))))))))))))))</f>
        <v>0</v>
      </c>
      <c r="L316" s="148">
        <f>IF('Ficha de funcio e processa'!W321&lt;='Tabela IRT'!$B$11,'Tabela IRT'!$C$11,IF('Ficha de funcio e processa'!W321&lt;='Tabela IRT'!$B$12,'Tabela IRT'!$C$12,IF('Ficha de funcio e processa'!W321&lt;='Tabela IRT'!$B$13,'Tabela IRT'!$C$13,IF('Ficha de funcio e processa'!W321&lt;='Tabela IRT'!$B$14,'Tabela IRT'!$C$14,IF('Ficha de funcio e processa'!W321&lt;='Tabela IRT'!$B$15,'Tabela IRT'!$C$15,IF('Ficha de funcio e processa'!W321&lt;='Tabela IRT'!$B$16,'Tabela IRT'!$C$16,IF('Ficha de funcio e processa'!W321&lt;='Tabela IRT'!$B$17,'Tabela IRT'!$C$17,IF('Ficha de funcio e processa'!W321&lt;='Tabela IRT'!$B$18,'Tabela IRT'!$C$18,IF('Ficha de funcio e processa'!W321&lt;='Tabela IRT'!$B$19,'Tabela IRT'!$C$19,IF('Ficha de funcio e processa'!W321&lt;='Tabela IRT'!$B$20,'Tabela IRT'!$C$20,IF('Ficha de funcio e processa'!W321&lt;='Tabela IRT'!$B$21,'Tabela IRT'!$C$21,IF('Ficha de funcio e processa'!W321&lt;='Tabela IRT'!$B$22,'Tabela IRT'!$C$22,IF('Ficha de funcio e processa'!W321&lt;='Tabela IRT'!$B$23,'Tabela IRT'!$C$23,IF('Ficha de funcio e processa'!W321&lt;='Tabela IRT'!$B$24,'Tabela IRT'!$C$24))))))))))))))</f>
        <v>0</v>
      </c>
      <c r="M316" s="233">
        <f>('Ficha de funcio e processa'!W321-30%)-L316</f>
        <v>-0.3</v>
      </c>
      <c r="N316" s="184">
        <v>44</v>
      </c>
      <c r="O316" s="184">
        <v>9</v>
      </c>
      <c r="P316" s="185"/>
      <c r="Q316" s="185"/>
      <c r="R316" s="186"/>
      <c r="S316" s="186"/>
      <c r="T316" s="186"/>
      <c r="U316" s="186"/>
      <c r="V316" s="186"/>
      <c r="W316" s="186"/>
      <c r="X316" s="186"/>
      <c r="Y316" s="186"/>
      <c r="Z316" s="151"/>
      <c r="AA316" s="153">
        <f t="shared" ca="1" si="22"/>
        <v>41740</v>
      </c>
      <c r="AB316" s="154">
        <f t="shared" ca="1" si="23"/>
        <v>114.35616438356165</v>
      </c>
      <c r="AC316" s="187"/>
    </row>
    <row r="317" spans="1:29">
      <c r="A317" s="137" t="b">
        <f t="shared" si="24"/>
        <v>0</v>
      </c>
      <c r="B317" s="138"/>
      <c r="C317" s="145"/>
      <c r="D317" s="138"/>
      <c r="E317" s="139"/>
      <c r="F317" s="139"/>
      <c r="G317" s="140">
        <f t="shared" ca="1" si="25"/>
        <v>41740</v>
      </c>
      <c r="H317" s="141">
        <f t="shared" ca="1" si="21"/>
        <v>-41740</v>
      </c>
      <c r="I317" s="180"/>
      <c r="J317" s="135">
        <f>IF('Ficha de funcio e processa'!W322&lt;='Tabela IRT'!$B$11,'Tabela IRT'!$D$11,IF('Ficha de funcio e processa'!W322&lt;='Tabela IRT'!$B$12,'Tabela IRT'!$D$12,IF('Ficha de funcio e processa'!W322&lt;='Tabela IRT'!$B$13,'Tabela IRT'!$D$13,IF('Ficha de funcio e processa'!W322&lt;='Tabela IRT'!$B$14,'Tabela IRT'!$D$14,IF('Ficha de funcio e processa'!W322&lt;='Tabela IRT'!$B$15,'Tabela IRT'!$D$15,IF('Ficha de funcio e processa'!W322&lt;='Tabela IRT'!$B$16,'Tabela IRT'!$D$16,IF('Ficha de funcio e processa'!W322&lt;='Tabela IRT'!$B$17,'Tabela IRT'!$D$17,IF('Ficha de funcio e processa'!W322&lt;='Tabela IRT'!$B$18,'Tabela IRT'!$D$18,IF('Ficha de funcio e processa'!W322&lt;='Tabela IRT'!$B$19,'Tabela IRT'!$D$19,IF('Ficha de funcio e processa'!W322&lt;='Tabela IRT'!$B$20,'Tabela IRT'!$D$20,IF('Ficha de funcio e processa'!W322&lt;='Tabela IRT'!$B$21,'Tabela IRT'!$D$21,IF('Ficha de funcio e processa'!W322&lt;='Tabela IRT'!$B$22,'Tabela IRT'!$D$22,IF('Ficha de funcio e processa'!W322&lt;='Tabela IRT'!$B$23,'Tabela IRT'!$D$23,IF('Ficha de funcio e processa'!W322&lt;='Tabela IRT'!$B$24,'Tabela IRT'!$D$24))))))))))))))</f>
        <v>0</v>
      </c>
      <c r="K317" s="148">
        <f>IF('Ficha de funcio e processa'!W322&lt;='Tabela IRT'!$B$11,'Tabela IRT'!$E$11,IF('Ficha de funcio e processa'!W322&lt;='Tabela IRT'!$B$12,'Tabela IRT'!$E$12,IF('Ficha de funcio e processa'!W322&lt;='Tabela IRT'!$B$13,'Tabela IRT'!$E$13,IF('Ficha de funcio e processa'!W322&lt;='Tabela IRT'!$B$14,'Tabela IRT'!$E$14,IF('Ficha de funcio e processa'!W322&lt;='Tabela IRT'!$B$15,'Tabela IRT'!$E$15,IF('Ficha de funcio e processa'!W322&lt;='Tabela IRT'!$B$16,'Tabela IRT'!$E$16,IF('Ficha de funcio e processa'!W322&lt;='Tabela IRT'!$B$17,'Tabela IRT'!$E$17,IF('Ficha de funcio e processa'!W322&lt;='Tabela IRT'!$B$18,'Tabela IRT'!$E$18,IF('Ficha de funcio e processa'!W322&lt;='Tabela IRT'!$B$19,'Tabela IRT'!$E$19,IF('Ficha de funcio e processa'!W322&lt;='Tabela IRT'!$B$20,'Tabela IRT'!$E$20,IF('Ficha de funcio e processa'!W322&lt;='Tabela IRT'!$B$21,'Tabela IRT'!$E$21,IF('Ficha de funcio e processa'!W322&lt;='Tabela IRT'!$B$22,'Tabela IRT'!$E$22,IF('Ficha de funcio e processa'!W322&lt;='Tabela IRT'!$B$23,'Tabela IRT'!$E$23,IF('Ficha de funcio e processa'!W322&lt;='Tabela IRT'!$B$24,'Tabela IRT'!$E$24))))))))))))))</f>
        <v>0</v>
      </c>
      <c r="L317" s="148">
        <f>IF('Ficha de funcio e processa'!W322&lt;='Tabela IRT'!$B$11,'Tabela IRT'!$C$11,IF('Ficha de funcio e processa'!W322&lt;='Tabela IRT'!$B$12,'Tabela IRT'!$C$12,IF('Ficha de funcio e processa'!W322&lt;='Tabela IRT'!$B$13,'Tabela IRT'!$C$13,IF('Ficha de funcio e processa'!W322&lt;='Tabela IRT'!$B$14,'Tabela IRT'!$C$14,IF('Ficha de funcio e processa'!W322&lt;='Tabela IRT'!$B$15,'Tabela IRT'!$C$15,IF('Ficha de funcio e processa'!W322&lt;='Tabela IRT'!$B$16,'Tabela IRT'!$C$16,IF('Ficha de funcio e processa'!W322&lt;='Tabela IRT'!$B$17,'Tabela IRT'!$C$17,IF('Ficha de funcio e processa'!W322&lt;='Tabela IRT'!$B$18,'Tabela IRT'!$C$18,IF('Ficha de funcio e processa'!W322&lt;='Tabela IRT'!$B$19,'Tabela IRT'!$C$19,IF('Ficha de funcio e processa'!W322&lt;='Tabela IRT'!$B$20,'Tabela IRT'!$C$20,IF('Ficha de funcio e processa'!W322&lt;='Tabela IRT'!$B$21,'Tabela IRT'!$C$21,IF('Ficha de funcio e processa'!W322&lt;='Tabela IRT'!$B$22,'Tabela IRT'!$C$22,IF('Ficha de funcio e processa'!W322&lt;='Tabela IRT'!$B$23,'Tabela IRT'!$C$23,IF('Ficha de funcio e processa'!W322&lt;='Tabela IRT'!$B$24,'Tabela IRT'!$C$24))))))))))))))</f>
        <v>0</v>
      </c>
      <c r="M317" s="233">
        <f>('Ficha de funcio e processa'!W322-30%)-L317</f>
        <v>-0.3</v>
      </c>
      <c r="N317" s="184">
        <v>44</v>
      </c>
      <c r="O317" s="184">
        <v>9</v>
      </c>
      <c r="P317" s="185"/>
      <c r="Q317" s="185"/>
      <c r="R317" s="186"/>
      <c r="S317" s="186"/>
      <c r="T317" s="186"/>
      <c r="U317" s="186"/>
      <c r="V317" s="186"/>
      <c r="W317" s="186"/>
      <c r="X317" s="186"/>
      <c r="Y317" s="186"/>
      <c r="Z317" s="151"/>
      <c r="AA317" s="153">
        <f t="shared" ca="1" si="22"/>
        <v>41740</v>
      </c>
      <c r="AB317" s="154">
        <f t="shared" ca="1" si="23"/>
        <v>114.35616438356165</v>
      </c>
      <c r="AC317" s="187"/>
    </row>
    <row r="318" spans="1:29">
      <c r="A318" s="137" t="b">
        <f t="shared" si="24"/>
        <v>0</v>
      </c>
      <c r="B318" s="138"/>
      <c r="C318" s="145"/>
      <c r="D318" s="138"/>
      <c r="E318" s="139"/>
      <c r="F318" s="139"/>
      <c r="G318" s="140">
        <f t="shared" ca="1" si="25"/>
        <v>41740</v>
      </c>
      <c r="H318" s="141">
        <f t="shared" ca="1" si="21"/>
        <v>-41740</v>
      </c>
      <c r="I318" s="180"/>
      <c r="J318" s="135">
        <f>IF('Ficha de funcio e processa'!W323&lt;='Tabela IRT'!$B$11,'Tabela IRT'!$D$11,IF('Ficha de funcio e processa'!W323&lt;='Tabela IRT'!$B$12,'Tabela IRT'!$D$12,IF('Ficha de funcio e processa'!W323&lt;='Tabela IRT'!$B$13,'Tabela IRT'!$D$13,IF('Ficha de funcio e processa'!W323&lt;='Tabela IRT'!$B$14,'Tabela IRT'!$D$14,IF('Ficha de funcio e processa'!W323&lt;='Tabela IRT'!$B$15,'Tabela IRT'!$D$15,IF('Ficha de funcio e processa'!W323&lt;='Tabela IRT'!$B$16,'Tabela IRT'!$D$16,IF('Ficha de funcio e processa'!W323&lt;='Tabela IRT'!$B$17,'Tabela IRT'!$D$17,IF('Ficha de funcio e processa'!W323&lt;='Tabela IRT'!$B$18,'Tabela IRT'!$D$18,IF('Ficha de funcio e processa'!W323&lt;='Tabela IRT'!$B$19,'Tabela IRT'!$D$19,IF('Ficha de funcio e processa'!W323&lt;='Tabela IRT'!$B$20,'Tabela IRT'!$D$20,IF('Ficha de funcio e processa'!W323&lt;='Tabela IRT'!$B$21,'Tabela IRT'!$D$21,IF('Ficha de funcio e processa'!W323&lt;='Tabela IRT'!$B$22,'Tabela IRT'!$D$22,IF('Ficha de funcio e processa'!W323&lt;='Tabela IRT'!$B$23,'Tabela IRT'!$D$23,IF('Ficha de funcio e processa'!W323&lt;='Tabela IRT'!$B$24,'Tabela IRT'!$D$24))))))))))))))</f>
        <v>0</v>
      </c>
      <c r="K318" s="148">
        <f>IF('Ficha de funcio e processa'!W323&lt;='Tabela IRT'!$B$11,'Tabela IRT'!$E$11,IF('Ficha de funcio e processa'!W323&lt;='Tabela IRT'!$B$12,'Tabela IRT'!$E$12,IF('Ficha de funcio e processa'!W323&lt;='Tabela IRT'!$B$13,'Tabela IRT'!$E$13,IF('Ficha de funcio e processa'!W323&lt;='Tabela IRT'!$B$14,'Tabela IRT'!$E$14,IF('Ficha de funcio e processa'!W323&lt;='Tabela IRT'!$B$15,'Tabela IRT'!$E$15,IF('Ficha de funcio e processa'!W323&lt;='Tabela IRT'!$B$16,'Tabela IRT'!$E$16,IF('Ficha de funcio e processa'!W323&lt;='Tabela IRT'!$B$17,'Tabela IRT'!$E$17,IF('Ficha de funcio e processa'!W323&lt;='Tabela IRT'!$B$18,'Tabela IRT'!$E$18,IF('Ficha de funcio e processa'!W323&lt;='Tabela IRT'!$B$19,'Tabela IRT'!$E$19,IF('Ficha de funcio e processa'!W323&lt;='Tabela IRT'!$B$20,'Tabela IRT'!$E$20,IF('Ficha de funcio e processa'!W323&lt;='Tabela IRT'!$B$21,'Tabela IRT'!$E$21,IF('Ficha de funcio e processa'!W323&lt;='Tabela IRT'!$B$22,'Tabela IRT'!$E$22,IF('Ficha de funcio e processa'!W323&lt;='Tabela IRT'!$B$23,'Tabela IRT'!$E$23,IF('Ficha de funcio e processa'!W323&lt;='Tabela IRT'!$B$24,'Tabela IRT'!$E$24))))))))))))))</f>
        <v>0</v>
      </c>
      <c r="L318" s="148">
        <f>IF('Ficha de funcio e processa'!W323&lt;='Tabela IRT'!$B$11,'Tabela IRT'!$C$11,IF('Ficha de funcio e processa'!W323&lt;='Tabela IRT'!$B$12,'Tabela IRT'!$C$12,IF('Ficha de funcio e processa'!W323&lt;='Tabela IRT'!$B$13,'Tabela IRT'!$C$13,IF('Ficha de funcio e processa'!W323&lt;='Tabela IRT'!$B$14,'Tabela IRT'!$C$14,IF('Ficha de funcio e processa'!W323&lt;='Tabela IRT'!$B$15,'Tabela IRT'!$C$15,IF('Ficha de funcio e processa'!W323&lt;='Tabela IRT'!$B$16,'Tabela IRT'!$C$16,IF('Ficha de funcio e processa'!W323&lt;='Tabela IRT'!$B$17,'Tabela IRT'!$C$17,IF('Ficha de funcio e processa'!W323&lt;='Tabela IRT'!$B$18,'Tabela IRT'!$C$18,IF('Ficha de funcio e processa'!W323&lt;='Tabela IRT'!$B$19,'Tabela IRT'!$C$19,IF('Ficha de funcio e processa'!W323&lt;='Tabela IRT'!$B$20,'Tabela IRT'!$C$20,IF('Ficha de funcio e processa'!W323&lt;='Tabela IRT'!$B$21,'Tabela IRT'!$C$21,IF('Ficha de funcio e processa'!W323&lt;='Tabela IRT'!$B$22,'Tabela IRT'!$C$22,IF('Ficha de funcio e processa'!W323&lt;='Tabela IRT'!$B$23,'Tabela IRT'!$C$23,IF('Ficha de funcio e processa'!W323&lt;='Tabela IRT'!$B$24,'Tabela IRT'!$C$24))))))))))))))</f>
        <v>0</v>
      </c>
      <c r="M318" s="233">
        <f>('Ficha de funcio e processa'!W323-30%)-L318</f>
        <v>-0.3</v>
      </c>
      <c r="N318" s="184">
        <v>44</v>
      </c>
      <c r="O318" s="184">
        <v>9</v>
      </c>
      <c r="P318" s="185"/>
      <c r="Q318" s="185"/>
      <c r="R318" s="186"/>
      <c r="S318" s="186"/>
      <c r="T318" s="186"/>
      <c r="U318" s="186"/>
      <c r="V318" s="186"/>
      <c r="W318" s="186"/>
      <c r="X318" s="186"/>
      <c r="Y318" s="186"/>
      <c r="Z318" s="151"/>
      <c r="AA318" s="153">
        <f t="shared" ca="1" si="22"/>
        <v>41740</v>
      </c>
      <c r="AB318" s="154">
        <f t="shared" ca="1" si="23"/>
        <v>114.35616438356165</v>
      </c>
      <c r="AC318" s="187"/>
    </row>
    <row r="319" spans="1:29">
      <c r="A319" s="137" t="b">
        <f t="shared" si="24"/>
        <v>0</v>
      </c>
      <c r="B319" s="138"/>
      <c r="C319" s="145"/>
      <c r="D319" s="138"/>
      <c r="E319" s="139"/>
      <c r="F319" s="139"/>
      <c r="G319" s="140">
        <f t="shared" ca="1" si="25"/>
        <v>41740</v>
      </c>
      <c r="H319" s="141">
        <f t="shared" ca="1" si="21"/>
        <v>-41740</v>
      </c>
      <c r="I319" s="180"/>
      <c r="J319" s="135">
        <f>IF('Ficha de funcio e processa'!W324&lt;='Tabela IRT'!$B$11,'Tabela IRT'!$D$11,IF('Ficha de funcio e processa'!W324&lt;='Tabela IRT'!$B$12,'Tabela IRT'!$D$12,IF('Ficha de funcio e processa'!W324&lt;='Tabela IRT'!$B$13,'Tabela IRT'!$D$13,IF('Ficha de funcio e processa'!W324&lt;='Tabela IRT'!$B$14,'Tabela IRT'!$D$14,IF('Ficha de funcio e processa'!W324&lt;='Tabela IRT'!$B$15,'Tabela IRT'!$D$15,IF('Ficha de funcio e processa'!W324&lt;='Tabela IRT'!$B$16,'Tabela IRT'!$D$16,IF('Ficha de funcio e processa'!W324&lt;='Tabela IRT'!$B$17,'Tabela IRT'!$D$17,IF('Ficha de funcio e processa'!W324&lt;='Tabela IRT'!$B$18,'Tabela IRT'!$D$18,IF('Ficha de funcio e processa'!W324&lt;='Tabela IRT'!$B$19,'Tabela IRT'!$D$19,IF('Ficha de funcio e processa'!W324&lt;='Tabela IRT'!$B$20,'Tabela IRT'!$D$20,IF('Ficha de funcio e processa'!W324&lt;='Tabela IRT'!$B$21,'Tabela IRT'!$D$21,IF('Ficha de funcio e processa'!W324&lt;='Tabela IRT'!$B$22,'Tabela IRT'!$D$22,IF('Ficha de funcio e processa'!W324&lt;='Tabela IRT'!$B$23,'Tabela IRT'!$D$23,IF('Ficha de funcio e processa'!W324&lt;='Tabela IRT'!$B$24,'Tabela IRT'!$D$24))))))))))))))</f>
        <v>0</v>
      </c>
      <c r="K319" s="148">
        <f>IF('Ficha de funcio e processa'!W324&lt;='Tabela IRT'!$B$11,'Tabela IRT'!$E$11,IF('Ficha de funcio e processa'!W324&lt;='Tabela IRT'!$B$12,'Tabela IRT'!$E$12,IF('Ficha de funcio e processa'!W324&lt;='Tabela IRT'!$B$13,'Tabela IRT'!$E$13,IF('Ficha de funcio e processa'!W324&lt;='Tabela IRT'!$B$14,'Tabela IRT'!$E$14,IF('Ficha de funcio e processa'!W324&lt;='Tabela IRT'!$B$15,'Tabela IRT'!$E$15,IF('Ficha de funcio e processa'!W324&lt;='Tabela IRT'!$B$16,'Tabela IRT'!$E$16,IF('Ficha de funcio e processa'!W324&lt;='Tabela IRT'!$B$17,'Tabela IRT'!$E$17,IF('Ficha de funcio e processa'!W324&lt;='Tabela IRT'!$B$18,'Tabela IRT'!$E$18,IF('Ficha de funcio e processa'!W324&lt;='Tabela IRT'!$B$19,'Tabela IRT'!$E$19,IF('Ficha de funcio e processa'!W324&lt;='Tabela IRT'!$B$20,'Tabela IRT'!$E$20,IF('Ficha de funcio e processa'!W324&lt;='Tabela IRT'!$B$21,'Tabela IRT'!$E$21,IF('Ficha de funcio e processa'!W324&lt;='Tabela IRT'!$B$22,'Tabela IRT'!$E$22,IF('Ficha de funcio e processa'!W324&lt;='Tabela IRT'!$B$23,'Tabela IRT'!$E$23,IF('Ficha de funcio e processa'!W324&lt;='Tabela IRT'!$B$24,'Tabela IRT'!$E$24))))))))))))))</f>
        <v>0</v>
      </c>
      <c r="L319" s="148">
        <f>IF('Ficha de funcio e processa'!W324&lt;='Tabela IRT'!$B$11,'Tabela IRT'!$C$11,IF('Ficha de funcio e processa'!W324&lt;='Tabela IRT'!$B$12,'Tabela IRT'!$C$12,IF('Ficha de funcio e processa'!W324&lt;='Tabela IRT'!$B$13,'Tabela IRT'!$C$13,IF('Ficha de funcio e processa'!W324&lt;='Tabela IRT'!$B$14,'Tabela IRT'!$C$14,IF('Ficha de funcio e processa'!W324&lt;='Tabela IRT'!$B$15,'Tabela IRT'!$C$15,IF('Ficha de funcio e processa'!W324&lt;='Tabela IRT'!$B$16,'Tabela IRT'!$C$16,IF('Ficha de funcio e processa'!W324&lt;='Tabela IRT'!$B$17,'Tabela IRT'!$C$17,IF('Ficha de funcio e processa'!W324&lt;='Tabela IRT'!$B$18,'Tabela IRT'!$C$18,IF('Ficha de funcio e processa'!W324&lt;='Tabela IRT'!$B$19,'Tabela IRT'!$C$19,IF('Ficha de funcio e processa'!W324&lt;='Tabela IRT'!$B$20,'Tabela IRT'!$C$20,IF('Ficha de funcio e processa'!W324&lt;='Tabela IRT'!$B$21,'Tabela IRT'!$C$21,IF('Ficha de funcio e processa'!W324&lt;='Tabela IRT'!$B$22,'Tabela IRT'!$C$22,IF('Ficha de funcio e processa'!W324&lt;='Tabela IRT'!$B$23,'Tabela IRT'!$C$23,IF('Ficha de funcio e processa'!W324&lt;='Tabela IRT'!$B$24,'Tabela IRT'!$C$24))))))))))))))</f>
        <v>0</v>
      </c>
      <c r="M319" s="233">
        <f>('Ficha de funcio e processa'!W324-30%)-L319</f>
        <v>-0.3</v>
      </c>
      <c r="N319" s="184">
        <v>44</v>
      </c>
      <c r="O319" s="184">
        <v>9</v>
      </c>
      <c r="P319" s="185"/>
      <c r="Q319" s="185"/>
      <c r="R319" s="186"/>
      <c r="S319" s="186"/>
      <c r="T319" s="186"/>
      <c r="U319" s="186"/>
      <c r="V319" s="186"/>
      <c r="W319" s="186"/>
      <c r="X319" s="186"/>
      <c r="Y319" s="186"/>
      <c r="Z319" s="151"/>
      <c r="AA319" s="153">
        <f t="shared" ca="1" si="22"/>
        <v>41740</v>
      </c>
      <c r="AB319" s="154">
        <f t="shared" ca="1" si="23"/>
        <v>114.35616438356165</v>
      </c>
      <c r="AC319" s="187"/>
    </row>
    <row r="320" spans="1:29">
      <c r="A320" s="137" t="b">
        <f t="shared" si="24"/>
        <v>0</v>
      </c>
      <c r="B320" s="138"/>
      <c r="C320" s="145"/>
      <c r="D320" s="138"/>
      <c r="E320" s="139"/>
      <c r="F320" s="139"/>
      <c r="G320" s="140">
        <f t="shared" ca="1" si="25"/>
        <v>41740</v>
      </c>
      <c r="H320" s="141">
        <f t="shared" ca="1" si="21"/>
        <v>-41740</v>
      </c>
      <c r="I320" s="180"/>
      <c r="J320" s="135">
        <f>IF('Ficha de funcio e processa'!W325&lt;='Tabela IRT'!$B$11,'Tabela IRT'!$D$11,IF('Ficha de funcio e processa'!W325&lt;='Tabela IRT'!$B$12,'Tabela IRT'!$D$12,IF('Ficha de funcio e processa'!W325&lt;='Tabela IRT'!$B$13,'Tabela IRT'!$D$13,IF('Ficha de funcio e processa'!W325&lt;='Tabela IRT'!$B$14,'Tabela IRT'!$D$14,IF('Ficha de funcio e processa'!W325&lt;='Tabela IRT'!$B$15,'Tabela IRT'!$D$15,IF('Ficha de funcio e processa'!W325&lt;='Tabela IRT'!$B$16,'Tabela IRT'!$D$16,IF('Ficha de funcio e processa'!W325&lt;='Tabela IRT'!$B$17,'Tabela IRT'!$D$17,IF('Ficha de funcio e processa'!W325&lt;='Tabela IRT'!$B$18,'Tabela IRT'!$D$18,IF('Ficha de funcio e processa'!W325&lt;='Tabela IRT'!$B$19,'Tabela IRT'!$D$19,IF('Ficha de funcio e processa'!W325&lt;='Tabela IRT'!$B$20,'Tabela IRT'!$D$20,IF('Ficha de funcio e processa'!W325&lt;='Tabela IRT'!$B$21,'Tabela IRT'!$D$21,IF('Ficha de funcio e processa'!W325&lt;='Tabela IRT'!$B$22,'Tabela IRT'!$D$22,IF('Ficha de funcio e processa'!W325&lt;='Tabela IRT'!$B$23,'Tabela IRT'!$D$23,IF('Ficha de funcio e processa'!W325&lt;='Tabela IRT'!$B$24,'Tabela IRT'!$D$24))))))))))))))</f>
        <v>0</v>
      </c>
      <c r="K320" s="148">
        <f>IF('Ficha de funcio e processa'!W325&lt;='Tabela IRT'!$B$11,'Tabela IRT'!$E$11,IF('Ficha de funcio e processa'!W325&lt;='Tabela IRT'!$B$12,'Tabela IRT'!$E$12,IF('Ficha de funcio e processa'!W325&lt;='Tabela IRT'!$B$13,'Tabela IRT'!$E$13,IF('Ficha de funcio e processa'!W325&lt;='Tabela IRT'!$B$14,'Tabela IRT'!$E$14,IF('Ficha de funcio e processa'!W325&lt;='Tabela IRT'!$B$15,'Tabela IRT'!$E$15,IF('Ficha de funcio e processa'!W325&lt;='Tabela IRT'!$B$16,'Tabela IRT'!$E$16,IF('Ficha de funcio e processa'!W325&lt;='Tabela IRT'!$B$17,'Tabela IRT'!$E$17,IF('Ficha de funcio e processa'!W325&lt;='Tabela IRT'!$B$18,'Tabela IRT'!$E$18,IF('Ficha de funcio e processa'!W325&lt;='Tabela IRT'!$B$19,'Tabela IRT'!$E$19,IF('Ficha de funcio e processa'!W325&lt;='Tabela IRT'!$B$20,'Tabela IRT'!$E$20,IF('Ficha de funcio e processa'!W325&lt;='Tabela IRT'!$B$21,'Tabela IRT'!$E$21,IF('Ficha de funcio e processa'!W325&lt;='Tabela IRT'!$B$22,'Tabela IRT'!$E$22,IF('Ficha de funcio e processa'!W325&lt;='Tabela IRT'!$B$23,'Tabela IRT'!$E$23,IF('Ficha de funcio e processa'!W325&lt;='Tabela IRT'!$B$24,'Tabela IRT'!$E$24))))))))))))))</f>
        <v>0</v>
      </c>
      <c r="L320" s="148">
        <f>IF('Ficha de funcio e processa'!W325&lt;='Tabela IRT'!$B$11,'Tabela IRT'!$C$11,IF('Ficha de funcio e processa'!W325&lt;='Tabela IRT'!$B$12,'Tabela IRT'!$C$12,IF('Ficha de funcio e processa'!W325&lt;='Tabela IRT'!$B$13,'Tabela IRT'!$C$13,IF('Ficha de funcio e processa'!W325&lt;='Tabela IRT'!$B$14,'Tabela IRT'!$C$14,IF('Ficha de funcio e processa'!W325&lt;='Tabela IRT'!$B$15,'Tabela IRT'!$C$15,IF('Ficha de funcio e processa'!W325&lt;='Tabela IRT'!$B$16,'Tabela IRT'!$C$16,IF('Ficha de funcio e processa'!W325&lt;='Tabela IRT'!$B$17,'Tabela IRT'!$C$17,IF('Ficha de funcio e processa'!W325&lt;='Tabela IRT'!$B$18,'Tabela IRT'!$C$18,IF('Ficha de funcio e processa'!W325&lt;='Tabela IRT'!$B$19,'Tabela IRT'!$C$19,IF('Ficha de funcio e processa'!W325&lt;='Tabela IRT'!$B$20,'Tabela IRT'!$C$20,IF('Ficha de funcio e processa'!W325&lt;='Tabela IRT'!$B$21,'Tabela IRT'!$C$21,IF('Ficha de funcio e processa'!W325&lt;='Tabela IRT'!$B$22,'Tabela IRT'!$C$22,IF('Ficha de funcio e processa'!W325&lt;='Tabela IRT'!$B$23,'Tabela IRT'!$C$23,IF('Ficha de funcio e processa'!W325&lt;='Tabela IRT'!$B$24,'Tabela IRT'!$C$24))))))))))))))</f>
        <v>0</v>
      </c>
      <c r="M320" s="233">
        <f>('Ficha de funcio e processa'!W325-30%)-L320</f>
        <v>-0.3</v>
      </c>
      <c r="N320" s="184">
        <v>44</v>
      </c>
      <c r="O320" s="184">
        <v>9</v>
      </c>
      <c r="P320" s="185"/>
      <c r="Q320" s="185"/>
      <c r="R320" s="186"/>
      <c r="S320" s="186"/>
      <c r="T320" s="186"/>
      <c r="U320" s="186"/>
      <c r="V320" s="186"/>
      <c r="W320" s="186"/>
      <c r="X320" s="186"/>
      <c r="Y320" s="186"/>
      <c r="Z320" s="151"/>
      <c r="AA320" s="153">
        <f t="shared" ca="1" si="22"/>
        <v>41740</v>
      </c>
      <c r="AB320" s="154">
        <f t="shared" ca="1" si="23"/>
        <v>114.35616438356165</v>
      </c>
      <c r="AC320" s="187"/>
    </row>
    <row r="321" spans="1:29">
      <c r="A321" s="137" t="b">
        <f t="shared" si="24"/>
        <v>0</v>
      </c>
      <c r="B321" s="138"/>
      <c r="C321" s="145"/>
      <c r="D321" s="138"/>
      <c r="E321" s="139"/>
      <c r="F321" s="139"/>
      <c r="G321" s="140">
        <f t="shared" ca="1" si="25"/>
        <v>41740</v>
      </c>
      <c r="H321" s="141">
        <f t="shared" ca="1" si="21"/>
        <v>-41740</v>
      </c>
      <c r="I321" s="180"/>
      <c r="J321" s="135">
        <f>IF('Ficha de funcio e processa'!W326&lt;='Tabela IRT'!$B$11,'Tabela IRT'!$D$11,IF('Ficha de funcio e processa'!W326&lt;='Tabela IRT'!$B$12,'Tabela IRT'!$D$12,IF('Ficha de funcio e processa'!W326&lt;='Tabela IRT'!$B$13,'Tabela IRT'!$D$13,IF('Ficha de funcio e processa'!W326&lt;='Tabela IRT'!$B$14,'Tabela IRT'!$D$14,IF('Ficha de funcio e processa'!W326&lt;='Tabela IRT'!$B$15,'Tabela IRT'!$D$15,IF('Ficha de funcio e processa'!W326&lt;='Tabela IRT'!$B$16,'Tabela IRT'!$D$16,IF('Ficha de funcio e processa'!W326&lt;='Tabela IRT'!$B$17,'Tabela IRT'!$D$17,IF('Ficha de funcio e processa'!W326&lt;='Tabela IRT'!$B$18,'Tabela IRT'!$D$18,IF('Ficha de funcio e processa'!W326&lt;='Tabela IRT'!$B$19,'Tabela IRT'!$D$19,IF('Ficha de funcio e processa'!W326&lt;='Tabela IRT'!$B$20,'Tabela IRT'!$D$20,IF('Ficha de funcio e processa'!W326&lt;='Tabela IRT'!$B$21,'Tabela IRT'!$D$21,IF('Ficha de funcio e processa'!W326&lt;='Tabela IRT'!$B$22,'Tabela IRT'!$D$22,IF('Ficha de funcio e processa'!W326&lt;='Tabela IRT'!$B$23,'Tabela IRT'!$D$23,IF('Ficha de funcio e processa'!W326&lt;='Tabela IRT'!$B$24,'Tabela IRT'!$D$24))))))))))))))</f>
        <v>0</v>
      </c>
      <c r="K321" s="148">
        <f>IF('Ficha de funcio e processa'!W326&lt;='Tabela IRT'!$B$11,'Tabela IRT'!$E$11,IF('Ficha de funcio e processa'!W326&lt;='Tabela IRT'!$B$12,'Tabela IRT'!$E$12,IF('Ficha de funcio e processa'!W326&lt;='Tabela IRT'!$B$13,'Tabela IRT'!$E$13,IF('Ficha de funcio e processa'!W326&lt;='Tabela IRT'!$B$14,'Tabela IRT'!$E$14,IF('Ficha de funcio e processa'!W326&lt;='Tabela IRT'!$B$15,'Tabela IRT'!$E$15,IF('Ficha de funcio e processa'!W326&lt;='Tabela IRT'!$B$16,'Tabela IRT'!$E$16,IF('Ficha de funcio e processa'!W326&lt;='Tabela IRT'!$B$17,'Tabela IRT'!$E$17,IF('Ficha de funcio e processa'!W326&lt;='Tabela IRT'!$B$18,'Tabela IRT'!$E$18,IF('Ficha de funcio e processa'!W326&lt;='Tabela IRT'!$B$19,'Tabela IRT'!$E$19,IF('Ficha de funcio e processa'!W326&lt;='Tabela IRT'!$B$20,'Tabela IRT'!$E$20,IF('Ficha de funcio e processa'!W326&lt;='Tabela IRT'!$B$21,'Tabela IRT'!$E$21,IF('Ficha de funcio e processa'!W326&lt;='Tabela IRT'!$B$22,'Tabela IRT'!$E$22,IF('Ficha de funcio e processa'!W326&lt;='Tabela IRT'!$B$23,'Tabela IRT'!$E$23,IF('Ficha de funcio e processa'!W326&lt;='Tabela IRT'!$B$24,'Tabela IRT'!$E$24))))))))))))))</f>
        <v>0</v>
      </c>
      <c r="L321" s="148">
        <f>IF('Ficha de funcio e processa'!W326&lt;='Tabela IRT'!$B$11,'Tabela IRT'!$C$11,IF('Ficha de funcio e processa'!W326&lt;='Tabela IRT'!$B$12,'Tabela IRT'!$C$12,IF('Ficha de funcio e processa'!W326&lt;='Tabela IRT'!$B$13,'Tabela IRT'!$C$13,IF('Ficha de funcio e processa'!W326&lt;='Tabela IRT'!$B$14,'Tabela IRT'!$C$14,IF('Ficha de funcio e processa'!W326&lt;='Tabela IRT'!$B$15,'Tabela IRT'!$C$15,IF('Ficha de funcio e processa'!W326&lt;='Tabela IRT'!$B$16,'Tabela IRT'!$C$16,IF('Ficha de funcio e processa'!W326&lt;='Tabela IRT'!$B$17,'Tabela IRT'!$C$17,IF('Ficha de funcio e processa'!W326&lt;='Tabela IRT'!$B$18,'Tabela IRT'!$C$18,IF('Ficha de funcio e processa'!W326&lt;='Tabela IRT'!$B$19,'Tabela IRT'!$C$19,IF('Ficha de funcio e processa'!W326&lt;='Tabela IRT'!$B$20,'Tabela IRT'!$C$20,IF('Ficha de funcio e processa'!W326&lt;='Tabela IRT'!$B$21,'Tabela IRT'!$C$21,IF('Ficha de funcio e processa'!W326&lt;='Tabela IRT'!$B$22,'Tabela IRT'!$C$22,IF('Ficha de funcio e processa'!W326&lt;='Tabela IRT'!$B$23,'Tabela IRT'!$C$23,IF('Ficha de funcio e processa'!W326&lt;='Tabela IRT'!$B$24,'Tabela IRT'!$C$24))))))))))))))</f>
        <v>0</v>
      </c>
      <c r="M321" s="233">
        <f>('Ficha de funcio e processa'!W326-30%)-L321</f>
        <v>-0.3</v>
      </c>
      <c r="N321" s="184">
        <v>44</v>
      </c>
      <c r="O321" s="184">
        <v>9</v>
      </c>
      <c r="P321" s="185"/>
      <c r="Q321" s="185"/>
      <c r="R321" s="186"/>
      <c r="S321" s="186"/>
      <c r="T321" s="186"/>
      <c r="U321" s="186"/>
      <c r="V321" s="186"/>
      <c r="W321" s="186"/>
      <c r="X321" s="186"/>
      <c r="Y321" s="186"/>
      <c r="Z321" s="151"/>
      <c r="AA321" s="153">
        <f t="shared" ca="1" si="22"/>
        <v>41740</v>
      </c>
      <c r="AB321" s="154">
        <f t="shared" ca="1" si="23"/>
        <v>114.35616438356165</v>
      </c>
      <c r="AC321" s="187"/>
    </row>
    <row r="322" spans="1:29">
      <c r="A322" s="137" t="b">
        <f t="shared" si="24"/>
        <v>0</v>
      </c>
      <c r="B322" s="138"/>
      <c r="C322" s="145"/>
      <c r="D322" s="138"/>
      <c r="E322" s="139"/>
      <c r="F322" s="139"/>
      <c r="G322" s="140">
        <f t="shared" ca="1" si="25"/>
        <v>41740</v>
      </c>
      <c r="H322" s="141">
        <f t="shared" ca="1" si="21"/>
        <v>-41740</v>
      </c>
      <c r="I322" s="180"/>
      <c r="J322" s="135">
        <f>IF('Ficha de funcio e processa'!W327&lt;='Tabela IRT'!$B$11,'Tabela IRT'!$D$11,IF('Ficha de funcio e processa'!W327&lt;='Tabela IRT'!$B$12,'Tabela IRT'!$D$12,IF('Ficha de funcio e processa'!W327&lt;='Tabela IRT'!$B$13,'Tabela IRT'!$D$13,IF('Ficha de funcio e processa'!W327&lt;='Tabela IRT'!$B$14,'Tabela IRT'!$D$14,IF('Ficha de funcio e processa'!W327&lt;='Tabela IRT'!$B$15,'Tabela IRT'!$D$15,IF('Ficha de funcio e processa'!W327&lt;='Tabela IRT'!$B$16,'Tabela IRT'!$D$16,IF('Ficha de funcio e processa'!W327&lt;='Tabela IRT'!$B$17,'Tabela IRT'!$D$17,IF('Ficha de funcio e processa'!W327&lt;='Tabela IRT'!$B$18,'Tabela IRT'!$D$18,IF('Ficha de funcio e processa'!W327&lt;='Tabela IRT'!$B$19,'Tabela IRT'!$D$19,IF('Ficha de funcio e processa'!W327&lt;='Tabela IRT'!$B$20,'Tabela IRT'!$D$20,IF('Ficha de funcio e processa'!W327&lt;='Tabela IRT'!$B$21,'Tabela IRT'!$D$21,IF('Ficha de funcio e processa'!W327&lt;='Tabela IRT'!$B$22,'Tabela IRT'!$D$22,IF('Ficha de funcio e processa'!W327&lt;='Tabela IRT'!$B$23,'Tabela IRT'!$D$23,IF('Ficha de funcio e processa'!W327&lt;='Tabela IRT'!$B$24,'Tabela IRT'!$D$24))))))))))))))</f>
        <v>0</v>
      </c>
      <c r="K322" s="148">
        <f>IF('Ficha de funcio e processa'!W327&lt;='Tabela IRT'!$B$11,'Tabela IRT'!$E$11,IF('Ficha de funcio e processa'!W327&lt;='Tabela IRT'!$B$12,'Tabela IRT'!$E$12,IF('Ficha de funcio e processa'!W327&lt;='Tabela IRT'!$B$13,'Tabela IRT'!$E$13,IF('Ficha de funcio e processa'!W327&lt;='Tabela IRT'!$B$14,'Tabela IRT'!$E$14,IF('Ficha de funcio e processa'!W327&lt;='Tabela IRT'!$B$15,'Tabela IRT'!$E$15,IF('Ficha de funcio e processa'!W327&lt;='Tabela IRT'!$B$16,'Tabela IRT'!$E$16,IF('Ficha de funcio e processa'!W327&lt;='Tabela IRT'!$B$17,'Tabela IRT'!$E$17,IF('Ficha de funcio e processa'!W327&lt;='Tabela IRT'!$B$18,'Tabela IRT'!$E$18,IF('Ficha de funcio e processa'!W327&lt;='Tabela IRT'!$B$19,'Tabela IRT'!$E$19,IF('Ficha de funcio e processa'!W327&lt;='Tabela IRT'!$B$20,'Tabela IRT'!$E$20,IF('Ficha de funcio e processa'!W327&lt;='Tabela IRT'!$B$21,'Tabela IRT'!$E$21,IF('Ficha de funcio e processa'!W327&lt;='Tabela IRT'!$B$22,'Tabela IRT'!$E$22,IF('Ficha de funcio e processa'!W327&lt;='Tabela IRT'!$B$23,'Tabela IRT'!$E$23,IF('Ficha de funcio e processa'!W327&lt;='Tabela IRT'!$B$24,'Tabela IRT'!$E$24))))))))))))))</f>
        <v>0</v>
      </c>
      <c r="L322" s="148">
        <f>IF('Ficha de funcio e processa'!W327&lt;='Tabela IRT'!$B$11,'Tabela IRT'!$C$11,IF('Ficha de funcio e processa'!W327&lt;='Tabela IRT'!$B$12,'Tabela IRT'!$C$12,IF('Ficha de funcio e processa'!W327&lt;='Tabela IRT'!$B$13,'Tabela IRT'!$C$13,IF('Ficha de funcio e processa'!W327&lt;='Tabela IRT'!$B$14,'Tabela IRT'!$C$14,IF('Ficha de funcio e processa'!W327&lt;='Tabela IRT'!$B$15,'Tabela IRT'!$C$15,IF('Ficha de funcio e processa'!W327&lt;='Tabela IRT'!$B$16,'Tabela IRT'!$C$16,IF('Ficha de funcio e processa'!W327&lt;='Tabela IRT'!$B$17,'Tabela IRT'!$C$17,IF('Ficha de funcio e processa'!W327&lt;='Tabela IRT'!$B$18,'Tabela IRT'!$C$18,IF('Ficha de funcio e processa'!W327&lt;='Tabela IRT'!$B$19,'Tabela IRT'!$C$19,IF('Ficha de funcio e processa'!W327&lt;='Tabela IRT'!$B$20,'Tabela IRT'!$C$20,IF('Ficha de funcio e processa'!W327&lt;='Tabela IRT'!$B$21,'Tabela IRT'!$C$21,IF('Ficha de funcio e processa'!W327&lt;='Tabela IRT'!$B$22,'Tabela IRT'!$C$22,IF('Ficha de funcio e processa'!W327&lt;='Tabela IRT'!$B$23,'Tabela IRT'!$C$23,IF('Ficha de funcio e processa'!W327&lt;='Tabela IRT'!$B$24,'Tabela IRT'!$C$24))))))))))))))</f>
        <v>0</v>
      </c>
      <c r="M322" s="233">
        <f>('Ficha de funcio e processa'!W327-30%)-L322</f>
        <v>-0.3</v>
      </c>
      <c r="N322" s="184">
        <v>44</v>
      </c>
      <c r="O322" s="184">
        <v>9</v>
      </c>
      <c r="P322" s="185"/>
      <c r="Q322" s="185"/>
      <c r="R322" s="186"/>
      <c r="S322" s="186"/>
      <c r="T322" s="186"/>
      <c r="U322" s="186"/>
      <c r="V322" s="186"/>
      <c r="W322" s="186"/>
      <c r="X322" s="186"/>
      <c r="Y322" s="186"/>
      <c r="Z322" s="151"/>
      <c r="AA322" s="153">
        <f t="shared" ca="1" si="22"/>
        <v>41740</v>
      </c>
      <c r="AB322" s="154">
        <f t="shared" ca="1" si="23"/>
        <v>114.35616438356165</v>
      </c>
      <c r="AC322" s="187"/>
    </row>
    <row r="323" spans="1:29">
      <c r="A323" s="137" t="b">
        <f t="shared" si="24"/>
        <v>0</v>
      </c>
      <c r="B323" s="138"/>
      <c r="C323" s="145"/>
      <c r="D323" s="138"/>
      <c r="E323" s="139"/>
      <c r="F323" s="139"/>
      <c r="G323" s="140">
        <f t="shared" ca="1" si="25"/>
        <v>41740</v>
      </c>
      <c r="H323" s="141">
        <f t="shared" ca="1" si="21"/>
        <v>-41740</v>
      </c>
      <c r="I323" s="180"/>
      <c r="J323" s="135">
        <f>IF('Ficha de funcio e processa'!W328&lt;='Tabela IRT'!$B$11,'Tabela IRT'!$D$11,IF('Ficha de funcio e processa'!W328&lt;='Tabela IRT'!$B$12,'Tabela IRT'!$D$12,IF('Ficha de funcio e processa'!W328&lt;='Tabela IRT'!$B$13,'Tabela IRT'!$D$13,IF('Ficha de funcio e processa'!W328&lt;='Tabela IRT'!$B$14,'Tabela IRT'!$D$14,IF('Ficha de funcio e processa'!W328&lt;='Tabela IRT'!$B$15,'Tabela IRT'!$D$15,IF('Ficha de funcio e processa'!W328&lt;='Tabela IRT'!$B$16,'Tabela IRT'!$D$16,IF('Ficha de funcio e processa'!W328&lt;='Tabela IRT'!$B$17,'Tabela IRT'!$D$17,IF('Ficha de funcio e processa'!W328&lt;='Tabela IRT'!$B$18,'Tabela IRT'!$D$18,IF('Ficha de funcio e processa'!W328&lt;='Tabela IRT'!$B$19,'Tabela IRT'!$D$19,IF('Ficha de funcio e processa'!W328&lt;='Tabela IRT'!$B$20,'Tabela IRT'!$D$20,IF('Ficha de funcio e processa'!W328&lt;='Tabela IRT'!$B$21,'Tabela IRT'!$D$21,IF('Ficha de funcio e processa'!W328&lt;='Tabela IRT'!$B$22,'Tabela IRT'!$D$22,IF('Ficha de funcio e processa'!W328&lt;='Tabela IRT'!$B$23,'Tabela IRT'!$D$23,IF('Ficha de funcio e processa'!W328&lt;='Tabela IRT'!$B$24,'Tabela IRT'!$D$24))))))))))))))</f>
        <v>0</v>
      </c>
      <c r="K323" s="148">
        <f>IF('Ficha de funcio e processa'!W328&lt;='Tabela IRT'!$B$11,'Tabela IRT'!$E$11,IF('Ficha de funcio e processa'!W328&lt;='Tabela IRT'!$B$12,'Tabela IRT'!$E$12,IF('Ficha de funcio e processa'!W328&lt;='Tabela IRT'!$B$13,'Tabela IRT'!$E$13,IF('Ficha de funcio e processa'!W328&lt;='Tabela IRT'!$B$14,'Tabela IRT'!$E$14,IF('Ficha de funcio e processa'!W328&lt;='Tabela IRT'!$B$15,'Tabela IRT'!$E$15,IF('Ficha de funcio e processa'!W328&lt;='Tabela IRT'!$B$16,'Tabela IRT'!$E$16,IF('Ficha de funcio e processa'!W328&lt;='Tabela IRT'!$B$17,'Tabela IRT'!$E$17,IF('Ficha de funcio e processa'!W328&lt;='Tabela IRT'!$B$18,'Tabela IRT'!$E$18,IF('Ficha de funcio e processa'!W328&lt;='Tabela IRT'!$B$19,'Tabela IRT'!$E$19,IF('Ficha de funcio e processa'!W328&lt;='Tabela IRT'!$B$20,'Tabela IRT'!$E$20,IF('Ficha de funcio e processa'!W328&lt;='Tabela IRT'!$B$21,'Tabela IRT'!$E$21,IF('Ficha de funcio e processa'!W328&lt;='Tabela IRT'!$B$22,'Tabela IRT'!$E$22,IF('Ficha de funcio e processa'!W328&lt;='Tabela IRT'!$B$23,'Tabela IRT'!$E$23,IF('Ficha de funcio e processa'!W328&lt;='Tabela IRT'!$B$24,'Tabela IRT'!$E$24))))))))))))))</f>
        <v>0</v>
      </c>
      <c r="L323" s="148">
        <f>IF('Ficha de funcio e processa'!W328&lt;='Tabela IRT'!$B$11,'Tabela IRT'!$C$11,IF('Ficha de funcio e processa'!W328&lt;='Tabela IRT'!$B$12,'Tabela IRT'!$C$12,IF('Ficha de funcio e processa'!W328&lt;='Tabela IRT'!$B$13,'Tabela IRT'!$C$13,IF('Ficha de funcio e processa'!W328&lt;='Tabela IRT'!$B$14,'Tabela IRT'!$C$14,IF('Ficha de funcio e processa'!W328&lt;='Tabela IRT'!$B$15,'Tabela IRT'!$C$15,IF('Ficha de funcio e processa'!W328&lt;='Tabela IRT'!$B$16,'Tabela IRT'!$C$16,IF('Ficha de funcio e processa'!W328&lt;='Tabela IRT'!$B$17,'Tabela IRT'!$C$17,IF('Ficha de funcio e processa'!W328&lt;='Tabela IRT'!$B$18,'Tabela IRT'!$C$18,IF('Ficha de funcio e processa'!W328&lt;='Tabela IRT'!$B$19,'Tabela IRT'!$C$19,IF('Ficha de funcio e processa'!W328&lt;='Tabela IRT'!$B$20,'Tabela IRT'!$C$20,IF('Ficha de funcio e processa'!W328&lt;='Tabela IRT'!$B$21,'Tabela IRT'!$C$21,IF('Ficha de funcio e processa'!W328&lt;='Tabela IRT'!$B$22,'Tabela IRT'!$C$22,IF('Ficha de funcio e processa'!W328&lt;='Tabela IRT'!$B$23,'Tabela IRT'!$C$23,IF('Ficha de funcio e processa'!W328&lt;='Tabela IRT'!$B$24,'Tabela IRT'!$C$24))))))))))))))</f>
        <v>0</v>
      </c>
      <c r="M323" s="233">
        <f>('Ficha de funcio e processa'!W328-30%)-L323</f>
        <v>-0.3</v>
      </c>
      <c r="N323" s="184">
        <v>44</v>
      </c>
      <c r="O323" s="184">
        <v>9</v>
      </c>
      <c r="P323" s="185"/>
      <c r="Q323" s="185"/>
      <c r="R323" s="186"/>
      <c r="S323" s="186"/>
      <c r="T323" s="186"/>
      <c r="U323" s="186"/>
      <c r="V323" s="186"/>
      <c r="W323" s="186"/>
      <c r="X323" s="186"/>
      <c r="Y323" s="186"/>
      <c r="Z323" s="151"/>
      <c r="AA323" s="153">
        <f t="shared" ca="1" si="22"/>
        <v>41740</v>
      </c>
      <c r="AB323" s="154">
        <f t="shared" ca="1" si="23"/>
        <v>114.35616438356165</v>
      </c>
      <c r="AC323" s="187"/>
    </row>
    <row r="324" spans="1:29">
      <c r="A324" s="137" t="b">
        <f t="shared" si="24"/>
        <v>0</v>
      </c>
      <c r="B324" s="138"/>
      <c r="C324" s="145"/>
      <c r="D324" s="138"/>
      <c r="E324" s="139"/>
      <c r="F324" s="139"/>
      <c r="G324" s="140">
        <f t="shared" ca="1" si="25"/>
        <v>41740</v>
      </c>
      <c r="H324" s="141">
        <f t="shared" ca="1" si="21"/>
        <v>-41740</v>
      </c>
      <c r="I324" s="180"/>
      <c r="J324" s="135">
        <f>IF('Ficha de funcio e processa'!W329&lt;='Tabela IRT'!$B$11,'Tabela IRT'!$D$11,IF('Ficha de funcio e processa'!W329&lt;='Tabela IRT'!$B$12,'Tabela IRT'!$D$12,IF('Ficha de funcio e processa'!W329&lt;='Tabela IRT'!$B$13,'Tabela IRT'!$D$13,IF('Ficha de funcio e processa'!W329&lt;='Tabela IRT'!$B$14,'Tabela IRT'!$D$14,IF('Ficha de funcio e processa'!W329&lt;='Tabela IRT'!$B$15,'Tabela IRT'!$D$15,IF('Ficha de funcio e processa'!W329&lt;='Tabela IRT'!$B$16,'Tabela IRT'!$D$16,IF('Ficha de funcio e processa'!W329&lt;='Tabela IRT'!$B$17,'Tabela IRT'!$D$17,IF('Ficha de funcio e processa'!W329&lt;='Tabela IRT'!$B$18,'Tabela IRT'!$D$18,IF('Ficha de funcio e processa'!W329&lt;='Tabela IRT'!$B$19,'Tabela IRT'!$D$19,IF('Ficha de funcio e processa'!W329&lt;='Tabela IRT'!$B$20,'Tabela IRT'!$D$20,IF('Ficha de funcio e processa'!W329&lt;='Tabela IRT'!$B$21,'Tabela IRT'!$D$21,IF('Ficha de funcio e processa'!W329&lt;='Tabela IRT'!$B$22,'Tabela IRT'!$D$22,IF('Ficha de funcio e processa'!W329&lt;='Tabela IRT'!$B$23,'Tabela IRT'!$D$23,IF('Ficha de funcio e processa'!W329&lt;='Tabela IRT'!$B$24,'Tabela IRT'!$D$24))))))))))))))</f>
        <v>0</v>
      </c>
      <c r="K324" s="148">
        <f>IF('Ficha de funcio e processa'!W329&lt;='Tabela IRT'!$B$11,'Tabela IRT'!$E$11,IF('Ficha de funcio e processa'!W329&lt;='Tabela IRT'!$B$12,'Tabela IRT'!$E$12,IF('Ficha de funcio e processa'!W329&lt;='Tabela IRT'!$B$13,'Tabela IRT'!$E$13,IF('Ficha de funcio e processa'!W329&lt;='Tabela IRT'!$B$14,'Tabela IRT'!$E$14,IF('Ficha de funcio e processa'!W329&lt;='Tabela IRT'!$B$15,'Tabela IRT'!$E$15,IF('Ficha de funcio e processa'!W329&lt;='Tabela IRT'!$B$16,'Tabela IRT'!$E$16,IF('Ficha de funcio e processa'!W329&lt;='Tabela IRT'!$B$17,'Tabela IRT'!$E$17,IF('Ficha de funcio e processa'!W329&lt;='Tabela IRT'!$B$18,'Tabela IRT'!$E$18,IF('Ficha de funcio e processa'!W329&lt;='Tabela IRT'!$B$19,'Tabela IRT'!$E$19,IF('Ficha de funcio e processa'!W329&lt;='Tabela IRT'!$B$20,'Tabela IRT'!$E$20,IF('Ficha de funcio e processa'!W329&lt;='Tabela IRT'!$B$21,'Tabela IRT'!$E$21,IF('Ficha de funcio e processa'!W329&lt;='Tabela IRT'!$B$22,'Tabela IRT'!$E$22,IF('Ficha de funcio e processa'!W329&lt;='Tabela IRT'!$B$23,'Tabela IRT'!$E$23,IF('Ficha de funcio e processa'!W329&lt;='Tabela IRT'!$B$24,'Tabela IRT'!$E$24))))))))))))))</f>
        <v>0</v>
      </c>
      <c r="L324" s="148">
        <f>IF('Ficha de funcio e processa'!W329&lt;='Tabela IRT'!$B$11,'Tabela IRT'!$C$11,IF('Ficha de funcio e processa'!W329&lt;='Tabela IRT'!$B$12,'Tabela IRT'!$C$12,IF('Ficha de funcio e processa'!W329&lt;='Tabela IRT'!$B$13,'Tabela IRT'!$C$13,IF('Ficha de funcio e processa'!W329&lt;='Tabela IRT'!$B$14,'Tabela IRT'!$C$14,IF('Ficha de funcio e processa'!W329&lt;='Tabela IRT'!$B$15,'Tabela IRT'!$C$15,IF('Ficha de funcio e processa'!W329&lt;='Tabela IRT'!$B$16,'Tabela IRT'!$C$16,IF('Ficha de funcio e processa'!W329&lt;='Tabela IRT'!$B$17,'Tabela IRT'!$C$17,IF('Ficha de funcio e processa'!W329&lt;='Tabela IRT'!$B$18,'Tabela IRT'!$C$18,IF('Ficha de funcio e processa'!W329&lt;='Tabela IRT'!$B$19,'Tabela IRT'!$C$19,IF('Ficha de funcio e processa'!W329&lt;='Tabela IRT'!$B$20,'Tabela IRT'!$C$20,IF('Ficha de funcio e processa'!W329&lt;='Tabela IRT'!$B$21,'Tabela IRT'!$C$21,IF('Ficha de funcio e processa'!W329&lt;='Tabela IRT'!$B$22,'Tabela IRT'!$C$22,IF('Ficha de funcio e processa'!W329&lt;='Tabela IRT'!$B$23,'Tabela IRT'!$C$23,IF('Ficha de funcio e processa'!W329&lt;='Tabela IRT'!$B$24,'Tabela IRT'!$C$24))))))))))))))</f>
        <v>0</v>
      </c>
      <c r="M324" s="233">
        <f>('Ficha de funcio e processa'!W329-30%)-L324</f>
        <v>-0.3</v>
      </c>
      <c r="N324" s="184">
        <v>44</v>
      </c>
      <c r="O324" s="184">
        <v>9</v>
      </c>
      <c r="P324" s="185"/>
      <c r="Q324" s="185"/>
      <c r="R324" s="186"/>
      <c r="S324" s="186"/>
      <c r="T324" s="186"/>
      <c r="U324" s="186"/>
      <c r="V324" s="186"/>
      <c r="W324" s="186"/>
      <c r="X324" s="186"/>
      <c r="Y324" s="186"/>
      <c r="Z324" s="151"/>
      <c r="AA324" s="153">
        <f t="shared" ca="1" si="22"/>
        <v>41740</v>
      </c>
      <c r="AB324" s="154">
        <f t="shared" ca="1" si="23"/>
        <v>114.35616438356165</v>
      </c>
      <c r="AC324" s="187"/>
    </row>
    <row r="325" spans="1:29">
      <c r="A325" s="137" t="b">
        <f t="shared" si="24"/>
        <v>0</v>
      </c>
      <c r="B325" s="138"/>
      <c r="C325" s="145"/>
      <c r="D325" s="138"/>
      <c r="E325" s="139"/>
      <c r="F325" s="139"/>
      <c r="G325" s="140">
        <f t="shared" ca="1" si="25"/>
        <v>41740</v>
      </c>
      <c r="H325" s="141">
        <f t="shared" ca="1" si="21"/>
        <v>-41740</v>
      </c>
      <c r="I325" s="180"/>
      <c r="J325" s="135">
        <f>IF('Ficha de funcio e processa'!W330&lt;='Tabela IRT'!$B$11,'Tabela IRT'!$D$11,IF('Ficha de funcio e processa'!W330&lt;='Tabela IRT'!$B$12,'Tabela IRT'!$D$12,IF('Ficha de funcio e processa'!W330&lt;='Tabela IRT'!$B$13,'Tabela IRT'!$D$13,IF('Ficha de funcio e processa'!W330&lt;='Tabela IRT'!$B$14,'Tabela IRT'!$D$14,IF('Ficha de funcio e processa'!W330&lt;='Tabela IRT'!$B$15,'Tabela IRT'!$D$15,IF('Ficha de funcio e processa'!W330&lt;='Tabela IRT'!$B$16,'Tabela IRT'!$D$16,IF('Ficha de funcio e processa'!W330&lt;='Tabela IRT'!$B$17,'Tabela IRT'!$D$17,IF('Ficha de funcio e processa'!W330&lt;='Tabela IRT'!$B$18,'Tabela IRT'!$D$18,IF('Ficha de funcio e processa'!W330&lt;='Tabela IRT'!$B$19,'Tabela IRT'!$D$19,IF('Ficha de funcio e processa'!W330&lt;='Tabela IRT'!$B$20,'Tabela IRT'!$D$20,IF('Ficha de funcio e processa'!W330&lt;='Tabela IRT'!$B$21,'Tabela IRT'!$D$21,IF('Ficha de funcio e processa'!W330&lt;='Tabela IRT'!$B$22,'Tabela IRT'!$D$22,IF('Ficha de funcio e processa'!W330&lt;='Tabela IRT'!$B$23,'Tabela IRT'!$D$23,IF('Ficha de funcio e processa'!W330&lt;='Tabela IRT'!$B$24,'Tabela IRT'!$D$24))))))))))))))</f>
        <v>0</v>
      </c>
      <c r="K325" s="148">
        <f>IF('Ficha de funcio e processa'!W330&lt;='Tabela IRT'!$B$11,'Tabela IRT'!$E$11,IF('Ficha de funcio e processa'!W330&lt;='Tabela IRT'!$B$12,'Tabela IRT'!$E$12,IF('Ficha de funcio e processa'!W330&lt;='Tabela IRT'!$B$13,'Tabela IRT'!$E$13,IF('Ficha de funcio e processa'!W330&lt;='Tabela IRT'!$B$14,'Tabela IRT'!$E$14,IF('Ficha de funcio e processa'!W330&lt;='Tabela IRT'!$B$15,'Tabela IRT'!$E$15,IF('Ficha de funcio e processa'!W330&lt;='Tabela IRT'!$B$16,'Tabela IRT'!$E$16,IF('Ficha de funcio e processa'!W330&lt;='Tabela IRT'!$B$17,'Tabela IRT'!$E$17,IF('Ficha de funcio e processa'!W330&lt;='Tabela IRT'!$B$18,'Tabela IRT'!$E$18,IF('Ficha de funcio e processa'!W330&lt;='Tabela IRT'!$B$19,'Tabela IRT'!$E$19,IF('Ficha de funcio e processa'!W330&lt;='Tabela IRT'!$B$20,'Tabela IRT'!$E$20,IF('Ficha de funcio e processa'!W330&lt;='Tabela IRT'!$B$21,'Tabela IRT'!$E$21,IF('Ficha de funcio e processa'!W330&lt;='Tabela IRT'!$B$22,'Tabela IRT'!$E$22,IF('Ficha de funcio e processa'!W330&lt;='Tabela IRT'!$B$23,'Tabela IRT'!$E$23,IF('Ficha de funcio e processa'!W330&lt;='Tabela IRT'!$B$24,'Tabela IRT'!$E$24))))))))))))))</f>
        <v>0</v>
      </c>
      <c r="L325" s="148">
        <f>IF('Ficha de funcio e processa'!W330&lt;='Tabela IRT'!$B$11,'Tabela IRT'!$C$11,IF('Ficha de funcio e processa'!W330&lt;='Tabela IRT'!$B$12,'Tabela IRT'!$C$12,IF('Ficha de funcio e processa'!W330&lt;='Tabela IRT'!$B$13,'Tabela IRT'!$C$13,IF('Ficha de funcio e processa'!W330&lt;='Tabela IRT'!$B$14,'Tabela IRT'!$C$14,IF('Ficha de funcio e processa'!W330&lt;='Tabela IRT'!$B$15,'Tabela IRT'!$C$15,IF('Ficha de funcio e processa'!W330&lt;='Tabela IRT'!$B$16,'Tabela IRT'!$C$16,IF('Ficha de funcio e processa'!W330&lt;='Tabela IRT'!$B$17,'Tabela IRT'!$C$17,IF('Ficha de funcio e processa'!W330&lt;='Tabela IRT'!$B$18,'Tabela IRT'!$C$18,IF('Ficha de funcio e processa'!W330&lt;='Tabela IRT'!$B$19,'Tabela IRT'!$C$19,IF('Ficha de funcio e processa'!W330&lt;='Tabela IRT'!$B$20,'Tabela IRT'!$C$20,IF('Ficha de funcio e processa'!W330&lt;='Tabela IRT'!$B$21,'Tabela IRT'!$C$21,IF('Ficha de funcio e processa'!W330&lt;='Tabela IRT'!$B$22,'Tabela IRT'!$C$22,IF('Ficha de funcio e processa'!W330&lt;='Tabela IRT'!$B$23,'Tabela IRT'!$C$23,IF('Ficha de funcio e processa'!W330&lt;='Tabela IRT'!$B$24,'Tabela IRT'!$C$24))))))))))))))</f>
        <v>0</v>
      </c>
      <c r="M325" s="233">
        <f>('Ficha de funcio e processa'!W330-30%)-L325</f>
        <v>-0.3</v>
      </c>
      <c r="N325" s="184">
        <v>44</v>
      </c>
      <c r="O325" s="184">
        <v>9</v>
      </c>
      <c r="P325" s="185"/>
      <c r="Q325" s="185"/>
      <c r="R325" s="186"/>
      <c r="S325" s="186"/>
      <c r="T325" s="186"/>
      <c r="U325" s="186"/>
      <c r="V325" s="186"/>
      <c r="W325" s="186"/>
      <c r="X325" s="186"/>
      <c r="Y325" s="186"/>
      <c r="Z325" s="151"/>
      <c r="AA325" s="153">
        <f t="shared" ca="1" si="22"/>
        <v>41740</v>
      </c>
      <c r="AB325" s="154">
        <f t="shared" ca="1" si="23"/>
        <v>114.35616438356165</v>
      </c>
      <c r="AC325" s="187"/>
    </row>
    <row r="326" spans="1:29">
      <c r="A326" s="137" t="b">
        <f t="shared" si="24"/>
        <v>0</v>
      </c>
      <c r="B326" s="138"/>
      <c r="C326" s="145"/>
      <c r="D326" s="138"/>
      <c r="E326" s="139"/>
      <c r="F326" s="139"/>
      <c r="G326" s="140">
        <f t="shared" ca="1" si="25"/>
        <v>41740</v>
      </c>
      <c r="H326" s="141">
        <f t="shared" ca="1" si="21"/>
        <v>-41740</v>
      </c>
      <c r="I326" s="180"/>
      <c r="J326" s="135">
        <f>IF('Ficha de funcio e processa'!W331&lt;='Tabela IRT'!$B$11,'Tabela IRT'!$D$11,IF('Ficha de funcio e processa'!W331&lt;='Tabela IRT'!$B$12,'Tabela IRT'!$D$12,IF('Ficha de funcio e processa'!W331&lt;='Tabela IRT'!$B$13,'Tabela IRT'!$D$13,IF('Ficha de funcio e processa'!W331&lt;='Tabela IRT'!$B$14,'Tabela IRT'!$D$14,IF('Ficha de funcio e processa'!W331&lt;='Tabela IRT'!$B$15,'Tabela IRT'!$D$15,IF('Ficha de funcio e processa'!W331&lt;='Tabela IRT'!$B$16,'Tabela IRT'!$D$16,IF('Ficha de funcio e processa'!W331&lt;='Tabela IRT'!$B$17,'Tabela IRT'!$D$17,IF('Ficha de funcio e processa'!W331&lt;='Tabela IRT'!$B$18,'Tabela IRT'!$D$18,IF('Ficha de funcio e processa'!W331&lt;='Tabela IRT'!$B$19,'Tabela IRT'!$D$19,IF('Ficha de funcio e processa'!W331&lt;='Tabela IRT'!$B$20,'Tabela IRT'!$D$20,IF('Ficha de funcio e processa'!W331&lt;='Tabela IRT'!$B$21,'Tabela IRT'!$D$21,IF('Ficha de funcio e processa'!W331&lt;='Tabela IRT'!$B$22,'Tabela IRT'!$D$22,IF('Ficha de funcio e processa'!W331&lt;='Tabela IRT'!$B$23,'Tabela IRT'!$D$23,IF('Ficha de funcio e processa'!W331&lt;='Tabela IRT'!$B$24,'Tabela IRT'!$D$24))))))))))))))</f>
        <v>0</v>
      </c>
      <c r="K326" s="148">
        <f>IF('Ficha de funcio e processa'!W331&lt;='Tabela IRT'!$B$11,'Tabela IRT'!$E$11,IF('Ficha de funcio e processa'!W331&lt;='Tabela IRT'!$B$12,'Tabela IRT'!$E$12,IF('Ficha de funcio e processa'!W331&lt;='Tabela IRT'!$B$13,'Tabela IRT'!$E$13,IF('Ficha de funcio e processa'!W331&lt;='Tabela IRT'!$B$14,'Tabela IRT'!$E$14,IF('Ficha de funcio e processa'!W331&lt;='Tabela IRT'!$B$15,'Tabela IRT'!$E$15,IF('Ficha de funcio e processa'!W331&lt;='Tabela IRT'!$B$16,'Tabela IRT'!$E$16,IF('Ficha de funcio e processa'!W331&lt;='Tabela IRT'!$B$17,'Tabela IRT'!$E$17,IF('Ficha de funcio e processa'!W331&lt;='Tabela IRT'!$B$18,'Tabela IRT'!$E$18,IF('Ficha de funcio e processa'!W331&lt;='Tabela IRT'!$B$19,'Tabela IRT'!$E$19,IF('Ficha de funcio e processa'!W331&lt;='Tabela IRT'!$B$20,'Tabela IRT'!$E$20,IF('Ficha de funcio e processa'!W331&lt;='Tabela IRT'!$B$21,'Tabela IRT'!$E$21,IF('Ficha de funcio e processa'!W331&lt;='Tabela IRT'!$B$22,'Tabela IRT'!$E$22,IF('Ficha de funcio e processa'!W331&lt;='Tabela IRT'!$B$23,'Tabela IRT'!$E$23,IF('Ficha de funcio e processa'!W331&lt;='Tabela IRT'!$B$24,'Tabela IRT'!$E$24))))))))))))))</f>
        <v>0</v>
      </c>
      <c r="L326" s="148">
        <f>IF('Ficha de funcio e processa'!W331&lt;='Tabela IRT'!$B$11,'Tabela IRT'!$C$11,IF('Ficha de funcio e processa'!W331&lt;='Tabela IRT'!$B$12,'Tabela IRT'!$C$12,IF('Ficha de funcio e processa'!W331&lt;='Tabela IRT'!$B$13,'Tabela IRT'!$C$13,IF('Ficha de funcio e processa'!W331&lt;='Tabela IRT'!$B$14,'Tabela IRT'!$C$14,IF('Ficha de funcio e processa'!W331&lt;='Tabela IRT'!$B$15,'Tabela IRT'!$C$15,IF('Ficha de funcio e processa'!W331&lt;='Tabela IRT'!$B$16,'Tabela IRT'!$C$16,IF('Ficha de funcio e processa'!W331&lt;='Tabela IRT'!$B$17,'Tabela IRT'!$C$17,IF('Ficha de funcio e processa'!W331&lt;='Tabela IRT'!$B$18,'Tabela IRT'!$C$18,IF('Ficha de funcio e processa'!W331&lt;='Tabela IRT'!$B$19,'Tabela IRT'!$C$19,IF('Ficha de funcio e processa'!W331&lt;='Tabela IRT'!$B$20,'Tabela IRT'!$C$20,IF('Ficha de funcio e processa'!W331&lt;='Tabela IRT'!$B$21,'Tabela IRT'!$C$21,IF('Ficha de funcio e processa'!W331&lt;='Tabela IRT'!$B$22,'Tabela IRT'!$C$22,IF('Ficha de funcio e processa'!W331&lt;='Tabela IRT'!$B$23,'Tabela IRT'!$C$23,IF('Ficha de funcio e processa'!W331&lt;='Tabela IRT'!$B$24,'Tabela IRT'!$C$24))))))))))))))</f>
        <v>0</v>
      </c>
      <c r="M326" s="233">
        <f>('Ficha de funcio e processa'!W331-30%)-L326</f>
        <v>-0.3</v>
      </c>
      <c r="N326" s="184">
        <v>44</v>
      </c>
      <c r="O326" s="184">
        <v>9</v>
      </c>
      <c r="P326" s="185"/>
      <c r="Q326" s="185"/>
      <c r="R326" s="186"/>
      <c r="S326" s="186"/>
      <c r="T326" s="186"/>
      <c r="U326" s="186"/>
      <c r="V326" s="186"/>
      <c r="W326" s="186"/>
      <c r="X326" s="186"/>
      <c r="Y326" s="186"/>
      <c r="Z326" s="151"/>
      <c r="AA326" s="153">
        <f t="shared" ca="1" si="22"/>
        <v>41740</v>
      </c>
      <c r="AB326" s="154">
        <f t="shared" ca="1" si="23"/>
        <v>114.35616438356165</v>
      </c>
      <c r="AC326" s="187"/>
    </row>
    <row r="327" spans="1:29">
      <c r="A327" s="137" t="b">
        <f t="shared" si="24"/>
        <v>0</v>
      </c>
      <c r="B327" s="138"/>
      <c r="C327" s="145"/>
      <c r="D327" s="138"/>
      <c r="E327" s="139"/>
      <c r="F327" s="139"/>
      <c r="G327" s="140">
        <f t="shared" ca="1" si="25"/>
        <v>41740</v>
      </c>
      <c r="H327" s="141">
        <f t="shared" ca="1" si="21"/>
        <v>-41740</v>
      </c>
      <c r="I327" s="180"/>
      <c r="J327" s="135">
        <f>IF('Ficha de funcio e processa'!W332&lt;='Tabela IRT'!$B$11,'Tabela IRT'!$D$11,IF('Ficha de funcio e processa'!W332&lt;='Tabela IRT'!$B$12,'Tabela IRT'!$D$12,IF('Ficha de funcio e processa'!W332&lt;='Tabela IRT'!$B$13,'Tabela IRT'!$D$13,IF('Ficha de funcio e processa'!W332&lt;='Tabela IRT'!$B$14,'Tabela IRT'!$D$14,IF('Ficha de funcio e processa'!W332&lt;='Tabela IRT'!$B$15,'Tabela IRT'!$D$15,IF('Ficha de funcio e processa'!W332&lt;='Tabela IRT'!$B$16,'Tabela IRT'!$D$16,IF('Ficha de funcio e processa'!W332&lt;='Tabela IRT'!$B$17,'Tabela IRT'!$D$17,IF('Ficha de funcio e processa'!W332&lt;='Tabela IRT'!$B$18,'Tabela IRT'!$D$18,IF('Ficha de funcio e processa'!W332&lt;='Tabela IRT'!$B$19,'Tabela IRT'!$D$19,IF('Ficha de funcio e processa'!W332&lt;='Tabela IRT'!$B$20,'Tabela IRT'!$D$20,IF('Ficha de funcio e processa'!W332&lt;='Tabela IRT'!$B$21,'Tabela IRT'!$D$21,IF('Ficha de funcio e processa'!W332&lt;='Tabela IRT'!$B$22,'Tabela IRT'!$D$22,IF('Ficha de funcio e processa'!W332&lt;='Tabela IRT'!$B$23,'Tabela IRT'!$D$23,IF('Ficha de funcio e processa'!W332&lt;='Tabela IRT'!$B$24,'Tabela IRT'!$D$24))))))))))))))</f>
        <v>0</v>
      </c>
      <c r="K327" s="148">
        <f>IF('Ficha de funcio e processa'!W332&lt;='Tabela IRT'!$B$11,'Tabela IRT'!$E$11,IF('Ficha de funcio e processa'!W332&lt;='Tabela IRT'!$B$12,'Tabela IRT'!$E$12,IF('Ficha de funcio e processa'!W332&lt;='Tabela IRT'!$B$13,'Tabela IRT'!$E$13,IF('Ficha de funcio e processa'!W332&lt;='Tabela IRT'!$B$14,'Tabela IRT'!$E$14,IF('Ficha de funcio e processa'!W332&lt;='Tabela IRT'!$B$15,'Tabela IRT'!$E$15,IF('Ficha de funcio e processa'!W332&lt;='Tabela IRT'!$B$16,'Tabela IRT'!$E$16,IF('Ficha de funcio e processa'!W332&lt;='Tabela IRT'!$B$17,'Tabela IRT'!$E$17,IF('Ficha de funcio e processa'!W332&lt;='Tabela IRT'!$B$18,'Tabela IRT'!$E$18,IF('Ficha de funcio e processa'!W332&lt;='Tabela IRT'!$B$19,'Tabela IRT'!$E$19,IF('Ficha de funcio e processa'!W332&lt;='Tabela IRT'!$B$20,'Tabela IRT'!$E$20,IF('Ficha de funcio e processa'!W332&lt;='Tabela IRT'!$B$21,'Tabela IRT'!$E$21,IF('Ficha de funcio e processa'!W332&lt;='Tabela IRT'!$B$22,'Tabela IRT'!$E$22,IF('Ficha de funcio e processa'!W332&lt;='Tabela IRT'!$B$23,'Tabela IRT'!$E$23,IF('Ficha de funcio e processa'!W332&lt;='Tabela IRT'!$B$24,'Tabela IRT'!$E$24))))))))))))))</f>
        <v>0</v>
      </c>
      <c r="L327" s="148">
        <f>IF('Ficha de funcio e processa'!W332&lt;='Tabela IRT'!$B$11,'Tabela IRT'!$C$11,IF('Ficha de funcio e processa'!W332&lt;='Tabela IRT'!$B$12,'Tabela IRT'!$C$12,IF('Ficha de funcio e processa'!W332&lt;='Tabela IRT'!$B$13,'Tabela IRT'!$C$13,IF('Ficha de funcio e processa'!W332&lt;='Tabela IRT'!$B$14,'Tabela IRT'!$C$14,IF('Ficha de funcio e processa'!W332&lt;='Tabela IRT'!$B$15,'Tabela IRT'!$C$15,IF('Ficha de funcio e processa'!W332&lt;='Tabela IRT'!$B$16,'Tabela IRT'!$C$16,IF('Ficha de funcio e processa'!W332&lt;='Tabela IRT'!$B$17,'Tabela IRT'!$C$17,IF('Ficha de funcio e processa'!W332&lt;='Tabela IRT'!$B$18,'Tabela IRT'!$C$18,IF('Ficha de funcio e processa'!W332&lt;='Tabela IRT'!$B$19,'Tabela IRT'!$C$19,IF('Ficha de funcio e processa'!W332&lt;='Tabela IRT'!$B$20,'Tabela IRT'!$C$20,IF('Ficha de funcio e processa'!W332&lt;='Tabela IRT'!$B$21,'Tabela IRT'!$C$21,IF('Ficha de funcio e processa'!W332&lt;='Tabela IRT'!$B$22,'Tabela IRT'!$C$22,IF('Ficha de funcio e processa'!W332&lt;='Tabela IRT'!$B$23,'Tabela IRT'!$C$23,IF('Ficha de funcio e processa'!W332&lt;='Tabela IRT'!$B$24,'Tabela IRT'!$C$24))))))))))))))</f>
        <v>0</v>
      </c>
      <c r="M327" s="233">
        <f>('Ficha de funcio e processa'!W332-30%)-L327</f>
        <v>-0.3</v>
      </c>
      <c r="N327" s="184">
        <v>44</v>
      </c>
      <c r="O327" s="184">
        <v>9</v>
      </c>
      <c r="P327" s="185"/>
      <c r="Q327" s="185"/>
      <c r="R327" s="186"/>
      <c r="S327" s="186"/>
      <c r="T327" s="186"/>
      <c r="U327" s="186"/>
      <c r="V327" s="186"/>
      <c r="W327" s="186"/>
      <c r="X327" s="186"/>
      <c r="Y327" s="186"/>
      <c r="Z327" s="151"/>
      <c r="AA327" s="153">
        <f t="shared" ca="1" si="22"/>
        <v>41740</v>
      </c>
      <c r="AB327" s="154">
        <f t="shared" ca="1" si="23"/>
        <v>114.35616438356165</v>
      </c>
      <c r="AC327" s="187"/>
    </row>
    <row r="328" spans="1:29">
      <c r="A328" s="137" t="b">
        <f t="shared" si="24"/>
        <v>0</v>
      </c>
      <c r="B328" s="138"/>
      <c r="C328" s="145"/>
      <c r="D328" s="138"/>
      <c r="E328" s="139"/>
      <c r="F328" s="139"/>
      <c r="G328" s="140">
        <f t="shared" ca="1" si="25"/>
        <v>41740</v>
      </c>
      <c r="H328" s="141">
        <f t="shared" ref="H328:H391" ca="1" si="26">F328-G328</f>
        <v>-41740</v>
      </c>
      <c r="I328" s="180"/>
      <c r="J328" s="135">
        <f>IF('Ficha de funcio e processa'!W333&lt;='Tabela IRT'!$B$11,'Tabela IRT'!$D$11,IF('Ficha de funcio e processa'!W333&lt;='Tabela IRT'!$B$12,'Tabela IRT'!$D$12,IF('Ficha de funcio e processa'!W333&lt;='Tabela IRT'!$B$13,'Tabela IRT'!$D$13,IF('Ficha de funcio e processa'!W333&lt;='Tabela IRT'!$B$14,'Tabela IRT'!$D$14,IF('Ficha de funcio e processa'!W333&lt;='Tabela IRT'!$B$15,'Tabela IRT'!$D$15,IF('Ficha de funcio e processa'!W333&lt;='Tabela IRT'!$B$16,'Tabela IRT'!$D$16,IF('Ficha de funcio e processa'!W333&lt;='Tabela IRT'!$B$17,'Tabela IRT'!$D$17,IF('Ficha de funcio e processa'!W333&lt;='Tabela IRT'!$B$18,'Tabela IRT'!$D$18,IF('Ficha de funcio e processa'!W333&lt;='Tabela IRT'!$B$19,'Tabela IRT'!$D$19,IF('Ficha de funcio e processa'!W333&lt;='Tabela IRT'!$B$20,'Tabela IRT'!$D$20,IF('Ficha de funcio e processa'!W333&lt;='Tabela IRT'!$B$21,'Tabela IRT'!$D$21,IF('Ficha de funcio e processa'!W333&lt;='Tabela IRT'!$B$22,'Tabela IRT'!$D$22,IF('Ficha de funcio e processa'!W333&lt;='Tabela IRT'!$B$23,'Tabela IRT'!$D$23,IF('Ficha de funcio e processa'!W333&lt;='Tabela IRT'!$B$24,'Tabela IRT'!$D$24))))))))))))))</f>
        <v>0</v>
      </c>
      <c r="K328" s="148">
        <f>IF('Ficha de funcio e processa'!W333&lt;='Tabela IRT'!$B$11,'Tabela IRT'!$E$11,IF('Ficha de funcio e processa'!W333&lt;='Tabela IRT'!$B$12,'Tabela IRT'!$E$12,IF('Ficha de funcio e processa'!W333&lt;='Tabela IRT'!$B$13,'Tabela IRT'!$E$13,IF('Ficha de funcio e processa'!W333&lt;='Tabela IRT'!$B$14,'Tabela IRT'!$E$14,IF('Ficha de funcio e processa'!W333&lt;='Tabela IRT'!$B$15,'Tabela IRT'!$E$15,IF('Ficha de funcio e processa'!W333&lt;='Tabela IRT'!$B$16,'Tabela IRT'!$E$16,IF('Ficha de funcio e processa'!W333&lt;='Tabela IRT'!$B$17,'Tabela IRT'!$E$17,IF('Ficha de funcio e processa'!W333&lt;='Tabela IRT'!$B$18,'Tabela IRT'!$E$18,IF('Ficha de funcio e processa'!W333&lt;='Tabela IRT'!$B$19,'Tabela IRT'!$E$19,IF('Ficha de funcio e processa'!W333&lt;='Tabela IRT'!$B$20,'Tabela IRT'!$E$20,IF('Ficha de funcio e processa'!W333&lt;='Tabela IRT'!$B$21,'Tabela IRT'!$E$21,IF('Ficha de funcio e processa'!W333&lt;='Tabela IRT'!$B$22,'Tabela IRT'!$E$22,IF('Ficha de funcio e processa'!W333&lt;='Tabela IRT'!$B$23,'Tabela IRT'!$E$23,IF('Ficha de funcio e processa'!W333&lt;='Tabela IRT'!$B$24,'Tabela IRT'!$E$24))))))))))))))</f>
        <v>0</v>
      </c>
      <c r="L328" s="148">
        <f>IF('Ficha de funcio e processa'!W333&lt;='Tabela IRT'!$B$11,'Tabela IRT'!$C$11,IF('Ficha de funcio e processa'!W333&lt;='Tabela IRT'!$B$12,'Tabela IRT'!$C$12,IF('Ficha de funcio e processa'!W333&lt;='Tabela IRT'!$B$13,'Tabela IRT'!$C$13,IF('Ficha de funcio e processa'!W333&lt;='Tabela IRT'!$B$14,'Tabela IRT'!$C$14,IF('Ficha de funcio e processa'!W333&lt;='Tabela IRT'!$B$15,'Tabela IRT'!$C$15,IF('Ficha de funcio e processa'!W333&lt;='Tabela IRT'!$B$16,'Tabela IRT'!$C$16,IF('Ficha de funcio e processa'!W333&lt;='Tabela IRT'!$B$17,'Tabela IRT'!$C$17,IF('Ficha de funcio e processa'!W333&lt;='Tabela IRT'!$B$18,'Tabela IRT'!$C$18,IF('Ficha de funcio e processa'!W333&lt;='Tabela IRT'!$B$19,'Tabela IRT'!$C$19,IF('Ficha de funcio e processa'!W333&lt;='Tabela IRT'!$B$20,'Tabela IRT'!$C$20,IF('Ficha de funcio e processa'!W333&lt;='Tabela IRT'!$B$21,'Tabela IRT'!$C$21,IF('Ficha de funcio e processa'!W333&lt;='Tabela IRT'!$B$22,'Tabela IRT'!$C$22,IF('Ficha de funcio e processa'!W333&lt;='Tabela IRT'!$B$23,'Tabela IRT'!$C$23,IF('Ficha de funcio e processa'!W333&lt;='Tabela IRT'!$B$24,'Tabela IRT'!$C$24))))))))))))))</f>
        <v>0</v>
      </c>
      <c r="M328" s="233">
        <f>('Ficha de funcio e processa'!W333-30%)-L328</f>
        <v>-0.3</v>
      </c>
      <c r="N328" s="184">
        <v>44</v>
      </c>
      <c r="O328" s="184">
        <v>9</v>
      </c>
      <c r="P328" s="185"/>
      <c r="Q328" s="185"/>
      <c r="R328" s="186"/>
      <c r="S328" s="186"/>
      <c r="T328" s="186"/>
      <c r="U328" s="186"/>
      <c r="V328" s="186"/>
      <c r="W328" s="186"/>
      <c r="X328" s="186"/>
      <c r="Y328" s="186"/>
      <c r="Z328" s="151"/>
      <c r="AA328" s="153">
        <f t="shared" ref="AA328:AA391" ca="1" si="27">TODAY()</f>
        <v>41740</v>
      </c>
      <c r="AB328" s="154">
        <f t="shared" ref="AB328:AB391" ca="1" si="28">(AA328-Z328)/365</f>
        <v>114.35616438356165</v>
      </c>
      <c r="AC328" s="187"/>
    </row>
    <row r="329" spans="1:29">
      <c r="A329" s="137" t="b">
        <f t="shared" ref="A329:A392" si="29">IF(B329&gt;0,A328+1)</f>
        <v>0</v>
      </c>
      <c r="B329" s="138"/>
      <c r="C329" s="145"/>
      <c r="D329" s="138"/>
      <c r="E329" s="139"/>
      <c r="F329" s="139"/>
      <c r="G329" s="140">
        <f t="shared" ca="1" si="25"/>
        <v>41740</v>
      </c>
      <c r="H329" s="141">
        <f t="shared" ca="1" si="26"/>
        <v>-41740</v>
      </c>
      <c r="I329" s="180"/>
      <c r="J329" s="135">
        <f>IF('Ficha de funcio e processa'!W334&lt;='Tabela IRT'!$B$11,'Tabela IRT'!$D$11,IF('Ficha de funcio e processa'!W334&lt;='Tabela IRT'!$B$12,'Tabela IRT'!$D$12,IF('Ficha de funcio e processa'!W334&lt;='Tabela IRT'!$B$13,'Tabela IRT'!$D$13,IF('Ficha de funcio e processa'!W334&lt;='Tabela IRT'!$B$14,'Tabela IRT'!$D$14,IF('Ficha de funcio e processa'!W334&lt;='Tabela IRT'!$B$15,'Tabela IRT'!$D$15,IF('Ficha de funcio e processa'!W334&lt;='Tabela IRT'!$B$16,'Tabela IRT'!$D$16,IF('Ficha de funcio e processa'!W334&lt;='Tabela IRT'!$B$17,'Tabela IRT'!$D$17,IF('Ficha de funcio e processa'!W334&lt;='Tabela IRT'!$B$18,'Tabela IRT'!$D$18,IF('Ficha de funcio e processa'!W334&lt;='Tabela IRT'!$B$19,'Tabela IRT'!$D$19,IF('Ficha de funcio e processa'!W334&lt;='Tabela IRT'!$B$20,'Tabela IRT'!$D$20,IF('Ficha de funcio e processa'!W334&lt;='Tabela IRT'!$B$21,'Tabela IRT'!$D$21,IF('Ficha de funcio e processa'!W334&lt;='Tabela IRT'!$B$22,'Tabela IRT'!$D$22,IF('Ficha de funcio e processa'!W334&lt;='Tabela IRT'!$B$23,'Tabela IRT'!$D$23,IF('Ficha de funcio e processa'!W334&lt;='Tabela IRT'!$B$24,'Tabela IRT'!$D$24))))))))))))))</f>
        <v>0</v>
      </c>
      <c r="K329" s="148">
        <f>IF('Ficha de funcio e processa'!W334&lt;='Tabela IRT'!$B$11,'Tabela IRT'!$E$11,IF('Ficha de funcio e processa'!W334&lt;='Tabela IRT'!$B$12,'Tabela IRT'!$E$12,IF('Ficha de funcio e processa'!W334&lt;='Tabela IRT'!$B$13,'Tabela IRT'!$E$13,IF('Ficha de funcio e processa'!W334&lt;='Tabela IRT'!$B$14,'Tabela IRT'!$E$14,IF('Ficha de funcio e processa'!W334&lt;='Tabela IRT'!$B$15,'Tabela IRT'!$E$15,IF('Ficha de funcio e processa'!W334&lt;='Tabela IRT'!$B$16,'Tabela IRT'!$E$16,IF('Ficha de funcio e processa'!W334&lt;='Tabela IRT'!$B$17,'Tabela IRT'!$E$17,IF('Ficha de funcio e processa'!W334&lt;='Tabela IRT'!$B$18,'Tabela IRT'!$E$18,IF('Ficha de funcio e processa'!W334&lt;='Tabela IRT'!$B$19,'Tabela IRT'!$E$19,IF('Ficha de funcio e processa'!W334&lt;='Tabela IRT'!$B$20,'Tabela IRT'!$E$20,IF('Ficha de funcio e processa'!W334&lt;='Tabela IRT'!$B$21,'Tabela IRT'!$E$21,IF('Ficha de funcio e processa'!W334&lt;='Tabela IRT'!$B$22,'Tabela IRT'!$E$22,IF('Ficha de funcio e processa'!W334&lt;='Tabela IRT'!$B$23,'Tabela IRT'!$E$23,IF('Ficha de funcio e processa'!W334&lt;='Tabela IRT'!$B$24,'Tabela IRT'!$E$24))))))))))))))</f>
        <v>0</v>
      </c>
      <c r="L329" s="148">
        <f>IF('Ficha de funcio e processa'!W334&lt;='Tabela IRT'!$B$11,'Tabela IRT'!$C$11,IF('Ficha de funcio e processa'!W334&lt;='Tabela IRT'!$B$12,'Tabela IRT'!$C$12,IF('Ficha de funcio e processa'!W334&lt;='Tabela IRT'!$B$13,'Tabela IRT'!$C$13,IF('Ficha de funcio e processa'!W334&lt;='Tabela IRT'!$B$14,'Tabela IRT'!$C$14,IF('Ficha de funcio e processa'!W334&lt;='Tabela IRT'!$B$15,'Tabela IRT'!$C$15,IF('Ficha de funcio e processa'!W334&lt;='Tabela IRT'!$B$16,'Tabela IRT'!$C$16,IF('Ficha de funcio e processa'!W334&lt;='Tabela IRT'!$B$17,'Tabela IRT'!$C$17,IF('Ficha de funcio e processa'!W334&lt;='Tabela IRT'!$B$18,'Tabela IRT'!$C$18,IF('Ficha de funcio e processa'!W334&lt;='Tabela IRT'!$B$19,'Tabela IRT'!$C$19,IF('Ficha de funcio e processa'!W334&lt;='Tabela IRT'!$B$20,'Tabela IRT'!$C$20,IF('Ficha de funcio e processa'!W334&lt;='Tabela IRT'!$B$21,'Tabela IRT'!$C$21,IF('Ficha de funcio e processa'!W334&lt;='Tabela IRT'!$B$22,'Tabela IRT'!$C$22,IF('Ficha de funcio e processa'!W334&lt;='Tabela IRT'!$B$23,'Tabela IRT'!$C$23,IF('Ficha de funcio e processa'!W334&lt;='Tabela IRT'!$B$24,'Tabela IRT'!$C$24))))))))))))))</f>
        <v>0</v>
      </c>
      <c r="M329" s="233">
        <f>('Ficha de funcio e processa'!W334-30%)-L329</f>
        <v>-0.3</v>
      </c>
      <c r="N329" s="184">
        <v>44</v>
      </c>
      <c r="O329" s="184">
        <v>9</v>
      </c>
      <c r="P329" s="185"/>
      <c r="Q329" s="185"/>
      <c r="R329" s="186"/>
      <c r="S329" s="186"/>
      <c r="T329" s="186"/>
      <c r="U329" s="186"/>
      <c r="V329" s="186"/>
      <c r="W329" s="186"/>
      <c r="X329" s="186"/>
      <c r="Y329" s="186"/>
      <c r="Z329" s="151"/>
      <c r="AA329" s="153">
        <f t="shared" ca="1" si="27"/>
        <v>41740</v>
      </c>
      <c r="AB329" s="154">
        <f t="shared" ca="1" si="28"/>
        <v>114.35616438356165</v>
      </c>
      <c r="AC329" s="187"/>
    </row>
    <row r="330" spans="1:29">
      <c r="A330" s="137" t="b">
        <f t="shared" si="29"/>
        <v>0</v>
      </c>
      <c r="B330" s="138"/>
      <c r="C330" s="145"/>
      <c r="D330" s="138"/>
      <c r="E330" s="139"/>
      <c r="F330" s="139"/>
      <c r="G330" s="140">
        <f t="shared" ca="1" si="25"/>
        <v>41740</v>
      </c>
      <c r="H330" s="141">
        <f t="shared" ca="1" si="26"/>
        <v>-41740</v>
      </c>
      <c r="I330" s="180"/>
      <c r="J330" s="135">
        <f>IF('Ficha de funcio e processa'!W335&lt;='Tabela IRT'!$B$11,'Tabela IRT'!$D$11,IF('Ficha de funcio e processa'!W335&lt;='Tabela IRT'!$B$12,'Tabela IRT'!$D$12,IF('Ficha de funcio e processa'!W335&lt;='Tabela IRT'!$B$13,'Tabela IRT'!$D$13,IF('Ficha de funcio e processa'!W335&lt;='Tabela IRT'!$B$14,'Tabela IRT'!$D$14,IF('Ficha de funcio e processa'!W335&lt;='Tabela IRT'!$B$15,'Tabela IRT'!$D$15,IF('Ficha de funcio e processa'!W335&lt;='Tabela IRT'!$B$16,'Tabela IRT'!$D$16,IF('Ficha de funcio e processa'!W335&lt;='Tabela IRT'!$B$17,'Tabela IRT'!$D$17,IF('Ficha de funcio e processa'!W335&lt;='Tabela IRT'!$B$18,'Tabela IRT'!$D$18,IF('Ficha de funcio e processa'!W335&lt;='Tabela IRT'!$B$19,'Tabela IRT'!$D$19,IF('Ficha de funcio e processa'!W335&lt;='Tabela IRT'!$B$20,'Tabela IRT'!$D$20,IF('Ficha de funcio e processa'!W335&lt;='Tabela IRT'!$B$21,'Tabela IRT'!$D$21,IF('Ficha de funcio e processa'!W335&lt;='Tabela IRT'!$B$22,'Tabela IRT'!$D$22,IF('Ficha de funcio e processa'!W335&lt;='Tabela IRT'!$B$23,'Tabela IRT'!$D$23,IF('Ficha de funcio e processa'!W335&lt;='Tabela IRT'!$B$24,'Tabela IRT'!$D$24))))))))))))))</f>
        <v>0</v>
      </c>
      <c r="K330" s="148">
        <f>IF('Ficha de funcio e processa'!W335&lt;='Tabela IRT'!$B$11,'Tabela IRT'!$E$11,IF('Ficha de funcio e processa'!W335&lt;='Tabela IRT'!$B$12,'Tabela IRT'!$E$12,IF('Ficha de funcio e processa'!W335&lt;='Tabela IRT'!$B$13,'Tabela IRT'!$E$13,IF('Ficha de funcio e processa'!W335&lt;='Tabela IRT'!$B$14,'Tabela IRT'!$E$14,IF('Ficha de funcio e processa'!W335&lt;='Tabela IRT'!$B$15,'Tabela IRT'!$E$15,IF('Ficha de funcio e processa'!W335&lt;='Tabela IRT'!$B$16,'Tabela IRT'!$E$16,IF('Ficha de funcio e processa'!W335&lt;='Tabela IRT'!$B$17,'Tabela IRT'!$E$17,IF('Ficha de funcio e processa'!W335&lt;='Tabela IRT'!$B$18,'Tabela IRT'!$E$18,IF('Ficha de funcio e processa'!W335&lt;='Tabela IRT'!$B$19,'Tabela IRT'!$E$19,IF('Ficha de funcio e processa'!W335&lt;='Tabela IRT'!$B$20,'Tabela IRT'!$E$20,IF('Ficha de funcio e processa'!W335&lt;='Tabela IRT'!$B$21,'Tabela IRT'!$E$21,IF('Ficha de funcio e processa'!W335&lt;='Tabela IRT'!$B$22,'Tabela IRT'!$E$22,IF('Ficha de funcio e processa'!W335&lt;='Tabela IRT'!$B$23,'Tabela IRT'!$E$23,IF('Ficha de funcio e processa'!W335&lt;='Tabela IRT'!$B$24,'Tabela IRT'!$E$24))))))))))))))</f>
        <v>0</v>
      </c>
      <c r="L330" s="148">
        <f>IF('Ficha de funcio e processa'!W335&lt;='Tabela IRT'!$B$11,'Tabela IRT'!$C$11,IF('Ficha de funcio e processa'!W335&lt;='Tabela IRT'!$B$12,'Tabela IRT'!$C$12,IF('Ficha de funcio e processa'!W335&lt;='Tabela IRT'!$B$13,'Tabela IRT'!$C$13,IF('Ficha de funcio e processa'!W335&lt;='Tabela IRT'!$B$14,'Tabela IRT'!$C$14,IF('Ficha de funcio e processa'!W335&lt;='Tabela IRT'!$B$15,'Tabela IRT'!$C$15,IF('Ficha de funcio e processa'!W335&lt;='Tabela IRT'!$B$16,'Tabela IRT'!$C$16,IF('Ficha de funcio e processa'!W335&lt;='Tabela IRT'!$B$17,'Tabela IRT'!$C$17,IF('Ficha de funcio e processa'!W335&lt;='Tabela IRT'!$B$18,'Tabela IRT'!$C$18,IF('Ficha de funcio e processa'!W335&lt;='Tabela IRT'!$B$19,'Tabela IRT'!$C$19,IF('Ficha de funcio e processa'!W335&lt;='Tabela IRT'!$B$20,'Tabela IRT'!$C$20,IF('Ficha de funcio e processa'!W335&lt;='Tabela IRT'!$B$21,'Tabela IRT'!$C$21,IF('Ficha de funcio e processa'!W335&lt;='Tabela IRT'!$B$22,'Tabela IRT'!$C$22,IF('Ficha de funcio e processa'!W335&lt;='Tabela IRT'!$B$23,'Tabela IRT'!$C$23,IF('Ficha de funcio e processa'!W335&lt;='Tabela IRT'!$B$24,'Tabela IRT'!$C$24))))))))))))))</f>
        <v>0</v>
      </c>
      <c r="M330" s="233">
        <f>('Ficha de funcio e processa'!W335-30%)-L330</f>
        <v>-0.3</v>
      </c>
      <c r="N330" s="184">
        <v>44</v>
      </c>
      <c r="O330" s="184">
        <v>9</v>
      </c>
      <c r="P330" s="185"/>
      <c r="Q330" s="185"/>
      <c r="R330" s="186"/>
      <c r="S330" s="186"/>
      <c r="T330" s="186"/>
      <c r="U330" s="186"/>
      <c r="V330" s="186"/>
      <c r="W330" s="186"/>
      <c r="X330" s="186"/>
      <c r="Y330" s="186"/>
      <c r="Z330" s="151"/>
      <c r="AA330" s="153">
        <f t="shared" ca="1" si="27"/>
        <v>41740</v>
      </c>
      <c r="AB330" s="154">
        <f t="shared" ca="1" si="28"/>
        <v>114.35616438356165</v>
      </c>
      <c r="AC330" s="187"/>
    </row>
    <row r="331" spans="1:29">
      <c r="A331" s="137" t="b">
        <f t="shared" si="29"/>
        <v>0</v>
      </c>
      <c r="B331" s="138"/>
      <c r="C331" s="145"/>
      <c r="D331" s="138"/>
      <c r="E331" s="139"/>
      <c r="F331" s="139"/>
      <c r="G331" s="140">
        <f t="shared" ca="1" si="25"/>
        <v>41740</v>
      </c>
      <c r="H331" s="141">
        <f t="shared" ca="1" si="26"/>
        <v>-41740</v>
      </c>
      <c r="I331" s="180"/>
      <c r="J331" s="135">
        <f>IF('Ficha de funcio e processa'!W336&lt;='Tabela IRT'!$B$11,'Tabela IRT'!$D$11,IF('Ficha de funcio e processa'!W336&lt;='Tabela IRT'!$B$12,'Tabela IRT'!$D$12,IF('Ficha de funcio e processa'!W336&lt;='Tabela IRT'!$B$13,'Tabela IRT'!$D$13,IF('Ficha de funcio e processa'!W336&lt;='Tabela IRT'!$B$14,'Tabela IRT'!$D$14,IF('Ficha de funcio e processa'!W336&lt;='Tabela IRT'!$B$15,'Tabela IRT'!$D$15,IF('Ficha de funcio e processa'!W336&lt;='Tabela IRT'!$B$16,'Tabela IRT'!$D$16,IF('Ficha de funcio e processa'!W336&lt;='Tabela IRT'!$B$17,'Tabela IRT'!$D$17,IF('Ficha de funcio e processa'!W336&lt;='Tabela IRT'!$B$18,'Tabela IRT'!$D$18,IF('Ficha de funcio e processa'!W336&lt;='Tabela IRT'!$B$19,'Tabela IRT'!$D$19,IF('Ficha de funcio e processa'!W336&lt;='Tabela IRT'!$B$20,'Tabela IRT'!$D$20,IF('Ficha de funcio e processa'!W336&lt;='Tabela IRT'!$B$21,'Tabela IRT'!$D$21,IF('Ficha de funcio e processa'!W336&lt;='Tabela IRT'!$B$22,'Tabela IRT'!$D$22,IF('Ficha de funcio e processa'!W336&lt;='Tabela IRT'!$B$23,'Tabela IRT'!$D$23,IF('Ficha de funcio e processa'!W336&lt;='Tabela IRT'!$B$24,'Tabela IRT'!$D$24))))))))))))))</f>
        <v>0</v>
      </c>
      <c r="K331" s="148">
        <f>IF('Ficha de funcio e processa'!W336&lt;='Tabela IRT'!$B$11,'Tabela IRT'!$E$11,IF('Ficha de funcio e processa'!W336&lt;='Tabela IRT'!$B$12,'Tabela IRT'!$E$12,IF('Ficha de funcio e processa'!W336&lt;='Tabela IRT'!$B$13,'Tabela IRT'!$E$13,IF('Ficha de funcio e processa'!W336&lt;='Tabela IRT'!$B$14,'Tabela IRT'!$E$14,IF('Ficha de funcio e processa'!W336&lt;='Tabela IRT'!$B$15,'Tabela IRT'!$E$15,IF('Ficha de funcio e processa'!W336&lt;='Tabela IRT'!$B$16,'Tabela IRT'!$E$16,IF('Ficha de funcio e processa'!W336&lt;='Tabela IRT'!$B$17,'Tabela IRT'!$E$17,IF('Ficha de funcio e processa'!W336&lt;='Tabela IRT'!$B$18,'Tabela IRT'!$E$18,IF('Ficha de funcio e processa'!W336&lt;='Tabela IRT'!$B$19,'Tabela IRT'!$E$19,IF('Ficha de funcio e processa'!W336&lt;='Tabela IRT'!$B$20,'Tabela IRT'!$E$20,IF('Ficha de funcio e processa'!W336&lt;='Tabela IRT'!$B$21,'Tabela IRT'!$E$21,IF('Ficha de funcio e processa'!W336&lt;='Tabela IRT'!$B$22,'Tabela IRT'!$E$22,IF('Ficha de funcio e processa'!W336&lt;='Tabela IRT'!$B$23,'Tabela IRT'!$E$23,IF('Ficha de funcio e processa'!W336&lt;='Tabela IRT'!$B$24,'Tabela IRT'!$E$24))))))))))))))</f>
        <v>0</v>
      </c>
      <c r="L331" s="148">
        <f>IF('Ficha de funcio e processa'!W336&lt;='Tabela IRT'!$B$11,'Tabela IRT'!$C$11,IF('Ficha de funcio e processa'!W336&lt;='Tabela IRT'!$B$12,'Tabela IRT'!$C$12,IF('Ficha de funcio e processa'!W336&lt;='Tabela IRT'!$B$13,'Tabela IRT'!$C$13,IF('Ficha de funcio e processa'!W336&lt;='Tabela IRT'!$B$14,'Tabela IRT'!$C$14,IF('Ficha de funcio e processa'!W336&lt;='Tabela IRT'!$B$15,'Tabela IRT'!$C$15,IF('Ficha de funcio e processa'!W336&lt;='Tabela IRT'!$B$16,'Tabela IRT'!$C$16,IF('Ficha de funcio e processa'!W336&lt;='Tabela IRT'!$B$17,'Tabela IRT'!$C$17,IF('Ficha de funcio e processa'!W336&lt;='Tabela IRT'!$B$18,'Tabela IRT'!$C$18,IF('Ficha de funcio e processa'!W336&lt;='Tabela IRT'!$B$19,'Tabela IRT'!$C$19,IF('Ficha de funcio e processa'!W336&lt;='Tabela IRT'!$B$20,'Tabela IRT'!$C$20,IF('Ficha de funcio e processa'!W336&lt;='Tabela IRT'!$B$21,'Tabela IRT'!$C$21,IF('Ficha de funcio e processa'!W336&lt;='Tabela IRT'!$B$22,'Tabela IRT'!$C$22,IF('Ficha de funcio e processa'!W336&lt;='Tabela IRT'!$B$23,'Tabela IRT'!$C$23,IF('Ficha de funcio e processa'!W336&lt;='Tabela IRT'!$B$24,'Tabela IRT'!$C$24))))))))))))))</f>
        <v>0</v>
      </c>
      <c r="M331" s="233">
        <f>('Ficha de funcio e processa'!W336-30%)-L331</f>
        <v>-0.3</v>
      </c>
      <c r="N331" s="184">
        <v>44</v>
      </c>
      <c r="O331" s="184">
        <v>9</v>
      </c>
      <c r="P331" s="185"/>
      <c r="Q331" s="185"/>
      <c r="R331" s="186"/>
      <c r="S331" s="186"/>
      <c r="T331" s="186"/>
      <c r="U331" s="186"/>
      <c r="V331" s="186"/>
      <c r="W331" s="186"/>
      <c r="X331" s="186"/>
      <c r="Y331" s="186"/>
      <c r="Z331" s="151"/>
      <c r="AA331" s="153">
        <f t="shared" ca="1" si="27"/>
        <v>41740</v>
      </c>
      <c r="AB331" s="154">
        <f t="shared" ca="1" si="28"/>
        <v>114.35616438356165</v>
      </c>
      <c r="AC331" s="187"/>
    </row>
    <row r="332" spans="1:29">
      <c r="A332" s="137" t="b">
        <f t="shared" si="29"/>
        <v>0</v>
      </c>
      <c r="B332" s="138"/>
      <c r="C332" s="145"/>
      <c r="D332" s="138"/>
      <c r="E332" s="139"/>
      <c r="F332" s="139"/>
      <c r="G332" s="140">
        <f t="shared" ca="1" si="25"/>
        <v>41740</v>
      </c>
      <c r="H332" s="141">
        <f t="shared" ca="1" si="26"/>
        <v>-41740</v>
      </c>
      <c r="I332" s="180"/>
      <c r="J332" s="135">
        <f>IF('Ficha de funcio e processa'!W337&lt;='Tabela IRT'!$B$11,'Tabela IRT'!$D$11,IF('Ficha de funcio e processa'!W337&lt;='Tabela IRT'!$B$12,'Tabela IRT'!$D$12,IF('Ficha de funcio e processa'!W337&lt;='Tabela IRT'!$B$13,'Tabela IRT'!$D$13,IF('Ficha de funcio e processa'!W337&lt;='Tabela IRT'!$B$14,'Tabela IRT'!$D$14,IF('Ficha de funcio e processa'!W337&lt;='Tabela IRT'!$B$15,'Tabela IRT'!$D$15,IF('Ficha de funcio e processa'!W337&lt;='Tabela IRT'!$B$16,'Tabela IRT'!$D$16,IF('Ficha de funcio e processa'!W337&lt;='Tabela IRT'!$B$17,'Tabela IRT'!$D$17,IF('Ficha de funcio e processa'!W337&lt;='Tabela IRT'!$B$18,'Tabela IRT'!$D$18,IF('Ficha de funcio e processa'!W337&lt;='Tabela IRT'!$B$19,'Tabela IRT'!$D$19,IF('Ficha de funcio e processa'!W337&lt;='Tabela IRT'!$B$20,'Tabela IRT'!$D$20,IF('Ficha de funcio e processa'!W337&lt;='Tabela IRT'!$B$21,'Tabela IRT'!$D$21,IF('Ficha de funcio e processa'!W337&lt;='Tabela IRT'!$B$22,'Tabela IRT'!$D$22,IF('Ficha de funcio e processa'!W337&lt;='Tabela IRT'!$B$23,'Tabela IRT'!$D$23,IF('Ficha de funcio e processa'!W337&lt;='Tabela IRT'!$B$24,'Tabela IRT'!$D$24))))))))))))))</f>
        <v>0</v>
      </c>
      <c r="K332" s="148">
        <f>IF('Ficha de funcio e processa'!W337&lt;='Tabela IRT'!$B$11,'Tabela IRT'!$E$11,IF('Ficha de funcio e processa'!W337&lt;='Tabela IRT'!$B$12,'Tabela IRT'!$E$12,IF('Ficha de funcio e processa'!W337&lt;='Tabela IRT'!$B$13,'Tabela IRT'!$E$13,IF('Ficha de funcio e processa'!W337&lt;='Tabela IRT'!$B$14,'Tabela IRT'!$E$14,IF('Ficha de funcio e processa'!W337&lt;='Tabela IRT'!$B$15,'Tabela IRT'!$E$15,IF('Ficha de funcio e processa'!W337&lt;='Tabela IRT'!$B$16,'Tabela IRT'!$E$16,IF('Ficha de funcio e processa'!W337&lt;='Tabela IRT'!$B$17,'Tabela IRT'!$E$17,IF('Ficha de funcio e processa'!W337&lt;='Tabela IRT'!$B$18,'Tabela IRT'!$E$18,IF('Ficha de funcio e processa'!W337&lt;='Tabela IRT'!$B$19,'Tabela IRT'!$E$19,IF('Ficha de funcio e processa'!W337&lt;='Tabela IRT'!$B$20,'Tabela IRT'!$E$20,IF('Ficha de funcio e processa'!W337&lt;='Tabela IRT'!$B$21,'Tabela IRT'!$E$21,IF('Ficha de funcio e processa'!W337&lt;='Tabela IRT'!$B$22,'Tabela IRT'!$E$22,IF('Ficha de funcio e processa'!W337&lt;='Tabela IRT'!$B$23,'Tabela IRT'!$E$23,IF('Ficha de funcio e processa'!W337&lt;='Tabela IRT'!$B$24,'Tabela IRT'!$E$24))))))))))))))</f>
        <v>0</v>
      </c>
      <c r="L332" s="148">
        <f>IF('Ficha de funcio e processa'!W337&lt;='Tabela IRT'!$B$11,'Tabela IRT'!$C$11,IF('Ficha de funcio e processa'!W337&lt;='Tabela IRT'!$B$12,'Tabela IRT'!$C$12,IF('Ficha de funcio e processa'!W337&lt;='Tabela IRT'!$B$13,'Tabela IRT'!$C$13,IF('Ficha de funcio e processa'!W337&lt;='Tabela IRT'!$B$14,'Tabela IRT'!$C$14,IF('Ficha de funcio e processa'!W337&lt;='Tabela IRT'!$B$15,'Tabela IRT'!$C$15,IF('Ficha de funcio e processa'!W337&lt;='Tabela IRT'!$B$16,'Tabela IRT'!$C$16,IF('Ficha de funcio e processa'!W337&lt;='Tabela IRT'!$B$17,'Tabela IRT'!$C$17,IF('Ficha de funcio e processa'!W337&lt;='Tabela IRT'!$B$18,'Tabela IRT'!$C$18,IF('Ficha de funcio e processa'!W337&lt;='Tabela IRT'!$B$19,'Tabela IRT'!$C$19,IF('Ficha de funcio e processa'!W337&lt;='Tabela IRT'!$B$20,'Tabela IRT'!$C$20,IF('Ficha de funcio e processa'!W337&lt;='Tabela IRT'!$B$21,'Tabela IRT'!$C$21,IF('Ficha de funcio e processa'!W337&lt;='Tabela IRT'!$B$22,'Tabela IRT'!$C$22,IF('Ficha de funcio e processa'!W337&lt;='Tabela IRT'!$B$23,'Tabela IRT'!$C$23,IF('Ficha de funcio e processa'!W337&lt;='Tabela IRT'!$B$24,'Tabela IRT'!$C$24))))))))))))))</f>
        <v>0</v>
      </c>
      <c r="M332" s="233">
        <f>('Ficha de funcio e processa'!W337-30%)-L332</f>
        <v>-0.3</v>
      </c>
      <c r="N332" s="184">
        <v>44</v>
      </c>
      <c r="O332" s="184">
        <v>9</v>
      </c>
      <c r="P332" s="185"/>
      <c r="Q332" s="185"/>
      <c r="R332" s="186"/>
      <c r="S332" s="186"/>
      <c r="T332" s="186"/>
      <c r="U332" s="186"/>
      <c r="V332" s="186"/>
      <c r="W332" s="186"/>
      <c r="X332" s="186"/>
      <c r="Y332" s="186"/>
      <c r="Z332" s="151"/>
      <c r="AA332" s="153">
        <f t="shared" ca="1" si="27"/>
        <v>41740</v>
      </c>
      <c r="AB332" s="154">
        <f t="shared" ca="1" si="28"/>
        <v>114.35616438356165</v>
      </c>
      <c r="AC332" s="187"/>
    </row>
    <row r="333" spans="1:29">
      <c r="A333" s="137" t="b">
        <f t="shared" si="29"/>
        <v>0</v>
      </c>
      <c r="B333" s="138"/>
      <c r="C333" s="145"/>
      <c r="D333" s="138"/>
      <c r="E333" s="139"/>
      <c r="F333" s="139"/>
      <c r="G333" s="140">
        <f t="shared" ca="1" si="25"/>
        <v>41740</v>
      </c>
      <c r="H333" s="141">
        <f t="shared" ca="1" si="26"/>
        <v>-41740</v>
      </c>
      <c r="I333" s="180"/>
      <c r="J333" s="135">
        <f>IF('Ficha de funcio e processa'!W338&lt;='Tabela IRT'!$B$11,'Tabela IRT'!$D$11,IF('Ficha de funcio e processa'!W338&lt;='Tabela IRT'!$B$12,'Tabela IRT'!$D$12,IF('Ficha de funcio e processa'!W338&lt;='Tabela IRT'!$B$13,'Tabela IRT'!$D$13,IF('Ficha de funcio e processa'!W338&lt;='Tabela IRT'!$B$14,'Tabela IRT'!$D$14,IF('Ficha de funcio e processa'!W338&lt;='Tabela IRT'!$B$15,'Tabela IRT'!$D$15,IF('Ficha de funcio e processa'!W338&lt;='Tabela IRT'!$B$16,'Tabela IRT'!$D$16,IF('Ficha de funcio e processa'!W338&lt;='Tabela IRT'!$B$17,'Tabela IRT'!$D$17,IF('Ficha de funcio e processa'!W338&lt;='Tabela IRT'!$B$18,'Tabela IRT'!$D$18,IF('Ficha de funcio e processa'!W338&lt;='Tabela IRT'!$B$19,'Tabela IRT'!$D$19,IF('Ficha de funcio e processa'!W338&lt;='Tabela IRT'!$B$20,'Tabela IRT'!$D$20,IF('Ficha de funcio e processa'!W338&lt;='Tabela IRT'!$B$21,'Tabela IRT'!$D$21,IF('Ficha de funcio e processa'!W338&lt;='Tabela IRT'!$B$22,'Tabela IRT'!$D$22,IF('Ficha de funcio e processa'!W338&lt;='Tabela IRT'!$B$23,'Tabela IRT'!$D$23,IF('Ficha de funcio e processa'!W338&lt;='Tabela IRT'!$B$24,'Tabela IRT'!$D$24))))))))))))))</f>
        <v>0</v>
      </c>
      <c r="K333" s="148">
        <f>IF('Ficha de funcio e processa'!W338&lt;='Tabela IRT'!$B$11,'Tabela IRT'!$E$11,IF('Ficha de funcio e processa'!W338&lt;='Tabela IRT'!$B$12,'Tabela IRT'!$E$12,IF('Ficha de funcio e processa'!W338&lt;='Tabela IRT'!$B$13,'Tabela IRT'!$E$13,IF('Ficha de funcio e processa'!W338&lt;='Tabela IRT'!$B$14,'Tabela IRT'!$E$14,IF('Ficha de funcio e processa'!W338&lt;='Tabela IRT'!$B$15,'Tabela IRT'!$E$15,IF('Ficha de funcio e processa'!W338&lt;='Tabela IRT'!$B$16,'Tabela IRT'!$E$16,IF('Ficha de funcio e processa'!W338&lt;='Tabela IRT'!$B$17,'Tabela IRT'!$E$17,IF('Ficha de funcio e processa'!W338&lt;='Tabela IRT'!$B$18,'Tabela IRT'!$E$18,IF('Ficha de funcio e processa'!W338&lt;='Tabela IRT'!$B$19,'Tabela IRT'!$E$19,IF('Ficha de funcio e processa'!W338&lt;='Tabela IRT'!$B$20,'Tabela IRT'!$E$20,IF('Ficha de funcio e processa'!W338&lt;='Tabela IRT'!$B$21,'Tabela IRT'!$E$21,IF('Ficha de funcio e processa'!W338&lt;='Tabela IRT'!$B$22,'Tabela IRT'!$E$22,IF('Ficha de funcio e processa'!W338&lt;='Tabela IRT'!$B$23,'Tabela IRT'!$E$23,IF('Ficha de funcio e processa'!W338&lt;='Tabela IRT'!$B$24,'Tabela IRT'!$E$24))))))))))))))</f>
        <v>0</v>
      </c>
      <c r="L333" s="148">
        <f>IF('Ficha de funcio e processa'!W338&lt;='Tabela IRT'!$B$11,'Tabela IRT'!$C$11,IF('Ficha de funcio e processa'!W338&lt;='Tabela IRT'!$B$12,'Tabela IRT'!$C$12,IF('Ficha de funcio e processa'!W338&lt;='Tabela IRT'!$B$13,'Tabela IRT'!$C$13,IF('Ficha de funcio e processa'!W338&lt;='Tabela IRT'!$B$14,'Tabela IRT'!$C$14,IF('Ficha de funcio e processa'!W338&lt;='Tabela IRT'!$B$15,'Tabela IRT'!$C$15,IF('Ficha de funcio e processa'!W338&lt;='Tabela IRT'!$B$16,'Tabela IRT'!$C$16,IF('Ficha de funcio e processa'!W338&lt;='Tabela IRT'!$B$17,'Tabela IRT'!$C$17,IF('Ficha de funcio e processa'!W338&lt;='Tabela IRT'!$B$18,'Tabela IRT'!$C$18,IF('Ficha de funcio e processa'!W338&lt;='Tabela IRT'!$B$19,'Tabela IRT'!$C$19,IF('Ficha de funcio e processa'!W338&lt;='Tabela IRT'!$B$20,'Tabela IRT'!$C$20,IF('Ficha de funcio e processa'!W338&lt;='Tabela IRT'!$B$21,'Tabela IRT'!$C$21,IF('Ficha de funcio e processa'!W338&lt;='Tabela IRT'!$B$22,'Tabela IRT'!$C$22,IF('Ficha de funcio e processa'!W338&lt;='Tabela IRT'!$B$23,'Tabela IRT'!$C$23,IF('Ficha de funcio e processa'!W338&lt;='Tabela IRT'!$B$24,'Tabela IRT'!$C$24))))))))))))))</f>
        <v>0</v>
      </c>
      <c r="M333" s="233">
        <f>('Ficha de funcio e processa'!W338-30%)-L333</f>
        <v>-0.3</v>
      </c>
      <c r="N333" s="184">
        <v>44</v>
      </c>
      <c r="O333" s="184">
        <v>9</v>
      </c>
      <c r="P333" s="185"/>
      <c r="Q333" s="185"/>
      <c r="R333" s="186"/>
      <c r="S333" s="186"/>
      <c r="T333" s="186"/>
      <c r="U333" s="186"/>
      <c r="V333" s="186"/>
      <c r="W333" s="186"/>
      <c r="X333" s="186"/>
      <c r="Y333" s="186"/>
      <c r="Z333" s="151"/>
      <c r="AA333" s="153">
        <f t="shared" ca="1" si="27"/>
        <v>41740</v>
      </c>
      <c r="AB333" s="154">
        <f t="shared" ca="1" si="28"/>
        <v>114.35616438356165</v>
      </c>
      <c r="AC333" s="187"/>
    </row>
    <row r="334" spans="1:29">
      <c r="A334" s="137" t="b">
        <f t="shared" si="29"/>
        <v>0</v>
      </c>
      <c r="B334" s="138"/>
      <c r="C334" s="145"/>
      <c r="D334" s="138"/>
      <c r="E334" s="139"/>
      <c r="F334" s="139"/>
      <c r="G334" s="140">
        <f t="shared" ca="1" si="25"/>
        <v>41740</v>
      </c>
      <c r="H334" s="141">
        <f t="shared" ca="1" si="26"/>
        <v>-41740</v>
      </c>
      <c r="I334" s="180"/>
      <c r="J334" s="135">
        <f>IF('Ficha de funcio e processa'!W339&lt;='Tabela IRT'!$B$11,'Tabela IRT'!$D$11,IF('Ficha de funcio e processa'!W339&lt;='Tabela IRT'!$B$12,'Tabela IRT'!$D$12,IF('Ficha de funcio e processa'!W339&lt;='Tabela IRT'!$B$13,'Tabela IRT'!$D$13,IF('Ficha de funcio e processa'!W339&lt;='Tabela IRT'!$B$14,'Tabela IRT'!$D$14,IF('Ficha de funcio e processa'!W339&lt;='Tabela IRT'!$B$15,'Tabela IRT'!$D$15,IF('Ficha de funcio e processa'!W339&lt;='Tabela IRT'!$B$16,'Tabela IRT'!$D$16,IF('Ficha de funcio e processa'!W339&lt;='Tabela IRT'!$B$17,'Tabela IRT'!$D$17,IF('Ficha de funcio e processa'!W339&lt;='Tabela IRT'!$B$18,'Tabela IRT'!$D$18,IF('Ficha de funcio e processa'!W339&lt;='Tabela IRT'!$B$19,'Tabela IRT'!$D$19,IF('Ficha de funcio e processa'!W339&lt;='Tabela IRT'!$B$20,'Tabela IRT'!$D$20,IF('Ficha de funcio e processa'!W339&lt;='Tabela IRT'!$B$21,'Tabela IRT'!$D$21,IF('Ficha de funcio e processa'!W339&lt;='Tabela IRT'!$B$22,'Tabela IRT'!$D$22,IF('Ficha de funcio e processa'!W339&lt;='Tabela IRT'!$B$23,'Tabela IRT'!$D$23,IF('Ficha de funcio e processa'!W339&lt;='Tabela IRT'!$B$24,'Tabela IRT'!$D$24))))))))))))))</f>
        <v>0</v>
      </c>
      <c r="K334" s="148">
        <f>IF('Ficha de funcio e processa'!W339&lt;='Tabela IRT'!$B$11,'Tabela IRT'!$E$11,IF('Ficha de funcio e processa'!W339&lt;='Tabela IRT'!$B$12,'Tabela IRT'!$E$12,IF('Ficha de funcio e processa'!W339&lt;='Tabela IRT'!$B$13,'Tabela IRT'!$E$13,IF('Ficha de funcio e processa'!W339&lt;='Tabela IRT'!$B$14,'Tabela IRT'!$E$14,IF('Ficha de funcio e processa'!W339&lt;='Tabela IRT'!$B$15,'Tabela IRT'!$E$15,IF('Ficha de funcio e processa'!W339&lt;='Tabela IRT'!$B$16,'Tabela IRT'!$E$16,IF('Ficha de funcio e processa'!W339&lt;='Tabela IRT'!$B$17,'Tabela IRT'!$E$17,IF('Ficha de funcio e processa'!W339&lt;='Tabela IRT'!$B$18,'Tabela IRT'!$E$18,IF('Ficha de funcio e processa'!W339&lt;='Tabela IRT'!$B$19,'Tabela IRT'!$E$19,IF('Ficha de funcio e processa'!W339&lt;='Tabela IRT'!$B$20,'Tabela IRT'!$E$20,IF('Ficha de funcio e processa'!W339&lt;='Tabela IRT'!$B$21,'Tabela IRT'!$E$21,IF('Ficha de funcio e processa'!W339&lt;='Tabela IRT'!$B$22,'Tabela IRT'!$E$22,IF('Ficha de funcio e processa'!W339&lt;='Tabela IRT'!$B$23,'Tabela IRT'!$E$23,IF('Ficha de funcio e processa'!W339&lt;='Tabela IRT'!$B$24,'Tabela IRT'!$E$24))))))))))))))</f>
        <v>0</v>
      </c>
      <c r="L334" s="148">
        <f>IF('Ficha de funcio e processa'!W339&lt;='Tabela IRT'!$B$11,'Tabela IRT'!$C$11,IF('Ficha de funcio e processa'!W339&lt;='Tabela IRT'!$B$12,'Tabela IRT'!$C$12,IF('Ficha de funcio e processa'!W339&lt;='Tabela IRT'!$B$13,'Tabela IRT'!$C$13,IF('Ficha de funcio e processa'!W339&lt;='Tabela IRT'!$B$14,'Tabela IRT'!$C$14,IF('Ficha de funcio e processa'!W339&lt;='Tabela IRT'!$B$15,'Tabela IRT'!$C$15,IF('Ficha de funcio e processa'!W339&lt;='Tabela IRT'!$B$16,'Tabela IRT'!$C$16,IF('Ficha de funcio e processa'!W339&lt;='Tabela IRT'!$B$17,'Tabela IRT'!$C$17,IF('Ficha de funcio e processa'!W339&lt;='Tabela IRT'!$B$18,'Tabela IRT'!$C$18,IF('Ficha de funcio e processa'!W339&lt;='Tabela IRT'!$B$19,'Tabela IRT'!$C$19,IF('Ficha de funcio e processa'!W339&lt;='Tabela IRT'!$B$20,'Tabela IRT'!$C$20,IF('Ficha de funcio e processa'!W339&lt;='Tabela IRT'!$B$21,'Tabela IRT'!$C$21,IF('Ficha de funcio e processa'!W339&lt;='Tabela IRT'!$B$22,'Tabela IRT'!$C$22,IF('Ficha de funcio e processa'!W339&lt;='Tabela IRT'!$B$23,'Tabela IRT'!$C$23,IF('Ficha de funcio e processa'!W339&lt;='Tabela IRT'!$B$24,'Tabela IRT'!$C$24))))))))))))))</f>
        <v>0</v>
      </c>
      <c r="M334" s="233">
        <f>('Ficha de funcio e processa'!W339-30%)-L334</f>
        <v>-0.3</v>
      </c>
      <c r="N334" s="184">
        <v>44</v>
      </c>
      <c r="O334" s="184">
        <v>9</v>
      </c>
      <c r="P334" s="185"/>
      <c r="Q334" s="185"/>
      <c r="R334" s="186"/>
      <c r="S334" s="186"/>
      <c r="T334" s="186"/>
      <c r="U334" s="186"/>
      <c r="V334" s="186"/>
      <c r="W334" s="186"/>
      <c r="X334" s="186"/>
      <c r="Y334" s="186"/>
      <c r="Z334" s="151"/>
      <c r="AA334" s="153">
        <f t="shared" ca="1" si="27"/>
        <v>41740</v>
      </c>
      <c r="AB334" s="154">
        <f t="shared" ca="1" si="28"/>
        <v>114.35616438356165</v>
      </c>
      <c r="AC334" s="187"/>
    </row>
    <row r="335" spans="1:29">
      <c r="A335" s="137" t="b">
        <f t="shared" si="29"/>
        <v>0</v>
      </c>
      <c r="B335" s="138"/>
      <c r="C335" s="145"/>
      <c r="D335" s="138"/>
      <c r="E335" s="139"/>
      <c r="F335" s="139"/>
      <c r="G335" s="140">
        <f t="shared" ca="1" si="25"/>
        <v>41740</v>
      </c>
      <c r="H335" s="141">
        <f t="shared" ca="1" si="26"/>
        <v>-41740</v>
      </c>
      <c r="I335" s="180"/>
      <c r="J335" s="135">
        <f>IF('Ficha de funcio e processa'!W340&lt;='Tabela IRT'!$B$11,'Tabela IRT'!$D$11,IF('Ficha de funcio e processa'!W340&lt;='Tabela IRT'!$B$12,'Tabela IRT'!$D$12,IF('Ficha de funcio e processa'!W340&lt;='Tabela IRT'!$B$13,'Tabela IRT'!$D$13,IF('Ficha de funcio e processa'!W340&lt;='Tabela IRT'!$B$14,'Tabela IRT'!$D$14,IF('Ficha de funcio e processa'!W340&lt;='Tabela IRT'!$B$15,'Tabela IRT'!$D$15,IF('Ficha de funcio e processa'!W340&lt;='Tabela IRT'!$B$16,'Tabela IRT'!$D$16,IF('Ficha de funcio e processa'!W340&lt;='Tabela IRT'!$B$17,'Tabela IRT'!$D$17,IF('Ficha de funcio e processa'!W340&lt;='Tabela IRT'!$B$18,'Tabela IRT'!$D$18,IF('Ficha de funcio e processa'!W340&lt;='Tabela IRT'!$B$19,'Tabela IRT'!$D$19,IF('Ficha de funcio e processa'!W340&lt;='Tabela IRT'!$B$20,'Tabela IRT'!$D$20,IF('Ficha de funcio e processa'!W340&lt;='Tabela IRT'!$B$21,'Tabela IRT'!$D$21,IF('Ficha de funcio e processa'!W340&lt;='Tabela IRT'!$B$22,'Tabela IRT'!$D$22,IF('Ficha de funcio e processa'!W340&lt;='Tabela IRT'!$B$23,'Tabela IRT'!$D$23,IF('Ficha de funcio e processa'!W340&lt;='Tabela IRT'!$B$24,'Tabela IRT'!$D$24))))))))))))))</f>
        <v>0</v>
      </c>
      <c r="K335" s="148">
        <f>IF('Ficha de funcio e processa'!W340&lt;='Tabela IRT'!$B$11,'Tabela IRT'!$E$11,IF('Ficha de funcio e processa'!W340&lt;='Tabela IRT'!$B$12,'Tabela IRT'!$E$12,IF('Ficha de funcio e processa'!W340&lt;='Tabela IRT'!$B$13,'Tabela IRT'!$E$13,IF('Ficha de funcio e processa'!W340&lt;='Tabela IRT'!$B$14,'Tabela IRT'!$E$14,IF('Ficha de funcio e processa'!W340&lt;='Tabela IRT'!$B$15,'Tabela IRT'!$E$15,IF('Ficha de funcio e processa'!W340&lt;='Tabela IRT'!$B$16,'Tabela IRT'!$E$16,IF('Ficha de funcio e processa'!W340&lt;='Tabela IRT'!$B$17,'Tabela IRT'!$E$17,IF('Ficha de funcio e processa'!W340&lt;='Tabela IRT'!$B$18,'Tabela IRT'!$E$18,IF('Ficha de funcio e processa'!W340&lt;='Tabela IRT'!$B$19,'Tabela IRT'!$E$19,IF('Ficha de funcio e processa'!W340&lt;='Tabela IRT'!$B$20,'Tabela IRT'!$E$20,IF('Ficha de funcio e processa'!W340&lt;='Tabela IRT'!$B$21,'Tabela IRT'!$E$21,IF('Ficha de funcio e processa'!W340&lt;='Tabela IRT'!$B$22,'Tabela IRT'!$E$22,IF('Ficha de funcio e processa'!W340&lt;='Tabela IRT'!$B$23,'Tabela IRT'!$E$23,IF('Ficha de funcio e processa'!W340&lt;='Tabela IRT'!$B$24,'Tabela IRT'!$E$24))))))))))))))</f>
        <v>0</v>
      </c>
      <c r="L335" s="148">
        <f>IF('Ficha de funcio e processa'!W340&lt;='Tabela IRT'!$B$11,'Tabela IRT'!$C$11,IF('Ficha de funcio e processa'!W340&lt;='Tabela IRT'!$B$12,'Tabela IRT'!$C$12,IF('Ficha de funcio e processa'!W340&lt;='Tabela IRT'!$B$13,'Tabela IRT'!$C$13,IF('Ficha de funcio e processa'!W340&lt;='Tabela IRT'!$B$14,'Tabela IRT'!$C$14,IF('Ficha de funcio e processa'!W340&lt;='Tabela IRT'!$B$15,'Tabela IRT'!$C$15,IF('Ficha de funcio e processa'!W340&lt;='Tabela IRT'!$B$16,'Tabela IRT'!$C$16,IF('Ficha de funcio e processa'!W340&lt;='Tabela IRT'!$B$17,'Tabela IRT'!$C$17,IF('Ficha de funcio e processa'!W340&lt;='Tabela IRT'!$B$18,'Tabela IRT'!$C$18,IF('Ficha de funcio e processa'!W340&lt;='Tabela IRT'!$B$19,'Tabela IRT'!$C$19,IF('Ficha de funcio e processa'!W340&lt;='Tabela IRT'!$B$20,'Tabela IRT'!$C$20,IF('Ficha de funcio e processa'!W340&lt;='Tabela IRT'!$B$21,'Tabela IRT'!$C$21,IF('Ficha de funcio e processa'!W340&lt;='Tabela IRT'!$B$22,'Tabela IRT'!$C$22,IF('Ficha de funcio e processa'!W340&lt;='Tabela IRT'!$B$23,'Tabela IRT'!$C$23,IF('Ficha de funcio e processa'!W340&lt;='Tabela IRT'!$B$24,'Tabela IRT'!$C$24))))))))))))))</f>
        <v>0</v>
      </c>
      <c r="M335" s="233">
        <f>('Ficha de funcio e processa'!W340-30%)-L335</f>
        <v>-0.3</v>
      </c>
      <c r="N335" s="184">
        <v>44</v>
      </c>
      <c r="O335" s="184">
        <v>9</v>
      </c>
      <c r="P335" s="185"/>
      <c r="Q335" s="185"/>
      <c r="R335" s="186"/>
      <c r="S335" s="186"/>
      <c r="T335" s="186"/>
      <c r="U335" s="186"/>
      <c r="V335" s="186"/>
      <c r="W335" s="186"/>
      <c r="X335" s="186"/>
      <c r="Y335" s="186"/>
      <c r="Z335" s="151"/>
      <c r="AA335" s="153">
        <f t="shared" ca="1" si="27"/>
        <v>41740</v>
      </c>
      <c r="AB335" s="154">
        <f t="shared" ca="1" si="28"/>
        <v>114.35616438356165</v>
      </c>
      <c r="AC335" s="187"/>
    </row>
    <row r="336" spans="1:29">
      <c r="A336" s="137" t="b">
        <f t="shared" si="29"/>
        <v>0</v>
      </c>
      <c r="B336" s="138"/>
      <c r="C336" s="145"/>
      <c r="D336" s="138"/>
      <c r="E336" s="139"/>
      <c r="F336" s="139"/>
      <c r="G336" s="140">
        <f t="shared" ca="1" si="25"/>
        <v>41740</v>
      </c>
      <c r="H336" s="141">
        <f t="shared" ca="1" si="26"/>
        <v>-41740</v>
      </c>
      <c r="I336" s="180"/>
      <c r="J336" s="135">
        <f>IF('Ficha de funcio e processa'!W341&lt;='Tabela IRT'!$B$11,'Tabela IRT'!$D$11,IF('Ficha de funcio e processa'!W341&lt;='Tabela IRT'!$B$12,'Tabela IRT'!$D$12,IF('Ficha de funcio e processa'!W341&lt;='Tabela IRT'!$B$13,'Tabela IRT'!$D$13,IF('Ficha de funcio e processa'!W341&lt;='Tabela IRT'!$B$14,'Tabela IRT'!$D$14,IF('Ficha de funcio e processa'!W341&lt;='Tabela IRT'!$B$15,'Tabela IRT'!$D$15,IF('Ficha de funcio e processa'!W341&lt;='Tabela IRT'!$B$16,'Tabela IRT'!$D$16,IF('Ficha de funcio e processa'!W341&lt;='Tabela IRT'!$B$17,'Tabela IRT'!$D$17,IF('Ficha de funcio e processa'!W341&lt;='Tabela IRT'!$B$18,'Tabela IRT'!$D$18,IF('Ficha de funcio e processa'!W341&lt;='Tabela IRT'!$B$19,'Tabela IRT'!$D$19,IF('Ficha de funcio e processa'!W341&lt;='Tabela IRT'!$B$20,'Tabela IRT'!$D$20,IF('Ficha de funcio e processa'!W341&lt;='Tabela IRT'!$B$21,'Tabela IRT'!$D$21,IF('Ficha de funcio e processa'!W341&lt;='Tabela IRT'!$B$22,'Tabela IRT'!$D$22,IF('Ficha de funcio e processa'!W341&lt;='Tabela IRT'!$B$23,'Tabela IRT'!$D$23,IF('Ficha de funcio e processa'!W341&lt;='Tabela IRT'!$B$24,'Tabela IRT'!$D$24))))))))))))))</f>
        <v>0</v>
      </c>
      <c r="K336" s="148">
        <f>IF('Ficha de funcio e processa'!W341&lt;='Tabela IRT'!$B$11,'Tabela IRT'!$E$11,IF('Ficha de funcio e processa'!W341&lt;='Tabela IRT'!$B$12,'Tabela IRT'!$E$12,IF('Ficha de funcio e processa'!W341&lt;='Tabela IRT'!$B$13,'Tabela IRT'!$E$13,IF('Ficha de funcio e processa'!W341&lt;='Tabela IRT'!$B$14,'Tabela IRT'!$E$14,IF('Ficha de funcio e processa'!W341&lt;='Tabela IRT'!$B$15,'Tabela IRT'!$E$15,IF('Ficha de funcio e processa'!W341&lt;='Tabela IRT'!$B$16,'Tabela IRT'!$E$16,IF('Ficha de funcio e processa'!W341&lt;='Tabela IRT'!$B$17,'Tabela IRT'!$E$17,IF('Ficha de funcio e processa'!W341&lt;='Tabela IRT'!$B$18,'Tabela IRT'!$E$18,IF('Ficha de funcio e processa'!W341&lt;='Tabela IRT'!$B$19,'Tabela IRT'!$E$19,IF('Ficha de funcio e processa'!W341&lt;='Tabela IRT'!$B$20,'Tabela IRT'!$E$20,IF('Ficha de funcio e processa'!W341&lt;='Tabela IRT'!$B$21,'Tabela IRT'!$E$21,IF('Ficha de funcio e processa'!W341&lt;='Tabela IRT'!$B$22,'Tabela IRT'!$E$22,IF('Ficha de funcio e processa'!W341&lt;='Tabela IRT'!$B$23,'Tabela IRT'!$E$23,IF('Ficha de funcio e processa'!W341&lt;='Tabela IRT'!$B$24,'Tabela IRT'!$E$24))))))))))))))</f>
        <v>0</v>
      </c>
      <c r="L336" s="148">
        <f>IF('Ficha de funcio e processa'!W341&lt;='Tabela IRT'!$B$11,'Tabela IRT'!$C$11,IF('Ficha de funcio e processa'!W341&lt;='Tabela IRT'!$B$12,'Tabela IRT'!$C$12,IF('Ficha de funcio e processa'!W341&lt;='Tabela IRT'!$B$13,'Tabela IRT'!$C$13,IF('Ficha de funcio e processa'!W341&lt;='Tabela IRT'!$B$14,'Tabela IRT'!$C$14,IF('Ficha de funcio e processa'!W341&lt;='Tabela IRT'!$B$15,'Tabela IRT'!$C$15,IF('Ficha de funcio e processa'!W341&lt;='Tabela IRT'!$B$16,'Tabela IRT'!$C$16,IF('Ficha de funcio e processa'!W341&lt;='Tabela IRT'!$B$17,'Tabela IRT'!$C$17,IF('Ficha de funcio e processa'!W341&lt;='Tabela IRT'!$B$18,'Tabela IRT'!$C$18,IF('Ficha de funcio e processa'!W341&lt;='Tabela IRT'!$B$19,'Tabela IRT'!$C$19,IF('Ficha de funcio e processa'!W341&lt;='Tabela IRT'!$B$20,'Tabela IRT'!$C$20,IF('Ficha de funcio e processa'!W341&lt;='Tabela IRT'!$B$21,'Tabela IRT'!$C$21,IF('Ficha de funcio e processa'!W341&lt;='Tabela IRT'!$B$22,'Tabela IRT'!$C$22,IF('Ficha de funcio e processa'!W341&lt;='Tabela IRT'!$B$23,'Tabela IRT'!$C$23,IF('Ficha de funcio e processa'!W341&lt;='Tabela IRT'!$B$24,'Tabela IRT'!$C$24))))))))))))))</f>
        <v>0</v>
      </c>
      <c r="M336" s="233">
        <f>('Ficha de funcio e processa'!W341-30%)-L336</f>
        <v>-0.3</v>
      </c>
      <c r="N336" s="184">
        <v>44</v>
      </c>
      <c r="O336" s="184">
        <v>9</v>
      </c>
      <c r="P336" s="185"/>
      <c r="Q336" s="185"/>
      <c r="R336" s="186"/>
      <c r="S336" s="186"/>
      <c r="T336" s="186"/>
      <c r="U336" s="186"/>
      <c r="V336" s="186"/>
      <c r="W336" s="186"/>
      <c r="X336" s="186"/>
      <c r="Y336" s="186"/>
      <c r="Z336" s="151"/>
      <c r="AA336" s="153">
        <f t="shared" ca="1" si="27"/>
        <v>41740</v>
      </c>
      <c r="AB336" s="154">
        <f t="shared" ca="1" si="28"/>
        <v>114.35616438356165</v>
      </c>
      <c r="AC336" s="187"/>
    </row>
    <row r="337" spans="1:29">
      <c r="A337" s="137" t="b">
        <f t="shared" si="29"/>
        <v>0</v>
      </c>
      <c r="B337" s="138"/>
      <c r="C337" s="145"/>
      <c r="D337" s="138"/>
      <c r="E337" s="139"/>
      <c r="F337" s="139"/>
      <c r="G337" s="140">
        <f t="shared" ca="1" si="25"/>
        <v>41740</v>
      </c>
      <c r="H337" s="141">
        <f t="shared" ca="1" si="26"/>
        <v>-41740</v>
      </c>
      <c r="I337" s="180"/>
      <c r="J337" s="135">
        <f>IF('Ficha de funcio e processa'!W342&lt;='Tabela IRT'!$B$11,'Tabela IRT'!$D$11,IF('Ficha de funcio e processa'!W342&lt;='Tabela IRT'!$B$12,'Tabela IRT'!$D$12,IF('Ficha de funcio e processa'!W342&lt;='Tabela IRT'!$B$13,'Tabela IRT'!$D$13,IF('Ficha de funcio e processa'!W342&lt;='Tabela IRT'!$B$14,'Tabela IRT'!$D$14,IF('Ficha de funcio e processa'!W342&lt;='Tabela IRT'!$B$15,'Tabela IRT'!$D$15,IF('Ficha de funcio e processa'!W342&lt;='Tabela IRT'!$B$16,'Tabela IRT'!$D$16,IF('Ficha de funcio e processa'!W342&lt;='Tabela IRT'!$B$17,'Tabela IRT'!$D$17,IF('Ficha de funcio e processa'!W342&lt;='Tabela IRT'!$B$18,'Tabela IRT'!$D$18,IF('Ficha de funcio e processa'!W342&lt;='Tabela IRT'!$B$19,'Tabela IRT'!$D$19,IF('Ficha de funcio e processa'!W342&lt;='Tabela IRT'!$B$20,'Tabela IRT'!$D$20,IF('Ficha de funcio e processa'!W342&lt;='Tabela IRT'!$B$21,'Tabela IRT'!$D$21,IF('Ficha de funcio e processa'!W342&lt;='Tabela IRT'!$B$22,'Tabela IRT'!$D$22,IF('Ficha de funcio e processa'!W342&lt;='Tabela IRT'!$B$23,'Tabela IRT'!$D$23,IF('Ficha de funcio e processa'!W342&lt;='Tabela IRT'!$B$24,'Tabela IRT'!$D$24))))))))))))))</f>
        <v>0</v>
      </c>
      <c r="K337" s="148">
        <f>IF('Ficha de funcio e processa'!W342&lt;='Tabela IRT'!$B$11,'Tabela IRT'!$E$11,IF('Ficha de funcio e processa'!W342&lt;='Tabela IRT'!$B$12,'Tabela IRT'!$E$12,IF('Ficha de funcio e processa'!W342&lt;='Tabela IRT'!$B$13,'Tabela IRT'!$E$13,IF('Ficha de funcio e processa'!W342&lt;='Tabela IRT'!$B$14,'Tabela IRT'!$E$14,IF('Ficha de funcio e processa'!W342&lt;='Tabela IRT'!$B$15,'Tabela IRT'!$E$15,IF('Ficha de funcio e processa'!W342&lt;='Tabela IRT'!$B$16,'Tabela IRT'!$E$16,IF('Ficha de funcio e processa'!W342&lt;='Tabela IRT'!$B$17,'Tabela IRT'!$E$17,IF('Ficha de funcio e processa'!W342&lt;='Tabela IRT'!$B$18,'Tabela IRT'!$E$18,IF('Ficha de funcio e processa'!W342&lt;='Tabela IRT'!$B$19,'Tabela IRT'!$E$19,IF('Ficha de funcio e processa'!W342&lt;='Tabela IRT'!$B$20,'Tabela IRT'!$E$20,IF('Ficha de funcio e processa'!W342&lt;='Tabela IRT'!$B$21,'Tabela IRT'!$E$21,IF('Ficha de funcio e processa'!W342&lt;='Tabela IRT'!$B$22,'Tabela IRT'!$E$22,IF('Ficha de funcio e processa'!W342&lt;='Tabela IRT'!$B$23,'Tabela IRT'!$E$23,IF('Ficha de funcio e processa'!W342&lt;='Tabela IRT'!$B$24,'Tabela IRT'!$E$24))))))))))))))</f>
        <v>0</v>
      </c>
      <c r="L337" s="148">
        <f>IF('Ficha de funcio e processa'!W342&lt;='Tabela IRT'!$B$11,'Tabela IRT'!$C$11,IF('Ficha de funcio e processa'!W342&lt;='Tabela IRT'!$B$12,'Tabela IRT'!$C$12,IF('Ficha de funcio e processa'!W342&lt;='Tabela IRT'!$B$13,'Tabela IRT'!$C$13,IF('Ficha de funcio e processa'!W342&lt;='Tabela IRT'!$B$14,'Tabela IRT'!$C$14,IF('Ficha de funcio e processa'!W342&lt;='Tabela IRT'!$B$15,'Tabela IRT'!$C$15,IF('Ficha de funcio e processa'!W342&lt;='Tabela IRT'!$B$16,'Tabela IRT'!$C$16,IF('Ficha de funcio e processa'!W342&lt;='Tabela IRT'!$B$17,'Tabela IRT'!$C$17,IF('Ficha de funcio e processa'!W342&lt;='Tabela IRT'!$B$18,'Tabela IRT'!$C$18,IF('Ficha de funcio e processa'!W342&lt;='Tabela IRT'!$B$19,'Tabela IRT'!$C$19,IF('Ficha de funcio e processa'!W342&lt;='Tabela IRT'!$B$20,'Tabela IRT'!$C$20,IF('Ficha de funcio e processa'!W342&lt;='Tabela IRT'!$B$21,'Tabela IRT'!$C$21,IF('Ficha de funcio e processa'!W342&lt;='Tabela IRT'!$B$22,'Tabela IRT'!$C$22,IF('Ficha de funcio e processa'!W342&lt;='Tabela IRT'!$B$23,'Tabela IRT'!$C$23,IF('Ficha de funcio e processa'!W342&lt;='Tabela IRT'!$B$24,'Tabela IRT'!$C$24))))))))))))))</f>
        <v>0</v>
      </c>
      <c r="M337" s="233">
        <f>('Ficha de funcio e processa'!W342-30%)-L337</f>
        <v>-0.3</v>
      </c>
      <c r="N337" s="184">
        <v>44</v>
      </c>
      <c r="O337" s="184">
        <v>9</v>
      </c>
      <c r="P337" s="185"/>
      <c r="Q337" s="185"/>
      <c r="R337" s="186"/>
      <c r="S337" s="186"/>
      <c r="T337" s="186"/>
      <c r="U337" s="186"/>
      <c r="V337" s="186"/>
      <c r="W337" s="186"/>
      <c r="X337" s="186"/>
      <c r="Y337" s="186"/>
      <c r="Z337" s="151"/>
      <c r="AA337" s="153">
        <f t="shared" ca="1" si="27"/>
        <v>41740</v>
      </c>
      <c r="AB337" s="154">
        <f t="shared" ca="1" si="28"/>
        <v>114.35616438356165</v>
      </c>
      <c r="AC337" s="187"/>
    </row>
    <row r="338" spans="1:29">
      <c r="A338" s="137" t="b">
        <f t="shared" si="29"/>
        <v>0</v>
      </c>
      <c r="B338" s="138"/>
      <c r="C338" s="145"/>
      <c r="D338" s="138"/>
      <c r="E338" s="139"/>
      <c r="F338" s="139"/>
      <c r="G338" s="140">
        <f t="shared" ca="1" si="25"/>
        <v>41740</v>
      </c>
      <c r="H338" s="141">
        <f t="shared" ca="1" si="26"/>
        <v>-41740</v>
      </c>
      <c r="I338" s="180"/>
      <c r="J338" s="135">
        <f>IF('Ficha de funcio e processa'!W343&lt;='Tabela IRT'!$B$11,'Tabela IRT'!$D$11,IF('Ficha de funcio e processa'!W343&lt;='Tabela IRT'!$B$12,'Tabela IRT'!$D$12,IF('Ficha de funcio e processa'!W343&lt;='Tabela IRT'!$B$13,'Tabela IRT'!$D$13,IF('Ficha de funcio e processa'!W343&lt;='Tabela IRT'!$B$14,'Tabela IRT'!$D$14,IF('Ficha de funcio e processa'!W343&lt;='Tabela IRT'!$B$15,'Tabela IRT'!$D$15,IF('Ficha de funcio e processa'!W343&lt;='Tabela IRT'!$B$16,'Tabela IRT'!$D$16,IF('Ficha de funcio e processa'!W343&lt;='Tabela IRT'!$B$17,'Tabela IRT'!$D$17,IF('Ficha de funcio e processa'!W343&lt;='Tabela IRT'!$B$18,'Tabela IRT'!$D$18,IF('Ficha de funcio e processa'!W343&lt;='Tabela IRT'!$B$19,'Tabela IRT'!$D$19,IF('Ficha de funcio e processa'!W343&lt;='Tabela IRT'!$B$20,'Tabela IRT'!$D$20,IF('Ficha de funcio e processa'!W343&lt;='Tabela IRT'!$B$21,'Tabela IRT'!$D$21,IF('Ficha de funcio e processa'!W343&lt;='Tabela IRT'!$B$22,'Tabela IRT'!$D$22,IF('Ficha de funcio e processa'!W343&lt;='Tabela IRT'!$B$23,'Tabela IRT'!$D$23,IF('Ficha de funcio e processa'!W343&lt;='Tabela IRT'!$B$24,'Tabela IRT'!$D$24))))))))))))))</f>
        <v>0</v>
      </c>
      <c r="K338" s="148">
        <f>IF('Ficha de funcio e processa'!W343&lt;='Tabela IRT'!$B$11,'Tabela IRT'!$E$11,IF('Ficha de funcio e processa'!W343&lt;='Tabela IRT'!$B$12,'Tabela IRT'!$E$12,IF('Ficha de funcio e processa'!W343&lt;='Tabela IRT'!$B$13,'Tabela IRT'!$E$13,IF('Ficha de funcio e processa'!W343&lt;='Tabela IRT'!$B$14,'Tabela IRT'!$E$14,IF('Ficha de funcio e processa'!W343&lt;='Tabela IRT'!$B$15,'Tabela IRT'!$E$15,IF('Ficha de funcio e processa'!W343&lt;='Tabela IRT'!$B$16,'Tabela IRT'!$E$16,IF('Ficha de funcio e processa'!W343&lt;='Tabela IRT'!$B$17,'Tabela IRT'!$E$17,IF('Ficha de funcio e processa'!W343&lt;='Tabela IRT'!$B$18,'Tabela IRT'!$E$18,IF('Ficha de funcio e processa'!W343&lt;='Tabela IRT'!$B$19,'Tabela IRT'!$E$19,IF('Ficha de funcio e processa'!W343&lt;='Tabela IRT'!$B$20,'Tabela IRT'!$E$20,IF('Ficha de funcio e processa'!W343&lt;='Tabela IRT'!$B$21,'Tabela IRT'!$E$21,IF('Ficha de funcio e processa'!W343&lt;='Tabela IRT'!$B$22,'Tabela IRT'!$E$22,IF('Ficha de funcio e processa'!W343&lt;='Tabela IRT'!$B$23,'Tabela IRT'!$E$23,IF('Ficha de funcio e processa'!W343&lt;='Tabela IRT'!$B$24,'Tabela IRT'!$E$24))))))))))))))</f>
        <v>0</v>
      </c>
      <c r="L338" s="148">
        <f>IF('Ficha de funcio e processa'!W343&lt;='Tabela IRT'!$B$11,'Tabela IRT'!$C$11,IF('Ficha de funcio e processa'!W343&lt;='Tabela IRT'!$B$12,'Tabela IRT'!$C$12,IF('Ficha de funcio e processa'!W343&lt;='Tabela IRT'!$B$13,'Tabela IRT'!$C$13,IF('Ficha de funcio e processa'!W343&lt;='Tabela IRT'!$B$14,'Tabela IRT'!$C$14,IF('Ficha de funcio e processa'!W343&lt;='Tabela IRT'!$B$15,'Tabela IRT'!$C$15,IF('Ficha de funcio e processa'!W343&lt;='Tabela IRT'!$B$16,'Tabela IRT'!$C$16,IF('Ficha de funcio e processa'!W343&lt;='Tabela IRT'!$B$17,'Tabela IRT'!$C$17,IF('Ficha de funcio e processa'!W343&lt;='Tabela IRT'!$B$18,'Tabela IRT'!$C$18,IF('Ficha de funcio e processa'!W343&lt;='Tabela IRT'!$B$19,'Tabela IRT'!$C$19,IF('Ficha de funcio e processa'!W343&lt;='Tabela IRT'!$B$20,'Tabela IRT'!$C$20,IF('Ficha de funcio e processa'!W343&lt;='Tabela IRT'!$B$21,'Tabela IRT'!$C$21,IF('Ficha de funcio e processa'!W343&lt;='Tabela IRT'!$B$22,'Tabela IRT'!$C$22,IF('Ficha de funcio e processa'!W343&lt;='Tabela IRT'!$B$23,'Tabela IRT'!$C$23,IF('Ficha de funcio e processa'!W343&lt;='Tabela IRT'!$B$24,'Tabela IRT'!$C$24))))))))))))))</f>
        <v>0</v>
      </c>
      <c r="M338" s="233">
        <f>('Ficha de funcio e processa'!W343-30%)-L338</f>
        <v>-0.3</v>
      </c>
      <c r="N338" s="184">
        <v>44</v>
      </c>
      <c r="O338" s="184">
        <v>9</v>
      </c>
      <c r="P338" s="185"/>
      <c r="Q338" s="185"/>
      <c r="R338" s="186"/>
      <c r="S338" s="186"/>
      <c r="T338" s="186"/>
      <c r="U338" s="186"/>
      <c r="V338" s="186"/>
      <c r="W338" s="186"/>
      <c r="X338" s="186"/>
      <c r="Y338" s="186"/>
      <c r="Z338" s="151"/>
      <c r="AA338" s="153">
        <f t="shared" ca="1" si="27"/>
        <v>41740</v>
      </c>
      <c r="AB338" s="154">
        <f t="shared" ca="1" si="28"/>
        <v>114.35616438356165</v>
      </c>
      <c r="AC338" s="187"/>
    </row>
    <row r="339" spans="1:29">
      <c r="A339" s="137" t="b">
        <f t="shared" si="29"/>
        <v>0</v>
      </c>
      <c r="B339" s="138"/>
      <c r="C339" s="145"/>
      <c r="D339" s="138"/>
      <c r="E339" s="139"/>
      <c r="F339" s="139"/>
      <c r="G339" s="140">
        <f t="shared" ca="1" si="25"/>
        <v>41740</v>
      </c>
      <c r="H339" s="141">
        <f t="shared" ca="1" si="26"/>
        <v>-41740</v>
      </c>
      <c r="I339" s="180"/>
      <c r="J339" s="135">
        <f>IF('Ficha de funcio e processa'!W344&lt;='Tabela IRT'!$B$11,'Tabela IRT'!$D$11,IF('Ficha de funcio e processa'!W344&lt;='Tabela IRT'!$B$12,'Tabela IRT'!$D$12,IF('Ficha de funcio e processa'!W344&lt;='Tabela IRT'!$B$13,'Tabela IRT'!$D$13,IF('Ficha de funcio e processa'!W344&lt;='Tabela IRT'!$B$14,'Tabela IRT'!$D$14,IF('Ficha de funcio e processa'!W344&lt;='Tabela IRT'!$B$15,'Tabela IRT'!$D$15,IF('Ficha de funcio e processa'!W344&lt;='Tabela IRT'!$B$16,'Tabela IRT'!$D$16,IF('Ficha de funcio e processa'!W344&lt;='Tabela IRT'!$B$17,'Tabela IRT'!$D$17,IF('Ficha de funcio e processa'!W344&lt;='Tabela IRT'!$B$18,'Tabela IRT'!$D$18,IF('Ficha de funcio e processa'!W344&lt;='Tabela IRT'!$B$19,'Tabela IRT'!$D$19,IF('Ficha de funcio e processa'!W344&lt;='Tabela IRT'!$B$20,'Tabela IRT'!$D$20,IF('Ficha de funcio e processa'!W344&lt;='Tabela IRT'!$B$21,'Tabela IRT'!$D$21,IF('Ficha de funcio e processa'!W344&lt;='Tabela IRT'!$B$22,'Tabela IRT'!$D$22,IF('Ficha de funcio e processa'!W344&lt;='Tabela IRT'!$B$23,'Tabela IRT'!$D$23,IF('Ficha de funcio e processa'!W344&lt;='Tabela IRT'!$B$24,'Tabela IRT'!$D$24))))))))))))))</f>
        <v>0</v>
      </c>
      <c r="K339" s="148">
        <f>IF('Ficha de funcio e processa'!W344&lt;='Tabela IRT'!$B$11,'Tabela IRT'!$E$11,IF('Ficha de funcio e processa'!W344&lt;='Tabela IRT'!$B$12,'Tabela IRT'!$E$12,IF('Ficha de funcio e processa'!W344&lt;='Tabela IRT'!$B$13,'Tabela IRT'!$E$13,IF('Ficha de funcio e processa'!W344&lt;='Tabela IRT'!$B$14,'Tabela IRT'!$E$14,IF('Ficha de funcio e processa'!W344&lt;='Tabela IRT'!$B$15,'Tabela IRT'!$E$15,IF('Ficha de funcio e processa'!W344&lt;='Tabela IRT'!$B$16,'Tabela IRT'!$E$16,IF('Ficha de funcio e processa'!W344&lt;='Tabela IRT'!$B$17,'Tabela IRT'!$E$17,IF('Ficha de funcio e processa'!W344&lt;='Tabela IRT'!$B$18,'Tabela IRT'!$E$18,IF('Ficha de funcio e processa'!W344&lt;='Tabela IRT'!$B$19,'Tabela IRT'!$E$19,IF('Ficha de funcio e processa'!W344&lt;='Tabela IRT'!$B$20,'Tabela IRT'!$E$20,IF('Ficha de funcio e processa'!W344&lt;='Tabela IRT'!$B$21,'Tabela IRT'!$E$21,IF('Ficha de funcio e processa'!W344&lt;='Tabela IRT'!$B$22,'Tabela IRT'!$E$22,IF('Ficha de funcio e processa'!W344&lt;='Tabela IRT'!$B$23,'Tabela IRT'!$E$23,IF('Ficha de funcio e processa'!W344&lt;='Tabela IRT'!$B$24,'Tabela IRT'!$E$24))))))))))))))</f>
        <v>0</v>
      </c>
      <c r="L339" s="148">
        <f>IF('Ficha de funcio e processa'!W344&lt;='Tabela IRT'!$B$11,'Tabela IRT'!$C$11,IF('Ficha de funcio e processa'!W344&lt;='Tabela IRT'!$B$12,'Tabela IRT'!$C$12,IF('Ficha de funcio e processa'!W344&lt;='Tabela IRT'!$B$13,'Tabela IRT'!$C$13,IF('Ficha de funcio e processa'!W344&lt;='Tabela IRT'!$B$14,'Tabela IRT'!$C$14,IF('Ficha de funcio e processa'!W344&lt;='Tabela IRT'!$B$15,'Tabela IRT'!$C$15,IF('Ficha de funcio e processa'!W344&lt;='Tabela IRT'!$B$16,'Tabela IRT'!$C$16,IF('Ficha de funcio e processa'!W344&lt;='Tabela IRT'!$B$17,'Tabela IRT'!$C$17,IF('Ficha de funcio e processa'!W344&lt;='Tabela IRT'!$B$18,'Tabela IRT'!$C$18,IF('Ficha de funcio e processa'!W344&lt;='Tabela IRT'!$B$19,'Tabela IRT'!$C$19,IF('Ficha de funcio e processa'!W344&lt;='Tabela IRT'!$B$20,'Tabela IRT'!$C$20,IF('Ficha de funcio e processa'!W344&lt;='Tabela IRT'!$B$21,'Tabela IRT'!$C$21,IF('Ficha de funcio e processa'!W344&lt;='Tabela IRT'!$B$22,'Tabela IRT'!$C$22,IF('Ficha de funcio e processa'!W344&lt;='Tabela IRT'!$B$23,'Tabela IRT'!$C$23,IF('Ficha de funcio e processa'!W344&lt;='Tabela IRT'!$B$24,'Tabela IRT'!$C$24))))))))))))))</f>
        <v>0</v>
      </c>
      <c r="M339" s="233">
        <f>('Ficha de funcio e processa'!W344-30%)-L339</f>
        <v>-0.3</v>
      </c>
      <c r="N339" s="184">
        <v>44</v>
      </c>
      <c r="O339" s="184">
        <v>9</v>
      </c>
      <c r="P339" s="185"/>
      <c r="Q339" s="185"/>
      <c r="R339" s="186"/>
      <c r="S339" s="186"/>
      <c r="T339" s="186"/>
      <c r="U339" s="186"/>
      <c r="V339" s="186"/>
      <c r="W339" s="186"/>
      <c r="X339" s="186"/>
      <c r="Y339" s="186"/>
      <c r="Z339" s="151"/>
      <c r="AA339" s="153">
        <f t="shared" ca="1" si="27"/>
        <v>41740</v>
      </c>
      <c r="AB339" s="154">
        <f t="shared" ca="1" si="28"/>
        <v>114.35616438356165</v>
      </c>
      <c r="AC339" s="187"/>
    </row>
    <row r="340" spans="1:29">
      <c r="A340" s="137" t="b">
        <f t="shared" si="29"/>
        <v>0</v>
      </c>
      <c r="B340" s="138"/>
      <c r="C340" s="145"/>
      <c r="D340" s="138"/>
      <c r="E340" s="139"/>
      <c r="F340" s="139"/>
      <c r="G340" s="140">
        <f t="shared" ca="1" si="25"/>
        <v>41740</v>
      </c>
      <c r="H340" s="141">
        <f t="shared" ca="1" si="26"/>
        <v>-41740</v>
      </c>
      <c r="I340" s="180"/>
      <c r="J340" s="135">
        <f>IF('Ficha de funcio e processa'!W345&lt;='Tabela IRT'!$B$11,'Tabela IRT'!$D$11,IF('Ficha de funcio e processa'!W345&lt;='Tabela IRT'!$B$12,'Tabela IRT'!$D$12,IF('Ficha de funcio e processa'!W345&lt;='Tabela IRT'!$B$13,'Tabela IRT'!$D$13,IF('Ficha de funcio e processa'!W345&lt;='Tabela IRT'!$B$14,'Tabela IRT'!$D$14,IF('Ficha de funcio e processa'!W345&lt;='Tabela IRT'!$B$15,'Tabela IRT'!$D$15,IF('Ficha de funcio e processa'!W345&lt;='Tabela IRT'!$B$16,'Tabela IRT'!$D$16,IF('Ficha de funcio e processa'!W345&lt;='Tabela IRT'!$B$17,'Tabela IRT'!$D$17,IF('Ficha de funcio e processa'!W345&lt;='Tabela IRT'!$B$18,'Tabela IRT'!$D$18,IF('Ficha de funcio e processa'!W345&lt;='Tabela IRT'!$B$19,'Tabela IRT'!$D$19,IF('Ficha de funcio e processa'!W345&lt;='Tabela IRT'!$B$20,'Tabela IRT'!$D$20,IF('Ficha de funcio e processa'!W345&lt;='Tabela IRT'!$B$21,'Tabela IRT'!$D$21,IF('Ficha de funcio e processa'!W345&lt;='Tabela IRT'!$B$22,'Tabela IRT'!$D$22,IF('Ficha de funcio e processa'!W345&lt;='Tabela IRT'!$B$23,'Tabela IRT'!$D$23,IF('Ficha de funcio e processa'!W345&lt;='Tabela IRT'!$B$24,'Tabela IRT'!$D$24))))))))))))))</f>
        <v>0</v>
      </c>
      <c r="K340" s="148">
        <f>IF('Ficha de funcio e processa'!W345&lt;='Tabela IRT'!$B$11,'Tabela IRT'!$E$11,IF('Ficha de funcio e processa'!W345&lt;='Tabela IRT'!$B$12,'Tabela IRT'!$E$12,IF('Ficha de funcio e processa'!W345&lt;='Tabela IRT'!$B$13,'Tabela IRT'!$E$13,IF('Ficha de funcio e processa'!W345&lt;='Tabela IRT'!$B$14,'Tabela IRT'!$E$14,IF('Ficha de funcio e processa'!W345&lt;='Tabela IRT'!$B$15,'Tabela IRT'!$E$15,IF('Ficha de funcio e processa'!W345&lt;='Tabela IRT'!$B$16,'Tabela IRT'!$E$16,IF('Ficha de funcio e processa'!W345&lt;='Tabela IRT'!$B$17,'Tabela IRT'!$E$17,IF('Ficha de funcio e processa'!W345&lt;='Tabela IRT'!$B$18,'Tabela IRT'!$E$18,IF('Ficha de funcio e processa'!W345&lt;='Tabela IRT'!$B$19,'Tabela IRT'!$E$19,IF('Ficha de funcio e processa'!W345&lt;='Tabela IRT'!$B$20,'Tabela IRT'!$E$20,IF('Ficha de funcio e processa'!W345&lt;='Tabela IRT'!$B$21,'Tabela IRT'!$E$21,IF('Ficha de funcio e processa'!W345&lt;='Tabela IRT'!$B$22,'Tabela IRT'!$E$22,IF('Ficha de funcio e processa'!W345&lt;='Tabela IRT'!$B$23,'Tabela IRT'!$E$23,IF('Ficha de funcio e processa'!W345&lt;='Tabela IRT'!$B$24,'Tabela IRT'!$E$24))))))))))))))</f>
        <v>0</v>
      </c>
      <c r="L340" s="148">
        <f>IF('Ficha de funcio e processa'!W345&lt;='Tabela IRT'!$B$11,'Tabela IRT'!$C$11,IF('Ficha de funcio e processa'!W345&lt;='Tabela IRT'!$B$12,'Tabela IRT'!$C$12,IF('Ficha de funcio e processa'!W345&lt;='Tabela IRT'!$B$13,'Tabela IRT'!$C$13,IF('Ficha de funcio e processa'!W345&lt;='Tabela IRT'!$B$14,'Tabela IRT'!$C$14,IF('Ficha de funcio e processa'!W345&lt;='Tabela IRT'!$B$15,'Tabela IRT'!$C$15,IF('Ficha de funcio e processa'!W345&lt;='Tabela IRT'!$B$16,'Tabela IRT'!$C$16,IF('Ficha de funcio e processa'!W345&lt;='Tabela IRT'!$B$17,'Tabela IRT'!$C$17,IF('Ficha de funcio e processa'!W345&lt;='Tabela IRT'!$B$18,'Tabela IRT'!$C$18,IF('Ficha de funcio e processa'!W345&lt;='Tabela IRT'!$B$19,'Tabela IRT'!$C$19,IF('Ficha de funcio e processa'!W345&lt;='Tabela IRT'!$B$20,'Tabela IRT'!$C$20,IF('Ficha de funcio e processa'!W345&lt;='Tabela IRT'!$B$21,'Tabela IRT'!$C$21,IF('Ficha de funcio e processa'!W345&lt;='Tabela IRT'!$B$22,'Tabela IRT'!$C$22,IF('Ficha de funcio e processa'!W345&lt;='Tabela IRT'!$B$23,'Tabela IRT'!$C$23,IF('Ficha de funcio e processa'!W345&lt;='Tabela IRT'!$B$24,'Tabela IRT'!$C$24))))))))))))))</f>
        <v>0</v>
      </c>
      <c r="M340" s="233">
        <f>('Ficha de funcio e processa'!W345-30%)-L340</f>
        <v>-0.3</v>
      </c>
      <c r="N340" s="184">
        <v>44</v>
      </c>
      <c r="O340" s="184">
        <v>9</v>
      </c>
      <c r="P340" s="185"/>
      <c r="Q340" s="185"/>
      <c r="R340" s="186"/>
      <c r="S340" s="186"/>
      <c r="T340" s="186"/>
      <c r="U340" s="186"/>
      <c r="V340" s="186"/>
      <c r="W340" s="186"/>
      <c r="X340" s="186"/>
      <c r="Y340" s="186"/>
      <c r="Z340" s="151"/>
      <c r="AA340" s="153">
        <f t="shared" ca="1" si="27"/>
        <v>41740</v>
      </c>
      <c r="AB340" s="154">
        <f t="shared" ca="1" si="28"/>
        <v>114.35616438356165</v>
      </c>
      <c r="AC340" s="187"/>
    </row>
    <row r="341" spans="1:29">
      <c r="A341" s="137" t="b">
        <f t="shared" si="29"/>
        <v>0</v>
      </c>
      <c r="B341" s="138"/>
      <c r="C341" s="145"/>
      <c r="D341" s="138"/>
      <c r="E341" s="139"/>
      <c r="F341" s="139"/>
      <c r="G341" s="140">
        <f t="shared" ca="1" si="25"/>
        <v>41740</v>
      </c>
      <c r="H341" s="141">
        <f t="shared" ca="1" si="26"/>
        <v>-41740</v>
      </c>
      <c r="I341" s="180"/>
      <c r="J341" s="135">
        <f>IF('Ficha de funcio e processa'!W346&lt;='Tabela IRT'!$B$11,'Tabela IRT'!$D$11,IF('Ficha de funcio e processa'!W346&lt;='Tabela IRT'!$B$12,'Tabela IRT'!$D$12,IF('Ficha de funcio e processa'!W346&lt;='Tabela IRT'!$B$13,'Tabela IRT'!$D$13,IF('Ficha de funcio e processa'!W346&lt;='Tabela IRT'!$B$14,'Tabela IRT'!$D$14,IF('Ficha de funcio e processa'!W346&lt;='Tabela IRT'!$B$15,'Tabela IRT'!$D$15,IF('Ficha de funcio e processa'!W346&lt;='Tabela IRT'!$B$16,'Tabela IRT'!$D$16,IF('Ficha de funcio e processa'!W346&lt;='Tabela IRT'!$B$17,'Tabela IRT'!$D$17,IF('Ficha de funcio e processa'!W346&lt;='Tabela IRT'!$B$18,'Tabela IRT'!$D$18,IF('Ficha de funcio e processa'!W346&lt;='Tabela IRT'!$B$19,'Tabela IRT'!$D$19,IF('Ficha de funcio e processa'!W346&lt;='Tabela IRT'!$B$20,'Tabela IRT'!$D$20,IF('Ficha de funcio e processa'!W346&lt;='Tabela IRT'!$B$21,'Tabela IRT'!$D$21,IF('Ficha de funcio e processa'!W346&lt;='Tabela IRT'!$B$22,'Tabela IRT'!$D$22,IF('Ficha de funcio e processa'!W346&lt;='Tabela IRT'!$B$23,'Tabela IRT'!$D$23,IF('Ficha de funcio e processa'!W346&lt;='Tabela IRT'!$B$24,'Tabela IRT'!$D$24))))))))))))))</f>
        <v>0</v>
      </c>
      <c r="K341" s="148">
        <f>IF('Ficha de funcio e processa'!W346&lt;='Tabela IRT'!$B$11,'Tabela IRT'!$E$11,IF('Ficha de funcio e processa'!W346&lt;='Tabela IRT'!$B$12,'Tabela IRT'!$E$12,IF('Ficha de funcio e processa'!W346&lt;='Tabela IRT'!$B$13,'Tabela IRT'!$E$13,IF('Ficha de funcio e processa'!W346&lt;='Tabela IRT'!$B$14,'Tabela IRT'!$E$14,IF('Ficha de funcio e processa'!W346&lt;='Tabela IRT'!$B$15,'Tabela IRT'!$E$15,IF('Ficha de funcio e processa'!W346&lt;='Tabela IRT'!$B$16,'Tabela IRT'!$E$16,IF('Ficha de funcio e processa'!W346&lt;='Tabela IRT'!$B$17,'Tabela IRT'!$E$17,IF('Ficha de funcio e processa'!W346&lt;='Tabela IRT'!$B$18,'Tabela IRT'!$E$18,IF('Ficha de funcio e processa'!W346&lt;='Tabela IRT'!$B$19,'Tabela IRT'!$E$19,IF('Ficha de funcio e processa'!W346&lt;='Tabela IRT'!$B$20,'Tabela IRT'!$E$20,IF('Ficha de funcio e processa'!W346&lt;='Tabela IRT'!$B$21,'Tabela IRT'!$E$21,IF('Ficha de funcio e processa'!W346&lt;='Tabela IRT'!$B$22,'Tabela IRT'!$E$22,IF('Ficha de funcio e processa'!W346&lt;='Tabela IRT'!$B$23,'Tabela IRT'!$E$23,IF('Ficha de funcio e processa'!W346&lt;='Tabela IRT'!$B$24,'Tabela IRT'!$E$24))))))))))))))</f>
        <v>0</v>
      </c>
      <c r="L341" s="148">
        <f>IF('Ficha de funcio e processa'!W346&lt;='Tabela IRT'!$B$11,'Tabela IRT'!$C$11,IF('Ficha de funcio e processa'!W346&lt;='Tabela IRT'!$B$12,'Tabela IRT'!$C$12,IF('Ficha de funcio e processa'!W346&lt;='Tabela IRT'!$B$13,'Tabela IRT'!$C$13,IF('Ficha de funcio e processa'!W346&lt;='Tabela IRT'!$B$14,'Tabela IRT'!$C$14,IF('Ficha de funcio e processa'!W346&lt;='Tabela IRT'!$B$15,'Tabela IRT'!$C$15,IF('Ficha de funcio e processa'!W346&lt;='Tabela IRT'!$B$16,'Tabela IRT'!$C$16,IF('Ficha de funcio e processa'!W346&lt;='Tabela IRT'!$B$17,'Tabela IRT'!$C$17,IF('Ficha de funcio e processa'!W346&lt;='Tabela IRT'!$B$18,'Tabela IRT'!$C$18,IF('Ficha de funcio e processa'!W346&lt;='Tabela IRT'!$B$19,'Tabela IRT'!$C$19,IF('Ficha de funcio e processa'!W346&lt;='Tabela IRT'!$B$20,'Tabela IRT'!$C$20,IF('Ficha de funcio e processa'!W346&lt;='Tabela IRT'!$B$21,'Tabela IRT'!$C$21,IF('Ficha de funcio e processa'!W346&lt;='Tabela IRT'!$B$22,'Tabela IRT'!$C$22,IF('Ficha de funcio e processa'!W346&lt;='Tabela IRT'!$B$23,'Tabela IRT'!$C$23,IF('Ficha de funcio e processa'!W346&lt;='Tabela IRT'!$B$24,'Tabela IRT'!$C$24))))))))))))))</f>
        <v>0</v>
      </c>
      <c r="M341" s="233">
        <f>('Ficha de funcio e processa'!W346-30%)-L341</f>
        <v>-0.3</v>
      </c>
      <c r="N341" s="184">
        <v>44</v>
      </c>
      <c r="O341" s="184">
        <v>9</v>
      </c>
      <c r="P341" s="185"/>
      <c r="Q341" s="185"/>
      <c r="R341" s="186"/>
      <c r="S341" s="186"/>
      <c r="T341" s="186"/>
      <c r="U341" s="186"/>
      <c r="V341" s="186"/>
      <c r="W341" s="186"/>
      <c r="X341" s="186"/>
      <c r="Y341" s="186"/>
      <c r="Z341" s="151"/>
      <c r="AA341" s="153">
        <f t="shared" ca="1" si="27"/>
        <v>41740</v>
      </c>
      <c r="AB341" s="154">
        <f t="shared" ca="1" si="28"/>
        <v>114.35616438356165</v>
      </c>
      <c r="AC341" s="187"/>
    </row>
    <row r="342" spans="1:29">
      <c r="A342" s="137" t="b">
        <f t="shared" si="29"/>
        <v>0</v>
      </c>
      <c r="B342" s="138"/>
      <c r="C342" s="145"/>
      <c r="D342" s="138"/>
      <c r="E342" s="139"/>
      <c r="F342" s="139"/>
      <c r="G342" s="140">
        <f t="shared" ca="1" si="25"/>
        <v>41740</v>
      </c>
      <c r="H342" s="141">
        <f t="shared" ca="1" si="26"/>
        <v>-41740</v>
      </c>
      <c r="I342" s="180"/>
      <c r="J342" s="135">
        <f>IF('Ficha de funcio e processa'!W347&lt;='Tabela IRT'!$B$11,'Tabela IRT'!$D$11,IF('Ficha de funcio e processa'!W347&lt;='Tabela IRT'!$B$12,'Tabela IRT'!$D$12,IF('Ficha de funcio e processa'!W347&lt;='Tabela IRT'!$B$13,'Tabela IRT'!$D$13,IF('Ficha de funcio e processa'!W347&lt;='Tabela IRT'!$B$14,'Tabela IRT'!$D$14,IF('Ficha de funcio e processa'!W347&lt;='Tabela IRT'!$B$15,'Tabela IRT'!$D$15,IF('Ficha de funcio e processa'!W347&lt;='Tabela IRT'!$B$16,'Tabela IRT'!$D$16,IF('Ficha de funcio e processa'!W347&lt;='Tabela IRT'!$B$17,'Tabela IRT'!$D$17,IF('Ficha de funcio e processa'!W347&lt;='Tabela IRT'!$B$18,'Tabela IRT'!$D$18,IF('Ficha de funcio e processa'!W347&lt;='Tabela IRT'!$B$19,'Tabela IRT'!$D$19,IF('Ficha de funcio e processa'!W347&lt;='Tabela IRT'!$B$20,'Tabela IRT'!$D$20,IF('Ficha de funcio e processa'!W347&lt;='Tabela IRT'!$B$21,'Tabela IRT'!$D$21,IF('Ficha de funcio e processa'!W347&lt;='Tabela IRT'!$B$22,'Tabela IRT'!$D$22,IF('Ficha de funcio e processa'!W347&lt;='Tabela IRT'!$B$23,'Tabela IRT'!$D$23,IF('Ficha de funcio e processa'!W347&lt;='Tabela IRT'!$B$24,'Tabela IRT'!$D$24))))))))))))))</f>
        <v>0</v>
      </c>
      <c r="K342" s="148">
        <f>IF('Ficha de funcio e processa'!W347&lt;='Tabela IRT'!$B$11,'Tabela IRT'!$E$11,IF('Ficha de funcio e processa'!W347&lt;='Tabela IRT'!$B$12,'Tabela IRT'!$E$12,IF('Ficha de funcio e processa'!W347&lt;='Tabela IRT'!$B$13,'Tabela IRT'!$E$13,IF('Ficha de funcio e processa'!W347&lt;='Tabela IRT'!$B$14,'Tabela IRT'!$E$14,IF('Ficha de funcio e processa'!W347&lt;='Tabela IRT'!$B$15,'Tabela IRT'!$E$15,IF('Ficha de funcio e processa'!W347&lt;='Tabela IRT'!$B$16,'Tabela IRT'!$E$16,IF('Ficha de funcio e processa'!W347&lt;='Tabela IRT'!$B$17,'Tabela IRT'!$E$17,IF('Ficha de funcio e processa'!W347&lt;='Tabela IRT'!$B$18,'Tabela IRT'!$E$18,IF('Ficha de funcio e processa'!W347&lt;='Tabela IRT'!$B$19,'Tabela IRT'!$E$19,IF('Ficha de funcio e processa'!W347&lt;='Tabela IRT'!$B$20,'Tabela IRT'!$E$20,IF('Ficha de funcio e processa'!W347&lt;='Tabela IRT'!$B$21,'Tabela IRT'!$E$21,IF('Ficha de funcio e processa'!W347&lt;='Tabela IRT'!$B$22,'Tabela IRT'!$E$22,IF('Ficha de funcio e processa'!W347&lt;='Tabela IRT'!$B$23,'Tabela IRT'!$E$23,IF('Ficha de funcio e processa'!W347&lt;='Tabela IRT'!$B$24,'Tabela IRT'!$E$24))))))))))))))</f>
        <v>0</v>
      </c>
      <c r="L342" s="148">
        <f>IF('Ficha de funcio e processa'!W347&lt;='Tabela IRT'!$B$11,'Tabela IRT'!$C$11,IF('Ficha de funcio e processa'!W347&lt;='Tabela IRT'!$B$12,'Tabela IRT'!$C$12,IF('Ficha de funcio e processa'!W347&lt;='Tabela IRT'!$B$13,'Tabela IRT'!$C$13,IF('Ficha de funcio e processa'!W347&lt;='Tabela IRT'!$B$14,'Tabela IRT'!$C$14,IF('Ficha de funcio e processa'!W347&lt;='Tabela IRT'!$B$15,'Tabela IRT'!$C$15,IF('Ficha de funcio e processa'!W347&lt;='Tabela IRT'!$B$16,'Tabela IRT'!$C$16,IF('Ficha de funcio e processa'!W347&lt;='Tabela IRT'!$B$17,'Tabela IRT'!$C$17,IF('Ficha de funcio e processa'!W347&lt;='Tabela IRT'!$B$18,'Tabela IRT'!$C$18,IF('Ficha de funcio e processa'!W347&lt;='Tabela IRT'!$B$19,'Tabela IRT'!$C$19,IF('Ficha de funcio e processa'!W347&lt;='Tabela IRT'!$B$20,'Tabela IRT'!$C$20,IF('Ficha de funcio e processa'!W347&lt;='Tabela IRT'!$B$21,'Tabela IRT'!$C$21,IF('Ficha de funcio e processa'!W347&lt;='Tabela IRT'!$B$22,'Tabela IRT'!$C$22,IF('Ficha de funcio e processa'!W347&lt;='Tabela IRT'!$B$23,'Tabela IRT'!$C$23,IF('Ficha de funcio e processa'!W347&lt;='Tabela IRT'!$B$24,'Tabela IRT'!$C$24))))))))))))))</f>
        <v>0</v>
      </c>
      <c r="M342" s="233">
        <f>('Ficha de funcio e processa'!W347-30%)-L342</f>
        <v>-0.3</v>
      </c>
      <c r="N342" s="184">
        <v>44</v>
      </c>
      <c r="O342" s="184">
        <v>9</v>
      </c>
      <c r="P342" s="185"/>
      <c r="Q342" s="185"/>
      <c r="R342" s="186"/>
      <c r="S342" s="186"/>
      <c r="T342" s="186"/>
      <c r="U342" s="186"/>
      <c r="V342" s="186"/>
      <c r="W342" s="186"/>
      <c r="X342" s="186"/>
      <c r="Y342" s="186"/>
      <c r="Z342" s="151"/>
      <c r="AA342" s="153">
        <f t="shared" ca="1" si="27"/>
        <v>41740</v>
      </c>
      <c r="AB342" s="154">
        <f t="shared" ca="1" si="28"/>
        <v>114.35616438356165</v>
      </c>
      <c r="AC342" s="187"/>
    </row>
    <row r="343" spans="1:29">
      <c r="A343" s="137" t="b">
        <f t="shared" si="29"/>
        <v>0</v>
      </c>
      <c r="B343" s="138"/>
      <c r="C343" s="145"/>
      <c r="D343" s="138"/>
      <c r="E343" s="139"/>
      <c r="F343" s="139"/>
      <c r="G343" s="140">
        <f t="shared" ca="1" si="25"/>
        <v>41740</v>
      </c>
      <c r="H343" s="141">
        <f t="shared" ca="1" si="26"/>
        <v>-41740</v>
      </c>
      <c r="I343" s="180"/>
      <c r="J343" s="135">
        <f>IF('Ficha de funcio e processa'!W348&lt;='Tabela IRT'!$B$11,'Tabela IRT'!$D$11,IF('Ficha de funcio e processa'!W348&lt;='Tabela IRT'!$B$12,'Tabela IRT'!$D$12,IF('Ficha de funcio e processa'!W348&lt;='Tabela IRT'!$B$13,'Tabela IRT'!$D$13,IF('Ficha de funcio e processa'!W348&lt;='Tabela IRT'!$B$14,'Tabela IRT'!$D$14,IF('Ficha de funcio e processa'!W348&lt;='Tabela IRT'!$B$15,'Tabela IRT'!$D$15,IF('Ficha de funcio e processa'!W348&lt;='Tabela IRT'!$B$16,'Tabela IRT'!$D$16,IF('Ficha de funcio e processa'!W348&lt;='Tabela IRT'!$B$17,'Tabela IRT'!$D$17,IF('Ficha de funcio e processa'!W348&lt;='Tabela IRT'!$B$18,'Tabela IRT'!$D$18,IF('Ficha de funcio e processa'!W348&lt;='Tabela IRT'!$B$19,'Tabela IRT'!$D$19,IF('Ficha de funcio e processa'!W348&lt;='Tabela IRT'!$B$20,'Tabela IRT'!$D$20,IF('Ficha de funcio e processa'!W348&lt;='Tabela IRT'!$B$21,'Tabela IRT'!$D$21,IF('Ficha de funcio e processa'!W348&lt;='Tabela IRT'!$B$22,'Tabela IRT'!$D$22,IF('Ficha de funcio e processa'!W348&lt;='Tabela IRT'!$B$23,'Tabela IRT'!$D$23,IF('Ficha de funcio e processa'!W348&lt;='Tabela IRT'!$B$24,'Tabela IRT'!$D$24))))))))))))))</f>
        <v>0</v>
      </c>
      <c r="K343" s="148">
        <f>IF('Ficha de funcio e processa'!W348&lt;='Tabela IRT'!$B$11,'Tabela IRT'!$E$11,IF('Ficha de funcio e processa'!W348&lt;='Tabela IRT'!$B$12,'Tabela IRT'!$E$12,IF('Ficha de funcio e processa'!W348&lt;='Tabela IRT'!$B$13,'Tabela IRT'!$E$13,IF('Ficha de funcio e processa'!W348&lt;='Tabela IRT'!$B$14,'Tabela IRT'!$E$14,IF('Ficha de funcio e processa'!W348&lt;='Tabela IRT'!$B$15,'Tabela IRT'!$E$15,IF('Ficha de funcio e processa'!W348&lt;='Tabela IRT'!$B$16,'Tabela IRT'!$E$16,IF('Ficha de funcio e processa'!W348&lt;='Tabela IRT'!$B$17,'Tabela IRT'!$E$17,IF('Ficha de funcio e processa'!W348&lt;='Tabela IRT'!$B$18,'Tabela IRT'!$E$18,IF('Ficha de funcio e processa'!W348&lt;='Tabela IRT'!$B$19,'Tabela IRT'!$E$19,IF('Ficha de funcio e processa'!W348&lt;='Tabela IRT'!$B$20,'Tabela IRT'!$E$20,IF('Ficha de funcio e processa'!W348&lt;='Tabela IRT'!$B$21,'Tabela IRT'!$E$21,IF('Ficha de funcio e processa'!W348&lt;='Tabela IRT'!$B$22,'Tabela IRT'!$E$22,IF('Ficha de funcio e processa'!W348&lt;='Tabela IRT'!$B$23,'Tabela IRT'!$E$23,IF('Ficha de funcio e processa'!W348&lt;='Tabela IRT'!$B$24,'Tabela IRT'!$E$24))))))))))))))</f>
        <v>0</v>
      </c>
      <c r="L343" s="148">
        <f>IF('Ficha de funcio e processa'!W348&lt;='Tabela IRT'!$B$11,'Tabela IRT'!$C$11,IF('Ficha de funcio e processa'!W348&lt;='Tabela IRT'!$B$12,'Tabela IRT'!$C$12,IF('Ficha de funcio e processa'!W348&lt;='Tabela IRT'!$B$13,'Tabela IRT'!$C$13,IF('Ficha de funcio e processa'!W348&lt;='Tabela IRT'!$B$14,'Tabela IRT'!$C$14,IF('Ficha de funcio e processa'!W348&lt;='Tabela IRT'!$B$15,'Tabela IRT'!$C$15,IF('Ficha de funcio e processa'!W348&lt;='Tabela IRT'!$B$16,'Tabela IRT'!$C$16,IF('Ficha de funcio e processa'!W348&lt;='Tabela IRT'!$B$17,'Tabela IRT'!$C$17,IF('Ficha de funcio e processa'!W348&lt;='Tabela IRT'!$B$18,'Tabela IRT'!$C$18,IF('Ficha de funcio e processa'!W348&lt;='Tabela IRT'!$B$19,'Tabela IRT'!$C$19,IF('Ficha de funcio e processa'!W348&lt;='Tabela IRT'!$B$20,'Tabela IRT'!$C$20,IF('Ficha de funcio e processa'!W348&lt;='Tabela IRT'!$B$21,'Tabela IRT'!$C$21,IF('Ficha de funcio e processa'!W348&lt;='Tabela IRT'!$B$22,'Tabela IRT'!$C$22,IF('Ficha de funcio e processa'!W348&lt;='Tabela IRT'!$B$23,'Tabela IRT'!$C$23,IF('Ficha de funcio e processa'!W348&lt;='Tabela IRT'!$B$24,'Tabela IRT'!$C$24))))))))))))))</f>
        <v>0</v>
      </c>
      <c r="M343" s="233">
        <f>('Ficha de funcio e processa'!W348-30%)-L343</f>
        <v>-0.3</v>
      </c>
      <c r="N343" s="184">
        <v>44</v>
      </c>
      <c r="O343" s="184">
        <v>9</v>
      </c>
      <c r="P343" s="185"/>
      <c r="Q343" s="185"/>
      <c r="R343" s="186"/>
      <c r="S343" s="186"/>
      <c r="T343" s="186"/>
      <c r="U343" s="186"/>
      <c r="V343" s="186"/>
      <c r="W343" s="186"/>
      <c r="X343" s="186"/>
      <c r="Y343" s="186"/>
      <c r="Z343" s="151"/>
      <c r="AA343" s="153">
        <f t="shared" ca="1" si="27"/>
        <v>41740</v>
      </c>
      <c r="AB343" s="154">
        <f t="shared" ca="1" si="28"/>
        <v>114.35616438356165</v>
      </c>
      <c r="AC343" s="187"/>
    </row>
    <row r="344" spans="1:29">
      <c r="A344" s="137" t="b">
        <f t="shared" si="29"/>
        <v>0</v>
      </c>
      <c r="B344" s="138"/>
      <c r="C344" s="145"/>
      <c r="D344" s="138"/>
      <c r="E344" s="139"/>
      <c r="F344" s="139"/>
      <c r="G344" s="140">
        <f t="shared" ca="1" si="25"/>
        <v>41740</v>
      </c>
      <c r="H344" s="141">
        <f t="shared" ca="1" si="26"/>
        <v>-41740</v>
      </c>
      <c r="I344" s="180"/>
      <c r="J344" s="135">
        <f>IF('Ficha de funcio e processa'!W349&lt;='Tabela IRT'!$B$11,'Tabela IRT'!$D$11,IF('Ficha de funcio e processa'!W349&lt;='Tabela IRT'!$B$12,'Tabela IRT'!$D$12,IF('Ficha de funcio e processa'!W349&lt;='Tabela IRT'!$B$13,'Tabela IRT'!$D$13,IF('Ficha de funcio e processa'!W349&lt;='Tabela IRT'!$B$14,'Tabela IRT'!$D$14,IF('Ficha de funcio e processa'!W349&lt;='Tabela IRT'!$B$15,'Tabela IRT'!$D$15,IF('Ficha de funcio e processa'!W349&lt;='Tabela IRT'!$B$16,'Tabela IRT'!$D$16,IF('Ficha de funcio e processa'!W349&lt;='Tabela IRT'!$B$17,'Tabela IRT'!$D$17,IF('Ficha de funcio e processa'!W349&lt;='Tabela IRT'!$B$18,'Tabela IRT'!$D$18,IF('Ficha de funcio e processa'!W349&lt;='Tabela IRT'!$B$19,'Tabela IRT'!$D$19,IF('Ficha de funcio e processa'!W349&lt;='Tabela IRT'!$B$20,'Tabela IRT'!$D$20,IF('Ficha de funcio e processa'!W349&lt;='Tabela IRT'!$B$21,'Tabela IRT'!$D$21,IF('Ficha de funcio e processa'!W349&lt;='Tabela IRT'!$B$22,'Tabela IRT'!$D$22,IF('Ficha de funcio e processa'!W349&lt;='Tabela IRT'!$B$23,'Tabela IRT'!$D$23,IF('Ficha de funcio e processa'!W349&lt;='Tabela IRT'!$B$24,'Tabela IRT'!$D$24))))))))))))))</f>
        <v>0</v>
      </c>
      <c r="K344" s="148">
        <f>IF('Ficha de funcio e processa'!W349&lt;='Tabela IRT'!$B$11,'Tabela IRT'!$E$11,IF('Ficha de funcio e processa'!W349&lt;='Tabela IRT'!$B$12,'Tabela IRT'!$E$12,IF('Ficha de funcio e processa'!W349&lt;='Tabela IRT'!$B$13,'Tabela IRT'!$E$13,IF('Ficha de funcio e processa'!W349&lt;='Tabela IRT'!$B$14,'Tabela IRT'!$E$14,IF('Ficha de funcio e processa'!W349&lt;='Tabela IRT'!$B$15,'Tabela IRT'!$E$15,IF('Ficha de funcio e processa'!W349&lt;='Tabela IRT'!$B$16,'Tabela IRT'!$E$16,IF('Ficha de funcio e processa'!W349&lt;='Tabela IRT'!$B$17,'Tabela IRT'!$E$17,IF('Ficha de funcio e processa'!W349&lt;='Tabela IRT'!$B$18,'Tabela IRT'!$E$18,IF('Ficha de funcio e processa'!W349&lt;='Tabela IRT'!$B$19,'Tabela IRT'!$E$19,IF('Ficha de funcio e processa'!W349&lt;='Tabela IRT'!$B$20,'Tabela IRT'!$E$20,IF('Ficha de funcio e processa'!W349&lt;='Tabela IRT'!$B$21,'Tabela IRT'!$E$21,IF('Ficha de funcio e processa'!W349&lt;='Tabela IRT'!$B$22,'Tabela IRT'!$E$22,IF('Ficha de funcio e processa'!W349&lt;='Tabela IRT'!$B$23,'Tabela IRT'!$E$23,IF('Ficha de funcio e processa'!W349&lt;='Tabela IRT'!$B$24,'Tabela IRT'!$E$24))))))))))))))</f>
        <v>0</v>
      </c>
      <c r="L344" s="148">
        <f>IF('Ficha de funcio e processa'!W349&lt;='Tabela IRT'!$B$11,'Tabela IRT'!$C$11,IF('Ficha de funcio e processa'!W349&lt;='Tabela IRT'!$B$12,'Tabela IRT'!$C$12,IF('Ficha de funcio e processa'!W349&lt;='Tabela IRT'!$B$13,'Tabela IRT'!$C$13,IF('Ficha de funcio e processa'!W349&lt;='Tabela IRT'!$B$14,'Tabela IRT'!$C$14,IF('Ficha de funcio e processa'!W349&lt;='Tabela IRT'!$B$15,'Tabela IRT'!$C$15,IF('Ficha de funcio e processa'!W349&lt;='Tabela IRT'!$B$16,'Tabela IRT'!$C$16,IF('Ficha de funcio e processa'!W349&lt;='Tabela IRT'!$B$17,'Tabela IRT'!$C$17,IF('Ficha de funcio e processa'!W349&lt;='Tabela IRT'!$B$18,'Tabela IRT'!$C$18,IF('Ficha de funcio e processa'!W349&lt;='Tabela IRT'!$B$19,'Tabela IRT'!$C$19,IF('Ficha de funcio e processa'!W349&lt;='Tabela IRT'!$B$20,'Tabela IRT'!$C$20,IF('Ficha de funcio e processa'!W349&lt;='Tabela IRT'!$B$21,'Tabela IRT'!$C$21,IF('Ficha de funcio e processa'!W349&lt;='Tabela IRT'!$B$22,'Tabela IRT'!$C$22,IF('Ficha de funcio e processa'!W349&lt;='Tabela IRT'!$B$23,'Tabela IRT'!$C$23,IF('Ficha de funcio e processa'!W349&lt;='Tabela IRT'!$B$24,'Tabela IRT'!$C$24))))))))))))))</f>
        <v>0</v>
      </c>
      <c r="M344" s="233">
        <f>('Ficha de funcio e processa'!W349-30%)-L344</f>
        <v>-0.3</v>
      </c>
      <c r="N344" s="184">
        <v>44</v>
      </c>
      <c r="O344" s="184">
        <v>9</v>
      </c>
      <c r="P344" s="185"/>
      <c r="Q344" s="185"/>
      <c r="R344" s="186"/>
      <c r="S344" s="186"/>
      <c r="T344" s="186"/>
      <c r="U344" s="186"/>
      <c r="V344" s="186"/>
      <c r="W344" s="186"/>
      <c r="X344" s="186"/>
      <c r="Y344" s="186"/>
      <c r="Z344" s="151"/>
      <c r="AA344" s="153">
        <f t="shared" ca="1" si="27"/>
        <v>41740</v>
      </c>
      <c r="AB344" s="154">
        <f t="shared" ca="1" si="28"/>
        <v>114.35616438356165</v>
      </c>
      <c r="AC344" s="187"/>
    </row>
    <row r="345" spans="1:29">
      <c r="A345" s="137" t="b">
        <f t="shared" si="29"/>
        <v>0</v>
      </c>
      <c r="B345" s="138"/>
      <c r="C345" s="145"/>
      <c r="D345" s="138"/>
      <c r="E345" s="139"/>
      <c r="F345" s="139"/>
      <c r="G345" s="140">
        <f t="shared" ca="1" si="25"/>
        <v>41740</v>
      </c>
      <c r="H345" s="141">
        <f t="shared" ca="1" si="26"/>
        <v>-41740</v>
      </c>
      <c r="I345" s="180"/>
      <c r="J345" s="135">
        <f>IF('Ficha de funcio e processa'!W350&lt;='Tabela IRT'!$B$11,'Tabela IRT'!$D$11,IF('Ficha de funcio e processa'!W350&lt;='Tabela IRT'!$B$12,'Tabela IRT'!$D$12,IF('Ficha de funcio e processa'!W350&lt;='Tabela IRT'!$B$13,'Tabela IRT'!$D$13,IF('Ficha de funcio e processa'!W350&lt;='Tabela IRT'!$B$14,'Tabela IRT'!$D$14,IF('Ficha de funcio e processa'!W350&lt;='Tabela IRT'!$B$15,'Tabela IRT'!$D$15,IF('Ficha de funcio e processa'!W350&lt;='Tabela IRT'!$B$16,'Tabela IRT'!$D$16,IF('Ficha de funcio e processa'!W350&lt;='Tabela IRT'!$B$17,'Tabela IRT'!$D$17,IF('Ficha de funcio e processa'!W350&lt;='Tabela IRT'!$B$18,'Tabela IRT'!$D$18,IF('Ficha de funcio e processa'!W350&lt;='Tabela IRT'!$B$19,'Tabela IRT'!$D$19,IF('Ficha de funcio e processa'!W350&lt;='Tabela IRT'!$B$20,'Tabela IRT'!$D$20,IF('Ficha de funcio e processa'!W350&lt;='Tabela IRT'!$B$21,'Tabela IRT'!$D$21,IF('Ficha de funcio e processa'!W350&lt;='Tabela IRT'!$B$22,'Tabela IRT'!$D$22,IF('Ficha de funcio e processa'!W350&lt;='Tabela IRT'!$B$23,'Tabela IRT'!$D$23,IF('Ficha de funcio e processa'!W350&lt;='Tabela IRT'!$B$24,'Tabela IRT'!$D$24))))))))))))))</f>
        <v>0</v>
      </c>
      <c r="K345" s="148">
        <f>IF('Ficha de funcio e processa'!W350&lt;='Tabela IRT'!$B$11,'Tabela IRT'!$E$11,IF('Ficha de funcio e processa'!W350&lt;='Tabela IRT'!$B$12,'Tabela IRT'!$E$12,IF('Ficha de funcio e processa'!W350&lt;='Tabela IRT'!$B$13,'Tabela IRT'!$E$13,IF('Ficha de funcio e processa'!W350&lt;='Tabela IRT'!$B$14,'Tabela IRT'!$E$14,IF('Ficha de funcio e processa'!W350&lt;='Tabela IRT'!$B$15,'Tabela IRT'!$E$15,IF('Ficha de funcio e processa'!W350&lt;='Tabela IRT'!$B$16,'Tabela IRT'!$E$16,IF('Ficha de funcio e processa'!W350&lt;='Tabela IRT'!$B$17,'Tabela IRT'!$E$17,IF('Ficha de funcio e processa'!W350&lt;='Tabela IRT'!$B$18,'Tabela IRT'!$E$18,IF('Ficha de funcio e processa'!W350&lt;='Tabela IRT'!$B$19,'Tabela IRT'!$E$19,IF('Ficha de funcio e processa'!W350&lt;='Tabela IRT'!$B$20,'Tabela IRT'!$E$20,IF('Ficha de funcio e processa'!W350&lt;='Tabela IRT'!$B$21,'Tabela IRT'!$E$21,IF('Ficha de funcio e processa'!W350&lt;='Tabela IRT'!$B$22,'Tabela IRT'!$E$22,IF('Ficha de funcio e processa'!W350&lt;='Tabela IRT'!$B$23,'Tabela IRT'!$E$23,IF('Ficha de funcio e processa'!W350&lt;='Tabela IRT'!$B$24,'Tabela IRT'!$E$24))))))))))))))</f>
        <v>0</v>
      </c>
      <c r="L345" s="148">
        <f>IF('Ficha de funcio e processa'!W350&lt;='Tabela IRT'!$B$11,'Tabela IRT'!$C$11,IF('Ficha de funcio e processa'!W350&lt;='Tabela IRT'!$B$12,'Tabela IRT'!$C$12,IF('Ficha de funcio e processa'!W350&lt;='Tabela IRT'!$B$13,'Tabela IRT'!$C$13,IF('Ficha de funcio e processa'!W350&lt;='Tabela IRT'!$B$14,'Tabela IRT'!$C$14,IF('Ficha de funcio e processa'!W350&lt;='Tabela IRT'!$B$15,'Tabela IRT'!$C$15,IF('Ficha de funcio e processa'!W350&lt;='Tabela IRT'!$B$16,'Tabela IRT'!$C$16,IF('Ficha de funcio e processa'!W350&lt;='Tabela IRT'!$B$17,'Tabela IRT'!$C$17,IF('Ficha de funcio e processa'!W350&lt;='Tabela IRT'!$B$18,'Tabela IRT'!$C$18,IF('Ficha de funcio e processa'!W350&lt;='Tabela IRT'!$B$19,'Tabela IRT'!$C$19,IF('Ficha de funcio e processa'!W350&lt;='Tabela IRT'!$B$20,'Tabela IRT'!$C$20,IF('Ficha de funcio e processa'!W350&lt;='Tabela IRT'!$B$21,'Tabela IRT'!$C$21,IF('Ficha de funcio e processa'!W350&lt;='Tabela IRT'!$B$22,'Tabela IRT'!$C$22,IF('Ficha de funcio e processa'!W350&lt;='Tabela IRT'!$B$23,'Tabela IRT'!$C$23,IF('Ficha de funcio e processa'!W350&lt;='Tabela IRT'!$B$24,'Tabela IRT'!$C$24))))))))))))))</f>
        <v>0</v>
      </c>
      <c r="M345" s="233">
        <f>('Ficha de funcio e processa'!W350-30%)-L345</f>
        <v>-0.3</v>
      </c>
      <c r="N345" s="184">
        <v>44</v>
      </c>
      <c r="O345" s="184">
        <v>9</v>
      </c>
      <c r="P345" s="185"/>
      <c r="Q345" s="185"/>
      <c r="R345" s="186"/>
      <c r="S345" s="186"/>
      <c r="T345" s="186"/>
      <c r="U345" s="186"/>
      <c r="V345" s="186"/>
      <c r="W345" s="186"/>
      <c r="X345" s="186"/>
      <c r="Y345" s="186"/>
      <c r="Z345" s="151"/>
      <c r="AA345" s="153">
        <f t="shared" ca="1" si="27"/>
        <v>41740</v>
      </c>
      <c r="AB345" s="154">
        <f t="shared" ca="1" si="28"/>
        <v>114.35616438356165</v>
      </c>
      <c r="AC345" s="187"/>
    </row>
    <row r="346" spans="1:29">
      <c r="A346" s="137" t="b">
        <f t="shared" si="29"/>
        <v>0</v>
      </c>
      <c r="B346" s="138"/>
      <c r="C346" s="145"/>
      <c r="D346" s="138"/>
      <c r="E346" s="139"/>
      <c r="F346" s="139"/>
      <c r="G346" s="140">
        <f t="shared" ca="1" si="25"/>
        <v>41740</v>
      </c>
      <c r="H346" s="141">
        <f t="shared" ca="1" si="26"/>
        <v>-41740</v>
      </c>
      <c r="I346" s="180"/>
      <c r="J346" s="135">
        <f>IF('Ficha de funcio e processa'!W351&lt;='Tabela IRT'!$B$11,'Tabela IRT'!$D$11,IF('Ficha de funcio e processa'!W351&lt;='Tabela IRT'!$B$12,'Tabela IRT'!$D$12,IF('Ficha de funcio e processa'!W351&lt;='Tabela IRT'!$B$13,'Tabela IRT'!$D$13,IF('Ficha de funcio e processa'!W351&lt;='Tabela IRT'!$B$14,'Tabela IRT'!$D$14,IF('Ficha de funcio e processa'!W351&lt;='Tabela IRT'!$B$15,'Tabela IRT'!$D$15,IF('Ficha de funcio e processa'!W351&lt;='Tabela IRT'!$B$16,'Tabela IRT'!$D$16,IF('Ficha de funcio e processa'!W351&lt;='Tabela IRT'!$B$17,'Tabela IRT'!$D$17,IF('Ficha de funcio e processa'!W351&lt;='Tabela IRT'!$B$18,'Tabela IRT'!$D$18,IF('Ficha de funcio e processa'!W351&lt;='Tabela IRT'!$B$19,'Tabela IRT'!$D$19,IF('Ficha de funcio e processa'!W351&lt;='Tabela IRT'!$B$20,'Tabela IRT'!$D$20,IF('Ficha de funcio e processa'!W351&lt;='Tabela IRT'!$B$21,'Tabela IRT'!$D$21,IF('Ficha de funcio e processa'!W351&lt;='Tabela IRT'!$B$22,'Tabela IRT'!$D$22,IF('Ficha de funcio e processa'!W351&lt;='Tabela IRT'!$B$23,'Tabela IRT'!$D$23,IF('Ficha de funcio e processa'!W351&lt;='Tabela IRT'!$B$24,'Tabela IRT'!$D$24))))))))))))))</f>
        <v>0</v>
      </c>
      <c r="K346" s="148">
        <f>IF('Ficha de funcio e processa'!W351&lt;='Tabela IRT'!$B$11,'Tabela IRT'!$E$11,IF('Ficha de funcio e processa'!W351&lt;='Tabela IRT'!$B$12,'Tabela IRT'!$E$12,IF('Ficha de funcio e processa'!W351&lt;='Tabela IRT'!$B$13,'Tabela IRT'!$E$13,IF('Ficha de funcio e processa'!W351&lt;='Tabela IRT'!$B$14,'Tabela IRT'!$E$14,IF('Ficha de funcio e processa'!W351&lt;='Tabela IRT'!$B$15,'Tabela IRT'!$E$15,IF('Ficha de funcio e processa'!W351&lt;='Tabela IRT'!$B$16,'Tabela IRT'!$E$16,IF('Ficha de funcio e processa'!W351&lt;='Tabela IRT'!$B$17,'Tabela IRT'!$E$17,IF('Ficha de funcio e processa'!W351&lt;='Tabela IRT'!$B$18,'Tabela IRT'!$E$18,IF('Ficha de funcio e processa'!W351&lt;='Tabela IRT'!$B$19,'Tabela IRT'!$E$19,IF('Ficha de funcio e processa'!W351&lt;='Tabela IRT'!$B$20,'Tabela IRT'!$E$20,IF('Ficha de funcio e processa'!W351&lt;='Tabela IRT'!$B$21,'Tabela IRT'!$E$21,IF('Ficha de funcio e processa'!W351&lt;='Tabela IRT'!$B$22,'Tabela IRT'!$E$22,IF('Ficha de funcio e processa'!W351&lt;='Tabela IRT'!$B$23,'Tabela IRT'!$E$23,IF('Ficha de funcio e processa'!W351&lt;='Tabela IRT'!$B$24,'Tabela IRT'!$E$24))))))))))))))</f>
        <v>0</v>
      </c>
      <c r="L346" s="148">
        <f>IF('Ficha de funcio e processa'!W351&lt;='Tabela IRT'!$B$11,'Tabela IRT'!$C$11,IF('Ficha de funcio e processa'!W351&lt;='Tabela IRT'!$B$12,'Tabela IRT'!$C$12,IF('Ficha de funcio e processa'!W351&lt;='Tabela IRT'!$B$13,'Tabela IRT'!$C$13,IF('Ficha de funcio e processa'!W351&lt;='Tabela IRT'!$B$14,'Tabela IRT'!$C$14,IF('Ficha de funcio e processa'!W351&lt;='Tabela IRT'!$B$15,'Tabela IRT'!$C$15,IF('Ficha de funcio e processa'!W351&lt;='Tabela IRT'!$B$16,'Tabela IRT'!$C$16,IF('Ficha de funcio e processa'!W351&lt;='Tabela IRT'!$B$17,'Tabela IRT'!$C$17,IF('Ficha de funcio e processa'!W351&lt;='Tabela IRT'!$B$18,'Tabela IRT'!$C$18,IF('Ficha de funcio e processa'!W351&lt;='Tabela IRT'!$B$19,'Tabela IRT'!$C$19,IF('Ficha de funcio e processa'!W351&lt;='Tabela IRT'!$B$20,'Tabela IRT'!$C$20,IF('Ficha de funcio e processa'!W351&lt;='Tabela IRT'!$B$21,'Tabela IRT'!$C$21,IF('Ficha de funcio e processa'!W351&lt;='Tabela IRT'!$B$22,'Tabela IRT'!$C$22,IF('Ficha de funcio e processa'!W351&lt;='Tabela IRT'!$B$23,'Tabela IRT'!$C$23,IF('Ficha de funcio e processa'!W351&lt;='Tabela IRT'!$B$24,'Tabela IRT'!$C$24))))))))))))))</f>
        <v>0</v>
      </c>
      <c r="M346" s="233">
        <f>('Ficha de funcio e processa'!W351-30%)-L346</f>
        <v>-0.3</v>
      </c>
      <c r="N346" s="184">
        <v>44</v>
      </c>
      <c r="O346" s="184">
        <v>9</v>
      </c>
      <c r="P346" s="185"/>
      <c r="Q346" s="185"/>
      <c r="R346" s="186"/>
      <c r="S346" s="186"/>
      <c r="T346" s="186"/>
      <c r="U346" s="186"/>
      <c r="V346" s="186"/>
      <c r="W346" s="186"/>
      <c r="X346" s="186"/>
      <c r="Y346" s="186"/>
      <c r="Z346" s="151"/>
      <c r="AA346" s="153">
        <f t="shared" ca="1" si="27"/>
        <v>41740</v>
      </c>
      <c r="AB346" s="154">
        <f t="shared" ca="1" si="28"/>
        <v>114.35616438356165</v>
      </c>
      <c r="AC346" s="187"/>
    </row>
    <row r="347" spans="1:29">
      <c r="A347" s="137" t="b">
        <f t="shared" si="29"/>
        <v>0</v>
      </c>
      <c r="B347" s="138"/>
      <c r="C347" s="145"/>
      <c r="D347" s="138"/>
      <c r="E347" s="139"/>
      <c r="F347" s="139"/>
      <c r="G347" s="140">
        <f t="shared" ca="1" si="25"/>
        <v>41740</v>
      </c>
      <c r="H347" s="141">
        <f t="shared" ca="1" si="26"/>
        <v>-41740</v>
      </c>
      <c r="I347" s="180"/>
      <c r="J347" s="135">
        <f>IF('Ficha de funcio e processa'!W352&lt;='Tabela IRT'!$B$11,'Tabela IRT'!$D$11,IF('Ficha de funcio e processa'!W352&lt;='Tabela IRT'!$B$12,'Tabela IRT'!$D$12,IF('Ficha de funcio e processa'!W352&lt;='Tabela IRT'!$B$13,'Tabela IRT'!$D$13,IF('Ficha de funcio e processa'!W352&lt;='Tabela IRT'!$B$14,'Tabela IRT'!$D$14,IF('Ficha de funcio e processa'!W352&lt;='Tabela IRT'!$B$15,'Tabela IRT'!$D$15,IF('Ficha de funcio e processa'!W352&lt;='Tabela IRT'!$B$16,'Tabela IRT'!$D$16,IF('Ficha de funcio e processa'!W352&lt;='Tabela IRT'!$B$17,'Tabela IRT'!$D$17,IF('Ficha de funcio e processa'!W352&lt;='Tabela IRT'!$B$18,'Tabela IRT'!$D$18,IF('Ficha de funcio e processa'!W352&lt;='Tabela IRT'!$B$19,'Tabela IRT'!$D$19,IF('Ficha de funcio e processa'!W352&lt;='Tabela IRT'!$B$20,'Tabela IRT'!$D$20,IF('Ficha de funcio e processa'!W352&lt;='Tabela IRT'!$B$21,'Tabela IRT'!$D$21,IF('Ficha de funcio e processa'!W352&lt;='Tabela IRT'!$B$22,'Tabela IRT'!$D$22,IF('Ficha de funcio e processa'!W352&lt;='Tabela IRT'!$B$23,'Tabela IRT'!$D$23,IF('Ficha de funcio e processa'!W352&lt;='Tabela IRT'!$B$24,'Tabela IRT'!$D$24))))))))))))))</f>
        <v>0</v>
      </c>
      <c r="K347" s="148">
        <f>IF('Ficha de funcio e processa'!W352&lt;='Tabela IRT'!$B$11,'Tabela IRT'!$E$11,IF('Ficha de funcio e processa'!W352&lt;='Tabela IRT'!$B$12,'Tabela IRT'!$E$12,IF('Ficha de funcio e processa'!W352&lt;='Tabela IRT'!$B$13,'Tabela IRT'!$E$13,IF('Ficha de funcio e processa'!W352&lt;='Tabela IRT'!$B$14,'Tabela IRT'!$E$14,IF('Ficha de funcio e processa'!W352&lt;='Tabela IRT'!$B$15,'Tabela IRT'!$E$15,IF('Ficha de funcio e processa'!W352&lt;='Tabela IRT'!$B$16,'Tabela IRT'!$E$16,IF('Ficha de funcio e processa'!W352&lt;='Tabela IRT'!$B$17,'Tabela IRT'!$E$17,IF('Ficha de funcio e processa'!W352&lt;='Tabela IRT'!$B$18,'Tabela IRT'!$E$18,IF('Ficha de funcio e processa'!W352&lt;='Tabela IRT'!$B$19,'Tabela IRT'!$E$19,IF('Ficha de funcio e processa'!W352&lt;='Tabela IRT'!$B$20,'Tabela IRT'!$E$20,IF('Ficha de funcio e processa'!W352&lt;='Tabela IRT'!$B$21,'Tabela IRT'!$E$21,IF('Ficha de funcio e processa'!W352&lt;='Tabela IRT'!$B$22,'Tabela IRT'!$E$22,IF('Ficha de funcio e processa'!W352&lt;='Tabela IRT'!$B$23,'Tabela IRT'!$E$23,IF('Ficha de funcio e processa'!W352&lt;='Tabela IRT'!$B$24,'Tabela IRT'!$E$24))))))))))))))</f>
        <v>0</v>
      </c>
      <c r="L347" s="148">
        <f>IF('Ficha de funcio e processa'!W352&lt;='Tabela IRT'!$B$11,'Tabela IRT'!$C$11,IF('Ficha de funcio e processa'!W352&lt;='Tabela IRT'!$B$12,'Tabela IRT'!$C$12,IF('Ficha de funcio e processa'!W352&lt;='Tabela IRT'!$B$13,'Tabela IRT'!$C$13,IF('Ficha de funcio e processa'!W352&lt;='Tabela IRT'!$B$14,'Tabela IRT'!$C$14,IF('Ficha de funcio e processa'!W352&lt;='Tabela IRT'!$B$15,'Tabela IRT'!$C$15,IF('Ficha de funcio e processa'!W352&lt;='Tabela IRT'!$B$16,'Tabela IRT'!$C$16,IF('Ficha de funcio e processa'!W352&lt;='Tabela IRT'!$B$17,'Tabela IRT'!$C$17,IF('Ficha de funcio e processa'!W352&lt;='Tabela IRT'!$B$18,'Tabela IRT'!$C$18,IF('Ficha de funcio e processa'!W352&lt;='Tabela IRT'!$B$19,'Tabela IRT'!$C$19,IF('Ficha de funcio e processa'!W352&lt;='Tabela IRT'!$B$20,'Tabela IRT'!$C$20,IF('Ficha de funcio e processa'!W352&lt;='Tabela IRT'!$B$21,'Tabela IRT'!$C$21,IF('Ficha de funcio e processa'!W352&lt;='Tabela IRT'!$B$22,'Tabela IRT'!$C$22,IF('Ficha de funcio e processa'!W352&lt;='Tabela IRT'!$B$23,'Tabela IRT'!$C$23,IF('Ficha de funcio e processa'!W352&lt;='Tabela IRT'!$B$24,'Tabela IRT'!$C$24))))))))))))))</f>
        <v>0</v>
      </c>
      <c r="M347" s="233">
        <f>('Ficha de funcio e processa'!W352-30%)-L347</f>
        <v>-0.3</v>
      </c>
      <c r="N347" s="184">
        <v>44</v>
      </c>
      <c r="O347" s="184">
        <v>9</v>
      </c>
      <c r="P347" s="185"/>
      <c r="Q347" s="185"/>
      <c r="R347" s="186"/>
      <c r="S347" s="186"/>
      <c r="T347" s="186"/>
      <c r="U347" s="186"/>
      <c r="V347" s="186"/>
      <c r="W347" s="186"/>
      <c r="X347" s="186"/>
      <c r="Y347" s="186"/>
      <c r="Z347" s="151"/>
      <c r="AA347" s="153">
        <f t="shared" ca="1" si="27"/>
        <v>41740</v>
      </c>
      <c r="AB347" s="154">
        <f t="shared" ca="1" si="28"/>
        <v>114.35616438356165</v>
      </c>
      <c r="AC347" s="187"/>
    </row>
    <row r="348" spans="1:29">
      <c r="A348" s="137" t="b">
        <f t="shared" si="29"/>
        <v>0</v>
      </c>
      <c r="B348" s="138"/>
      <c r="C348" s="145"/>
      <c r="D348" s="138"/>
      <c r="E348" s="139"/>
      <c r="F348" s="139"/>
      <c r="G348" s="140">
        <f t="shared" ca="1" si="25"/>
        <v>41740</v>
      </c>
      <c r="H348" s="141">
        <f t="shared" ca="1" si="26"/>
        <v>-41740</v>
      </c>
      <c r="I348" s="180"/>
      <c r="J348" s="135">
        <f>IF('Ficha de funcio e processa'!W353&lt;='Tabela IRT'!$B$11,'Tabela IRT'!$D$11,IF('Ficha de funcio e processa'!W353&lt;='Tabela IRT'!$B$12,'Tabela IRT'!$D$12,IF('Ficha de funcio e processa'!W353&lt;='Tabela IRT'!$B$13,'Tabela IRT'!$D$13,IF('Ficha de funcio e processa'!W353&lt;='Tabela IRT'!$B$14,'Tabela IRT'!$D$14,IF('Ficha de funcio e processa'!W353&lt;='Tabela IRT'!$B$15,'Tabela IRT'!$D$15,IF('Ficha de funcio e processa'!W353&lt;='Tabela IRT'!$B$16,'Tabela IRT'!$D$16,IF('Ficha de funcio e processa'!W353&lt;='Tabela IRT'!$B$17,'Tabela IRT'!$D$17,IF('Ficha de funcio e processa'!W353&lt;='Tabela IRT'!$B$18,'Tabela IRT'!$D$18,IF('Ficha de funcio e processa'!W353&lt;='Tabela IRT'!$B$19,'Tabela IRT'!$D$19,IF('Ficha de funcio e processa'!W353&lt;='Tabela IRT'!$B$20,'Tabela IRT'!$D$20,IF('Ficha de funcio e processa'!W353&lt;='Tabela IRT'!$B$21,'Tabela IRT'!$D$21,IF('Ficha de funcio e processa'!W353&lt;='Tabela IRT'!$B$22,'Tabela IRT'!$D$22,IF('Ficha de funcio e processa'!W353&lt;='Tabela IRT'!$B$23,'Tabela IRT'!$D$23,IF('Ficha de funcio e processa'!W353&lt;='Tabela IRT'!$B$24,'Tabela IRT'!$D$24))))))))))))))</f>
        <v>0</v>
      </c>
      <c r="K348" s="148">
        <f>IF('Ficha de funcio e processa'!W353&lt;='Tabela IRT'!$B$11,'Tabela IRT'!$E$11,IF('Ficha de funcio e processa'!W353&lt;='Tabela IRT'!$B$12,'Tabela IRT'!$E$12,IF('Ficha de funcio e processa'!W353&lt;='Tabela IRT'!$B$13,'Tabela IRT'!$E$13,IF('Ficha de funcio e processa'!W353&lt;='Tabela IRT'!$B$14,'Tabela IRT'!$E$14,IF('Ficha de funcio e processa'!W353&lt;='Tabela IRT'!$B$15,'Tabela IRT'!$E$15,IF('Ficha de funcio e processa'!W353&lt;='Tabela IRT'!$B$16,'Tabela IRT'!$E$16,IF('Ficha de funcio e processa'!W353&lt;='Tabela IRT'!$B$17,'Tabela IRT'!$E$17,IF('Ficha de funcio e processa'!W353&lt;='Tabela IRT'!$B$18,'Tabela IRT'!$E$18,IF('Ficha de funcio e processa'!W353&lt;='Tabela IRT'!$B$19,'Tabela IRT'!$E$19,IF('Ficha de funcio e processa'!W353&lt;='Tabela IRT'!$B$20,'Tabela IRT'!$E$20,IF('Ficha de funcio e processa'!W353&lt;='Tabela IRT'!$B$21,'Tabela IRT'!$E$21,IF('Ficha de funcio e processa'!W353&lt;='Tabela IRT'!$B$22,'Tabela IRT'!$E$22,IF('Ficha de funcio e processa'!W353&lt;='Tabela IRT'!$B$23,'Tabela IRT'!$E$23,IF('Ficha de funcio e processa'!W353&lt;='Tabela IRT'!$B$24,'Tabela IRT'!$E$24))))))))))))))</f>
        <v>0</v>
      </c>
      <c r="L348" s="148">
        <f>IF('Ficha de funcio e processa'!W353&lt;='Tabela IRT'!$B$11,'Tabela IRT'!$C$11,IF('Ficha de funcio e processa'!W353&lt;='Tabela IRT'!$B$12,'Tabela IRT'!$C$12,IF('Ficha de funcio e processa'!W353&lt;='Tabela IRT'!$B$13,'Tabela IRT'!$C$13,IF('Ficha de funcio e processa'!W353&lt;='Tabela IRT'!$B$14,'Tabela IRT'!$C$14,IF('Ficha de funcio e processa'!W353&lt;='Tabela IRT'!$B$15,'Tabela IRT'!$C$15,IF('Ficha de funcio e processa'!W353&lt;='Tabela IRT'!$B$16,'Tabela IRT'!$C$16,IF('Ficha de funcio e processa'!W353&lt;='Tabela IRT'!$B$17,'Tabela IRT'!$C$17,IF('Ficha de funcio e processa'!W353&lt;='Tabela IRT'!$B$18,'Tabela IRT'!$C$18,IF('Ficha de funcio e processa'!W353&lt;='Tabela IRT'!$B$19,'Tabela IRT'!$C$19,IF('Ficha de funcio e processa'!W353&lt;='Tabela IRT'!$B$20,'Tabela IRT'!$C$20,IF('Ficha de funcio e processa'!W353&lt;='Tabela IRT'!$B$21,'Tabela IRT'!$C$21,IF('Ficha de funcio e processa'!W353&lt;='Tabela IRT'!$B$22,'Tabela IRT'!$C$22,IF('Ficha de funcio e processa'!W353&lt;='Tabela IRT'!$B$23,'Tabela IRT'!$C$23,IF('Ficha de funcio e processa'!W353&lt;='Tabela IRT'!$B$24,'Tabela IRT'!$C$24))))))))))))))</f>
        <v>0</v>
      </c>
      <c r="M348" s="233">
        <f>('Ficha de funcio e processa'!W353-30%)-L348</f>
        <v>-0.3</v>
      </c>
      <c r="N348" s="184">
        <v>44</v>
      </c>
      <c r="O348" s="184">
        <v>9</v>
      </c>
      <c r="P348" s="185"/>
      <c r="Q348" s="185"/>
      <c r="R348" s="186"/>
      <c r="S348" s="186"/>
      <c r="T348" s="186"/>
      <c r="U348" s="186"/>
      <c r="V348" s="186"/>
      <c r="W348" s="186"/>
      <c r="X348" s="186"/>
      <c r="Y348" s="186"/>
      <c r="Z348" s="151"/>
      <c r="AA348" s="153">
        <f t="shared" ca="1" si="27"/>
        <v>41740</v>
      </c>
      <c r="AB348" s="154">
        <f t="shared" ca="1" si="28"/>
        <v>114.35616438356165</v>
      </c>
      <c r="AC348" s="187"/>
    </row>
    <row r="349" spans="1:29">
      <c r="A349" s="137" t="b">
        <f t="shared" si="29"/>
        <v>0</v>
      </c>
      <c r="B349" s="138"/>
      <c r="C349" s="145"/>
      <c r="D349" s="138"/>
      <c r="E349" s="139"/>
      <c r="F349" s="139"/>
      <c r="G349" s="140">
        <f t="shared" ca="1" si="25"/>
        <v>41740</v>
      </c>
      <c r="H349" s="141">
        <f t="shared" ca="1" si="26"/>
        <v>-41740</v>
      </c>
      <c r="I349" s="180"/>
      <c r="J349" s="135">
        <f>IF('Ficha de funcio e processa'!W354&lt;='Tabela IRT'!$B$11,'Tabela IRT'!$D$11,IF('Ficha de funcio e processa'!W354&lt;='Tabela IRT'!$B$12,'Tabela IRT'!$D$12,IF('Ficha de funcio e processa'!W354&lt;='Tabela IRT'!$B$13,'Tabela IRT'!$D$13,IF('Ficha de funcio e processa'!W354&lt;='Tabela IRT'!$B$14,'Tabela IRT'!$D$14,IF('Ficha de funcio e processa'!W354&lt;='Tabela IRT'!$B$15,'Tabela IRT'!$D$15,IF('Ficha de funcio e processa'!W354&lt;='Tabela IRT'!$B$16,'Tabela IRT'!$D$16,IF('Ficha de funcio e processa'!W354&lt;='Tabela IRT'!$B$17,'Tabela IRT'!$D$17,IF('Ficha de funcio e processa'!W354&lt;='Tabela IRT'!$B$18,'Tabela IRT'!$D$18,IF('Ficha de funcio e processa'!W354&lt;='Tabela IRT'!$B$19,'Tabela IRT'!$D$19,IF('Ficha de funcio e processa'!W354&lt;='Tabela IRT'!$B$20,'Tabela IRT'!$D$20,IF('Ficha de funcio e processa'!W354&lt;='Tabela IRT'!$B$21,'Tabela IRT'!$D$21,IF('Ficha de funcio e processa'!W354&lt;='Tabela IRT'!$B$22,'Tabela IRT'!$D$22,IF('Ficha de funcio e processa'!W354&lt;='Tabela IRT'!$B$23,'Tabela IRT'!$D$23,IF('Ficha de funcio e processa'!W354&lt;='Tabela IRT'!$B$24,'Tabela IRT'!$D$24))))))))))))))</f>
        <v>0</v>
      </c>
      <c r="K349" s="148">
        <f>IF('Ficha de funcio e processa'!W354&lt;='Tabela IRT'!$B$11,'Tabela IRT'!$E$11,IF('Ficha de funcio e processa'!W354&lt;='Tabela IRT'!$B$12,'Tabela IRT'!$E$12,IF('Ficha de funcio e processa'!W354&lt;='Tabela IRT'!$B$13,'Tabela IRT'!$E$13,IF('Ficha de funcio e processa'!W354&lt;='Tabela IRT'!$B$14,'Tabela IRT'!$E$14,IF('Ficha de funcio e processa'!W354&lt;='Tabela IRT'!$B$15,'Tabela IRT'!$E$15,IF('Ficha de funcio e processa'!W354&lt;='Tabela IRT'!$B$16,'Tabela IRT'!$E$16,IF('Ficha de funcio e processa'!W354&lt;='Tabela IRT'!$B$17,'Tabela IRT'!$E$17,IF('Ficha de funcio e processa'!W354&lt;='Tabela IRT'!$B$18,'Tabela IRT'!$E$18,IF('Ficha de funcio e processa'!W354&lt;='Tabela IRT'!$B$19,'Tabela IRT'!$E$19,IF('Ficha de funcio e processa'!W354&lt;='Tabela IRT'!$B$20,'Tabela IRT'!$E$20,IF('Ficha de funcio e processa'!W354&lt;='Tabela IRT'!$B$21,'Tabela IRT'!$E$21,IF('Ficha de funcio e processa'!W354&lt;='Tabela IRT'!$B$22,'Tabela IRT'!$E$22,IF('Ficha de funcio e processa'!W354&lt;='Tabela IRT'!$B$23,'Tabela IRT'!$E$23,IF('Ficha de funcio e processa'!W354&lt;='Tabela IRT'!$B$24,'Tabela IRT'!$E$24))))))))))))))</f>
        <v>0</v>
      </c>
      <c r="L349" s="148">
        <f>IF('Ficha de funcio e processa'!W354&lt;='Tabela IRT'!$B$11,'Tabela IRT'!$C$11,IF('Ficha de funcio e processa'!W354&lt;='Tabela IRT'!$B$12,'Tabela IRT'!$C$12,IF('Ficha de funcio e processa'!W354&lt;='Tabela IRT'!$B$13,'Tabela IRT'!$C$13,IF('Ficha de funcio e processa'!W354&lt;='Tabela IRT'!$B$14,'Tabela IRT'!$C$14,IF('Ficha de funcio e processa'!W354&lt;='Tabela IRT'!$B$15,'Tabela IRT'!$C$15,IF('Ficha de funcio e processa'!W354&lt;='Tabela IRT'!$B$16,'Tabela IRT'!$C$16,IF('Ficha de funcio e processa'!W354&lt;='Tabela IRT'!$B$17,'Tabela IRT'!$C$17,IF('Ficha de funcio e processa'!W354&lt;='Tabela IRT'!$B$18,'Tabela IRT'!$C$18,IF('Ficha de funcio e processa'!W354&lt;='Tabela IRT'!$B$19,'Tabela IRT'!$C$19,IF('Ficha de funcio e processa'!W354&lt;='Tabela IRT'!$B$20,'Tabela IRT'!$C$20,IF('Ficha de funcio e processa'!W354&lt;='Tabela IRT'!$B$21,'Tabela IRT'!$C$21,IF('Ficha de funcio e processa'!W354&lt;='Tabela IRT'!$B$22,'Tabela IRT'!$C$22,IF('Ficha de funcio e processa'!W354&lt;='Tabela IRT'!$B$23,'Tabela IRT'!$C$23,IF('Ficha de funcio e processa'!W354&lt;='Tabela IRT'!$B$24,'Tabela IRT'!$C$24))))))))))))))</f>
        <v>0</v>
      </c>
      <c r="M349" s="233">
        <f>('Ficha de funcio e processa'!W354-30%)-L349</f>
        <v>-0.3</v>
      </c>
      <c r="N349" s="184">
        <v>44</v>
      </c>
      <c r="O349" s="184">
        <v>9</v>
      </c>
      <c r="P349" s="185"/>
      <c r="Q349" s="185"/>
      <c r="R349" s="186"/>
      <c r="S349" s="186"/>
      <c r="T349" s="186"/>
      <c r="U349" s="186"/>
      <c r="V349" s="186"/>
      <c r="W349" s="186"/>
      <c r="X349" s="186"/>
      <c r="Y349" s="186"/>
      <c r="Z349" s="151"/>
      <c r="AA349" s="153">
        <f t="shared" ca="1" si="27"/>
        <v>41740</v>
      </c>
      <c r="AB349" s="154">
        <f t="shared" ca="1" si="28"/>
        <v>114.35616438356165</v>
      </c>
      <c r="AC349" s="187"/>
    </row>
    <row r="350" spans="1:29">
      <c r="A350" s="137" t="b">
        <f t="shared" si="29"/>
        <v>0</v>
      </c>
      <c r="B350" s="138"/>
      <c r="C350" s="145"/>
      <c r="D350" s="138"/>
      <c r="E350" s="139"/>
      <c r="F350" s="139"/>
      <c r="G350" s="140">
        <f t="shared" ca="1" si="25"/>
        <v>41740</v>
      </c>
      <c r="H350" s="141">
        <f t="shared" ca="1" si="26"/>
        <v>-41740</v>
      </c>
      <c r="I350" s="180"/>
      <c r="J350" s="135">
        <f>IF('Ficha de funcio e processa'!W355&lt;='Tabela IRT'!$B$11,'Tabela IRT'!$D$11,IF('Ficha de funcio e processa'!W355&lt;='Tabela IRT'!$B$12,'Tabela IRT'!$D$12,IF('Ficha de funcio e processa'!W355&lt;='Tabela IRT'!$B$13,'Tabela IRT'!$D$13,IF('Ficha de funcio e processa'!W355&lt;='Tabela IRT'!$B$14,'Tabela IRT'!$D$14,IF('Ficha de funcio e processa'!W355&lt;='Tabela IRT'!$B$15,'Tabela IRT'!$D$15,IF('Ficha de funcio e processa'!W355&lt;='Tabela IRT'!$B$16,'Tabela IRT'!$D$16,IF('Ficha de funcio e processa'!W355&lt;='Tabela IRT'!$B$17,'Tabela IRT'!$D$17,IF('Ficha de funcio e processa'!W355&lt;='Tabela IRT'!$B$18,'Tabela IRT'!$D$18,IF('Ficha de funcio e processa'!W355&lt;='Tabela IRT'!$B$19,'Tabela IRT'!$D$19,IF('Ficha de funcio e processa'!W355&lt;='Tabela IRT'!$B$20,'Tabela IRT'!$D$20,IF('Ficha de funcio e processa'!W355&lt;='Tabela IRT'!$B$21,'Tabela IRT'!$D$21,IF('Ficha de funcio e processa'!W355&lt;='Tabela IRT'!$B$22,'Tabela IRT'!$D$22,IF('Ficha de funcio e processa'!W355&lt;='Tabela IRT'!$B$23,'Tabela IRT'!$D$23,IF('Ficha de funcio e processa'!W355&lt;='Tabela IRT'!$B$24,'Tabela IRT'!$D$24))))))))))))))</f>
        <v>0</v>
      </c>
      <c r="K350" s="148">
        <f>IF('Ficha de funcio e processa'!W355&lt;='Tabela IRT'!$B$11,'Tabela IRT'!$E$11,IF('Ficha de funcio e processa'!W355&lt;='Tabela IRT'!$B$12,'Tabela IRT'!$E$12,IF('Ficha de funcio e processa'!W355&lt;='Tabela IRT'!$B$13,'Tabela IRT'!$E$13,IF('Ficha de funcio e processa'!W355&lt;='Tabela IRT'!$B$14,'Tabela IRT'!$E$14,IF('Ficha de funcio e processa'!W355&lt;='Tabela IRT'!$B$15,'Tabela IRT'!$E$15,IF('Ficha de funcio e processa'!W355&lt;='Tabela IRT'!$B$16,'Tabela IRT'!$E$16,IF('Ficha de funcio e processa'!W355&lt;='Tabela IRT'!$B$17,'Tabela IRT'!$E$17,IF('Ficha de funcio e processa'!W355&lt;='Tabela IRT'!$B$18,'Tabela IRT'!$E$18,IF('Ficha de funcio e processa'!W355&lt;='Tabela IRT'!$B$19,'Tabela IRT'!$E$19,IF('Ficha de funcio e processa'!W355&lt;='Tabela IRT'!$B$20,'Tabela IRT'!$E$20,IF('Ficha de funcio e processa'!W355&lt;='Tabela IRT'!$B$21,'Tabela IRT'!$E$21,IF('Ficha de funcio e processa'!W355&lt;='Tabela IRT'!$B$22,'Tabela IRT'!$E$22,IF('Ficha de funcio e processa'!W355&lt;='Tabela IRT'!$B$23,'Tabela IRT'!$E$23,IF('Ficha de funcio e processa'!W355&lt;='Tabela IRT'!$B$24,'Tabela IRT'!$E$24))))))))))))))</f>
        <v>0</v>
      </c>
      <c r="L350" s="148">
        <f>IF('Ficha de funcio e processa'!W355&lt;='Tabela IRT'!$B$11,'Tabela IRT'!$C$11,IF('Ficha de funcio e processa'!W355&lt;='Tabela IRT'!$B$12,'Tabela IRT'!$C$12,IF('Ficha de funcio e processa'!W355&lt;='Tabela IRT'!$B$13,'Tabela IRT'!$C$13,IF('Ficha de funcio e processa'!W355&lt;='Tabela IRT'!$B$14,'Tabela IRT'!$C$14,IF('Ficha de funcio e processa'!W355&lt;='Tabela IRT'!$B$15,'Tabela IRT'!$C$15,IF('Ficha de funcio e processa'!W355&lt;='Tabela IRT'!$B$16,'Tabela IRT'!$C$16,IF('Ficha de funcio e processa'!W355&lt;='Tabela IRT'!$B$17,'Tabela IRT'!$C$17,IF('Ficha de funcio e processa'!W355&lt;='Tabela IRT'!$B$18,'Tabela IRT'!$C$18,IF('Ficha de funcio e processa'!W355&lt;='Tabela IRT'!$B$19,'Tabela IRT'!$C$19,IF('Ficha de funcio e processa'!W355&lt;='Tabela IRT'!$B$20,'Tabela IRT'!$C$20,IF('Ficha de funcio e processa'!W355&lt;='Tabela IRT'!$B$21,'Tabela IRT'!$C$21,IF('Ficha de funcio e processa'!W355&lt;='Tabela IRT'!$B$22,'Tabela IRT'!$C$22,IF('Ficha de funcio e processa'!W355&lt;='Tabela IRT'!$B$23,'Tabela IRT'!$C$23,IF('Ficha de funcio e processa'!W355&lt;='Tabela IRT'!$B$24,'Tabela IRT'!$C$24))))))))))))))</f>
        <v>0</v>
      </c>
      <c r="M350" s="233">
        <f>('Ficha de funcio e processa'!W355-30%)-L350</f>
        <v>-0.3</v>
      </c>
      <c r="N350" s="184">
        <v>44</v>
      </c>
      <c r="O350" s="184">
        <v>9</v>
      </c>
      <c r="P350" s="185"/>
      <c r="Q350" s="185"/>
      <c r="R350" s="186"/>
      <c r="S350" s="186"/>
      <c r="T350" s="186"/>
      <c r="U350" s="186"/>
      <c r="V350" s="186"/>
      <c r="W350" s="186"/>
      <c r="X350" s="186"/>
      <c r="Y350" s="186"/>
      <c r="Z350" s="151"/>
      <c r="AA350" s="153">
        <f t="shared" ca="1" si="27"/>
        <v>41740</v>
      </c>
      <c r="AB350" s="154">
        <f t="shared" ca="1" si="28"/>
        <v>114.35616438356165</v>
      </c>
      <c r="AC350" s="187"/>
    </row>
    <row r="351" spans="1:29">
      <c r="A351" s="137" t="b">
        <f t="shared" si="29"/>
        <v>0</v>
      </c>
      <c r="B351" s="138"/>
      <c r="C351" s="145"/>
      <c r="D351" s="138"/>
      <c r="E351" s="139"/>
      <c r="F351" s="139"/>
      <c r="G351" s="140">
        <f t="shared" ca="1" si="25"/>
        <v>41740</v>
      </c>
      <c r="H351" s="141">
        <f t="shared" ca="1" si="26"/>
        <v>-41740</v>
      </c>
      <c r="I351" s="180"/>
      <c r="J351" s="135">
        <f>IF('Ficha de funcio e processa'!W356&lt;='Tabela IRT'!$B$11,'Tabela IRT'!$D$11,IF('Ficha de funcio e processa'!W356&lt;='Tabela IRT'!$B$12,'Tabela IRT'!$D$12,IF('Ficha de funcio e processa'!W356&lt;='Tabela IRT'!$B$13,'Tabela IRT'!$D$13,IF('Ficha de funcio e processa'!W356&lt;='Tabela IRT'!$B$14,'Tabela IRT'!$D$14,IF('Ficha de funcio e processa'!W356&lt;='Tabela IRT'!$B$15,'Tabela IRT'!$D$15,IF('Ficha de funcio e processa'!W356&lt;='Tabela IRT'!$B$16,'Tabela IRT'!$D$16,IF('Ficha de funcio e processa'!W356&lt;='Tabela IRT'!$B$17,'Tabela IRT'!$D$17,IF('Ficha de funcio e processa'!W356&lt;='Tabela IRT'!$B$18,'Tabela IRT'!$D$18,IF('Ficha de funcio e processa'!W356&lt;='Tabela IRT'!$B$19,'Tabela IRT'!$D$19,IF('Ficha de funcio e processa'!W356&lt;='Tabela IRT'!$B$20,'Tabela IRT'!$D$20,IF('Ficha de funcio e processa'!W356&lt;='Tabela IRT'!$B$21,'Tabela IRT'!$D$21,IF('Ficha de funcio e processa'!W356&lt;='Tabela IRT'!$B$22,'Tabela IRT'!$D$22,IF('Ficha de funcio e processa'!W356&lt;='Tabela IRT'!$B$23,'Tabela IRT'!$D$23,IF('Ficha de funcio e processa'!W356&lt;='Tabela IRT'!$B$24,'Tabela IRT'!$D$24))))))))))))))</f>
        <v>0</v>
      </c>
      <c r="K351" s="148">
        <f>IF('Ficha de funcio e processa'!W356&lt;='Tabela IRT'!$B$11,'Tabela IRT'!$E$11,IF('Ficha de funcio e processa'!W356&lt;='Tabela IRT'!$B$12,'Tabela IRT'!$E$12,IF('Ficha de funcio e processa'!W356&lt;='Tabela IRT'!$B$13,'Tabela IRT'!$E$13,IF('Ficha de funcio e processa'!W356&lt;='Tabela IRT'!$B$14,'Tabela IRT'!$E$14,IF('Ficha de funcio e processa'!W356&lt;='Tabela IRT'!$B$15,'Tabela IRT'!$E$15,IF('Ficha de funcio e processa'!W356&lt;='Tabela IRT'!$B$16,'Tabela IRT'!$E$16,IF('Ficha de funcio e processa'!W356&lt;='Tabela IRT'!$B$17,'Tabela IRT'!$E$17,IF('Ficha de funcio e processa'!W356&lt;='Tabela IRT'!$B$18,'Tabela IRT'!$E$18,IF('Ficha de funcio e processa'!W356&lt;='Tabela IRT'!$B$19,'Tabela IRT'!$E$19,IF('Ficha de funcio e processa'!W356&lt;='Tabela IRT'!$B$20,'Tabela IRT'!$E$20,IF('Ficha de funcio e processa'!W356&lt;='Tabela IRT'!$B$21,'Tabela IRT'!$E$21,IF('Ficha de funcio e processa'!W356&lt;='Tabela IRT'!$B$22,'Tabela IRT'!$E$22,IF('Ficha de funcio e processa'!W356&lt;='Tabela IRT'!$B$23,'Tabela IRT'!$E$23,IF('Ficha de funcio e processa'!W356&lt;='Tabela IRT'!$B$24,'Tabela IRT'!$E$24))))))))))))))</f>
        <v>0</v>
      </c>
      <c r="L351" s="148">
        <f>IF('Ficha de funcio e processa'!W356&lt;='Tabela IRT'!$B$11,'Tabela IRT'!$C$11,IF('Ficha de funcio e processa'!W356&lt;='Tabela IRT'!$B$12,'Tabela IRT'!$C$12,IF('Ficha de funcio e processa'!W356&lt;='Tabela IRT'!$B$13,'Tabela IRT'!$C$13,IF('Ficha de funcio e processa'!W356&lt;='Tabela IRT'!$B$14,'Tabela IRT'!$C$14,IF('Ficha de funcio e processa'!W356&lt;='Tabela IRT'!$B$15,'Tabela IRT'!$C$15,IF('Ficha de funcio e processa'!W356&lt;='Tabela IRT'!$B$16,'Tabela IRT'!$C$16,IF('Ficha de funcio e processa'!W356&lt;='Tabela IRT'!$B$17,'Tabela IRT'!$C$17,IF('Ficha de funcio e processa'!W356&lt;='Tabela IRT'!$B$18,'Tabela IRT'!$C$18,IF('Ficha de funcio e processa'!W356&lt;='Tabela IRT'!$B$19,'Tabela IRT'!$C$19,IF('Ficha de funcio e processa'!W356&lt;='Tabela IRT'!$B$20,'Tabela IRT'!$C$20,IF('Ficha de funcio e processa'!W356&lt;='Tabela IRT'!$B$21,'Tabela IRT'!$C$21,IF('Ficha de funcio e processa'!W356&lt;='Tabela IRT'!$B$22,'Tabela IRT'!$C$22,IF('Ficha de funcio e processa'!W356&lt;='Tabela IRT'!$B$23,'Tabela IRT'!$C$23,IF('Ficha de funcio e processa'!W356&lt;='Tabela IRT'!$B$24,'Tabela IRT'!$C$24))))))))))))))</f>
        <v>0</v>
      </c>
      <c r="M351" s="233">
        <f>('Ficha de funcio e processa'!W356-30%)-L351</f>
        <v>-0.3</v>
      </c>
      <c r="N351" s="184">
        <v>44</v>
      </c>
      <c r="O351" s="184">
        <v>9</v>
      </c>
      <c r="P351" s="185"/>
      <c r="Q351" s="185"/>
      <c r="R351" s="186"/>
      <c r="S351" s="186"/>
      <c r="T351" s="186"/>
      <c r="U351" s="186"/>
      <c r="V351" s="186"/>
      <c r="W351" s="186"/>
      <c r="X351" s="186"/>
      <c r="Y351" s="186"/>
      <c r="Z351" s="151"/>
      <c r="AA351" s="153">
        <f t="shared" ca="1" si="27"/>
        <v>41740</v>
      </c>
      <c r="AB351" s="154">
        <f t="shared" ca="1" si="28"/>
        <v>114.35616438356165</v>
      </c>
      <c r="AC351" s="187"/>
    </row>
    <row r="352" spans="1:29">
      <c r="A352" s="137" t="b">
        <f t="shared" si="29"/>
        <v>0</v>
      </c>
      <c r="B352" s="138"/>
      <c r="C352" s="145"/>
      <c r="D352" s="138"/>
      <c r="E352" s="139"/>
      <c r="F352" s="139"/>
      <c r="G352" s="140">
        <f t="shared" ref="G352:G415" ca="1" si="30">TODAY()</f>
        <v>41740</v>
      </c>
      <c r="H352" s="141">
        <f t="shared" ca="1" si="26"/>
        <v>-41740</v>
      </c>
      <c r="I352" s="180"/>
      <c r="J352" s="135">
        <f>IF('Ficha de funcio e processa'!W357&lt;='Tabela IRT'!$B$11,'Tabela IRT'!$D$11,IF('Ficha de funcio e processa'!W357&lt;='Tabela IRT'!$B$12,'Tabela IRT'!$D$12,IF('Ficha de funcio e processa'!W357&lt;='Tabela IRT'!$B$13,'Tabela IRT'!$D$13,IF('Ficha de funcio e processa'!W357&lt;='Tabela IRT'!$B$14,'Tabela IRT'!$D$14,IF('Ficha de funcio e processa'!W357&lt;='Tabela IRT'!$B$15,'Tabela IRT'!$D$15,IF('Ficha de funcio e processa'!W357&lt;='Tabela IRT'!$B$16,'Tabela IRT'!$D$16,IF('Ficha de funcio e processa'!W357&lt;='Tabela IRT'!$B$17,'Tabela IRT'!$D$17,IF('Ficha de funcio e processa'!W357&lt;='Tabela IRT'!$B$18,'Tabela IRT'!$D$18,IF('Ficha de funcio e processa'!W357&lt;='Tabela IRT'!$B$19,'Tabela IRT'!$D$19,IF('Ficha de funcio e processa'!W357&lt;='Tabela IRT'!$B$20,'Tabela IRT'!$D$20,IF('Ficha de funcio e processa'!W357&lt;='Tabela IRT'!$B$21,'Tabela IRT'!$D$21,IF('Ficha de funcio e processa'!W357&lt;='Tabela IRT'!$B$22,'Tabela IRT'!$D$22,IF('Ficha de funcio e processa'!W357&lt;='Tabela IRT'!$B$23,'Tabela IRT'!$D$23,IF('Ficha de funcio e processa'!W357&lt;='Tabela IRT'!$B$24,'Tabela IRT'!$D$24))))))))))))))</f>
        <v>0</v>
      </c>
      <c r="K352" s="148">
        <f>IF('Ficha de funcio e processa'!W357&lt;='Tabela IRT'!$B$11,'Tabela IRT'!$E$11,IF('Ficha de funcio e processa'!W357&lt;='Tabela IRT'!$B$12,'Tabela IRT'!$E$12,IF('Ficha de funcio e processa'!W357&lt;='Tabela IRT'!$B$13,'Tabela IRT'!$E$13,IF('Ficha de funcio e processa'!W357&lt;='Tabela IRT'!$B$14,'Tabela IRT'!$E$14,IF('Ficha de funcio e processa'!W357&lt;='Tabela IRT'!$B$15,'Tabela IRT'!$E$15,IF('Ficha de funcio e processa'!W357&lt;='Tabela IRT'!$B$16,'Tabela IRT'!$E$16,IF('Ficha de funcio e processa'!W357&lt;='Tabela IRT'!$B$17,'Tabela IRT'!$E$17,IF('Ficha de funcio e processa'!W357&lt;='Tabela IRT'!$B$18,'Tabela IRT'!$E$18,IF('Ficha de funcio e processa'!W357&lt;='Tabela IRT'!$B$19,'Tabela IRT'!$E$19,IF('Ficha de funcio e processa'!W357&lt;='Tabela IRT'!$B$20,'Tabela IRT'!$E$20,IF('Ficha de funcio e processa'!W357&lt;='Tabela IRT'!$B$21,'Tabela IRT'!$E$21,IF('Ficha de funcio e processa'!W357&lt;='Tabela IRT'!$B$22,'Tabela IRT'!$E$22,IF('Ficha de funcio e processa'!W357&lt;='Tabela IRT'!$B$23,'Tabela IRT'!$E$23,IF('Ficha de funcio e processa'!W357&lt;='Tabela IRT'!$B$24,'Tabela IRT'!$E$24))))))))))))))</f>
        <v>0</v>
      </c>
      <c r="L352" s="148">
        <f>IF('Ficha de funcio e processa'!W357&lt;='Tabela IRT'!$B$11,'Tabela IRT'!$C$11,IF('Ficha de funcio e processa'!W357&lt;='Tabela IRT'!$B$12,'Tabela IRT'!$C$12,IF('Ficha de funcio e processa'!W357&lt;='Tabela IRT'!$B$13,'Tabela IRT'!$C$13,IF('Ficha de funcio e processa'!W357&lt;='Tabela IRT'!$B$14,'Tabela IRT'!$C$14,IF('Ficha de funcio e processa'!W357&lt;='Tabela IRT'!$B$15,'Tabela IRT'!$C$15,IF('Ficha de funcio e processa'!W357&lt;='Tabela IRT'!$B$16,'Tabela IRT'!$C$16,IF('Ficha de funcio e processa'!W357&lt;='Tabela IRT'!$B$17,'Tabela IRT'!$C$17,IF('Ficha de funcio e processa'!W357&lt;='Tabela IRT'!$B$18,'Tabela IRT'!$C$18,IF('Ficha de funcio e processa'!W357&lt;='Tabela IRT'!$B$19,'Tabela IRT'!$C$19,IF('Ficha de funcio e processa'!W357&lt;='Tabela IRT'!$B$20,'Tabela IRT'!$C$20,IF('Ficha de funcio e processa'!W357&lt;='Tabela IRT'!$B$21,'Tabela IRT'!$C$21,IF('Ficha de funcio e processa'!W357&lt;='Tabela IRT'!$B$22,'Tabela IRT'!$C$22,IF('Ficha de funcio e processa'!W357&lt;='Tabela IRT'!$B$23,'Tabela IRT'!$C$23,IF('Ficha de funcio e processa'!W357&lt;='Tabela IRT'!$B$24,'Tabela IRT'!$C$24))))))))))))))</f>
        <v>0</v>
      </c>
      <c r="M352" s="233">
        <f>('Ficha de funcio e processa'!W357-30%)-L352</f>
        <v>-0.3</v>
      </c>
      <c r="N352" s="184">
        <v>44</v>
      </c>
      <c r="O352" s="184">
        <v>9</v>
      </c>
      <c r="P352" s="185"/>
      <c r="Q352" s="185"/>
      <c r="R352" s="186"/>
      <c r="S352" s="186"/>
      <c r="T352" s="186"/>
      <c r="U352" s="186"/>
      <c r="V352" s="186"/>
      <c r="W352" s="186"/>
      <c r="X352" s="186"/>
      <c r="Y352" s="186"/>
      <c r="Z352" s="151"/>
      <c r="AA352" s="153">
        <f t="shared" ca="1" si="27"/>
        <v>41740</v>
      </c>
      <c r="AB352" s="154">
        <f t="shared" ca="1" si="28"/>
        <v>114.35616438356165</v>
      </c>
      <c r="AC352" s="187"/>
    </row>
    <row r="353" spans="1:29">
      <c r="A353" s="137" t="b">
        <f t="shared" si="29"/>
        <v>0</v>
      </c>
      <c r="B353" s="138"/>
      <c r="C353" s="145"/>
      <c r="D353" s="138"/>
      <c r="E353" s="139"/>
      <c r="F353" s="139"/>
      <c r="G353" s="140">
        <f t="shared" ca="1" si="30"/>
        <v>41740</v>
      </c>
      <c r="H353" s="141">
        <f t="shared" ca="1" si="26"/>
        <v>-41740</v>
      </c>
      <c r="I353" s="180"/>
      <c r="J353" s="135">
        <f>IF('Ficha de funcio e processa'!W358&lt;='Tabela IRT'!$B$11,'Tabela IRT'!$D$11,IF('Ficha de funcio e processa'!W358&lt;='Tabela IRT'!$B$12,'Tabela IRT'!$D$12,IF('Ficha de funcio e processa'!W358&lt;='Tabela IRT'!$B$13,'Tabela IRT'!$D$13,IF('Ficha de funcio e processa'!W358&lt;='Tabela IRT'!$B$14,'Tabela IRT'!$D$14,IF('Ficha de funcio e processa'!W358&lt;='Tabela IRT'!$B$15,'Tabela IRT'!$D$15,IF('Ficha de funcio e processa'!W358&lt;='Tabela IRT'!$B$16,'Tabela IRT'!$D$16,IF('Ficha de funcio e processa'!W358&lt;='Tabela IRT'!$B$17,'Tabela IRT'!$D$17,IF('Ficha de funcio e processa'!W358&lt;='Tabela IRT'!$B$18,'Tabela IRT'!$D$18,IF('Ficha de funcio e processa'!W358&lt;='Tabela IRT'!$B$19,'Tabela IRT'!$D$19,IF('Ficha de funcio e processa'!W358&lt;='Tabela IRT'!$B$20,'Tabela IRT'!$D$20,IF('Ficha de funcio e processa'!W358&lt;='Tabela IRT'!$B$21,'Tabela IRT'!$D$21,IF('Ficha de funcio e processa'!W358&lt;='Tabela IRT'!$B$22,'Tabela IRT'!$D$22,IF('Ficha de funcio e processa'!W358&lt;='Tabela IRT'!$B$23,'Tabela IRT'!$D$23,IF('Ficha de funcio e processa'!W358&lt;='Tabela IRT'!$B$24,'Tabela IRT'!$D$24))))))))))))))</f>
        <v>0</v>
      </c>
      <c r="K353" s="148">
        <f>IF('Ficha de funcio e processa'!W358&lt;='Tabela IRT'!$B$11,'Tabela IRT'!$E$11,IF('Ficha de funcio e processa'!W358&lt;='Tabela IRT'!$B$12,'Tabela IRT'!$E$12,IF('Ficha de funcio e processa'!W358&lt;='Tabela IRT'!$B$13,'Tabela IRT'!$E$13,IF('Ficha de funcio e processa'!W358&lt;='Tabela IRT'!$B$14,'Tabela IRT'!$E$14,IF('Ficha de funcio e processa'!W358&lt;='Tabela IRT'!$B$15,'Tabela IRT'!$E$15,IF('Ficha de funcio e processa'!W358&lt;='Tabela IRT'!$B$16,'Tabela IRT'!$E$16,IF('Ficha de funcio e processa'!W358&lt;='Tabela IRT'!$B$17,'Tabela IRT'!$E$17,IF('Ficha de funcio e processa'!W358&lt;='Tabela IRT'!$B$18,'Tabela IRT'!$E$18,IF('Ficha de funcio e processa'!W358&lt;='Tabela IRT'!$B$19,'Tabela IRT'!$E$19,IF('Ficha de funcio e processa'!W358&lt;='Tabela IRT'!$B$20,'Tabela IRT'!$E$20,IF('Ficha de funcio e processa'!W358&lt;='Tabela IRT'!$B$21,'Tabela IRT'!$E$21,IF('Ficha de funcio e processa'!W358&lt;='Tabela IRT'!$B$22,'Tabela IRT'!$E$22,IF('Ficha de funcio e processa'!W358&lt;='Tabela IRT'!$B$23,'Tabela IRT'!$E$23,IF('Ficha de funcio e processa'!W358&lt;='Tabela IRT'!$B$24,'Tabela IRT'!$E$24))))))))))))))</f>
        <v>0</v>
      </c>
      <c r="L353" s="148">
        <f>IF('Ficha de funcio e processa'!W358&lt;='Tabela IRT'!$B$11,'Tabela IRT'!$C$11,IF('Ficha de funcio e processa'!W358&lt;='Tabela IRT'!$B$12,'Tabela IRT'!$C$12,IF('Ficha de funcio e processa'!W358&lt;='Tabela IRT'!$B$13,'Tabela IRT'!$C$13,IF('Ficha de funcio e processa'!W358&lt;='Tabela IRT'!$B$14,'Tabela IRT'!$C$14,IF('Ficha de funcio e processa'!W358&lt;='Tabela IRT'!$B$15,'Tabela IRT'!$C$15,IF('Ficha de funcio e processa'!W358&lt;='Tabela IRT'!$B$16,'Tabela IRT'!$C$16,IF('Ficha de funcio e processa'!W358&lt;='Tabela IRT'!$B$17,'Tabela IRT'!$C$17,IF('Ficha de funcio e processa'!W358&lt;='Tabela IRT'!$B$18,'Tabela IRT'!$C$18,IF('Ficha de funcio e processa'!W358&lt;='Tabela IRT'!$B$19,'Tabela IRT'!$C$19,IF('Ficha de funcio e processa'!W358&lt;='Tabela IRT'!$B$20,'Tabela IRT'!$C$20,IF('Ficha de funcio e processa'!W358&lt;='Tabela IRT'!$B$21,'Tabela IRT'!$C$21,IF('Ficha de funcio e processa'!W358&lt;='Tabela IRT'!$B$22,'Tabela IRT'!$C$22,IF('Ficha de funcio e processa'!W358&lt;='Tabela IRT'!$B$23,'Tabela IRT'!$C$23,IF('Ficha de funcio e processa'!W358&lt;='Tabela IRT'!$B$24,'Tabela IRT'!$C$24))))))))))))))</f>
        <v>0</v>
      </c>
      <c r="M353" s="233">
        <f>('Ficha de funcio e processa'!W358-30%)-L353</f>
        <v>-0.3</v>
      </c>
      <c r="N353" s="184">
        <v>44</v>
      </c>
      <c r="O353" s="184">
        <v>9</v>
      </c>
      <c r="P353" s="185"/>
      <c r="Q353" s="185"/>
      <c r="R353" s="186"/>
      <c r="S353" s="186"/>
      <c r="T353" s="186"/>
      <c r="U353" s="186"/>
      <c r="V353" s="186"/>
      <c r="W353" s="186"/>
      <c r="X353" s="186"/>
      <c r="Y353" s="186"/>
      <c r="Z353" s="151"/>
      <c r="AA353" s="153">
        <f t="shared" ca="1" si="27"/>
        <v>41740</v>
      </c>
      <c r="AB353" s="154">
        <f t="shared" ca="1" si="28"/>
        <v>114.35616438356165</v>
      </c>
      <c r="AC353" s="187"/>
    </row>
    <row r="354" spans="1:29">
      <c r="A354" s="137" t="b">
        <f t="shared" si="29"/>
        <v>0</v>
      </c>
      <c r="B354" s="138"/>
      <c r="C354" s="145"/>
      <c r="D354" s="138"/>
      <c r="E354" s="139"/>
      <c r="F354" s="139"/>
      <c r="G354" s="140">
        <f t="shared" ca="1" si="30"/>
        <v>41740</v>
      </c>
      <c r="H354" s="141">
        <f t="shared" ca="1" si="26"/>
        <v>-41740</v>
      </c>
      <c r="I354" s="180"/>
      <c r="J354" s="135">
        <f>IF('Ficha de funcio e processa'!W359&lt;='Tabela IRT'!$B$11,'Tabela IRT'!$D$11,IF('Ficha de funcio e processa'!W359&lt;='Tabela IRT'!$B$12,'Tabela IRT'!$D$12,IF('Ficha de funcio e processa'!W359&lt;='Tabela IRT'!$B$13,'Tabela IRT'!$D$13,IF('Ficha de funcio e processa'!W359&lt;='Tabela IRT'!$B$14,'Tabela IRT'!$D$14,IF('Ficha de funcio e processa'!W359&lt;='Tabela IRT'!$B$15,'Tabela IRT'!$D$15,IF('Ficha de funcio e processa'!W359&lt;='Tabela IRT'!$B$16,'Tabela IRT'!$D$16,IF('Ficha de funcio e processa'!W359&lt;='Tabela IRT'!$B$17,'Tabela IRT'!$D$17,IF('Ficha de funcio e processa'!W359&lt;='Tabela IRT'!$B$18,'Tabela IRT'!$D$18,IF('Ficha de funcio e processa'!W359&lt;='Tabela IRT'!$B$19,'Tabela IRT'!$D$19,IF('Ficha de funcio e processa'!W359&lt;='Tabela IRT'!$B$20,'Tabela IRT'!$D$20,IF('Ficha de funcio e processa'!W359&lt;='Tabela IRT'!$B$21,'Tabela IRT'!$D$21,IF('Ficha de funcio e processa'!W359&lt;='Tabela IRT'!$B$22,'Tabela IRT'!$D$22,IF('Ficha de funcio e processa'!W359&lt;='Tabela IRT'!$B$23,'Tabela IRT'!$D$23,IF('Ficha de funcio e processa'!W359&lt;='Tabela IRT'!$B$24,'Tabela IRT'!$D$24))))))))))))))</f>
        <v>0</v>
      </c>
      <c r="K354" s="148">
        <f>IF('Ficha de funcio e processa'!W359&lt;='Tabela IRT'!$B$11,'Tabela IRT'!$E$11,IF('Ficha de funcio e processa'!W359&lt;='Tabela IRT'!$B$12,'Tabela IRT'!$E$12,IF('Ficha de funcio e processa'!W359&lt;='Tabela IRT'!$B$13,'Tabela IRT'!$E$13,IF('Ficha de funcio e processa'!W359&lt;='Tabela IRT'!$B$14,'Tabela IRT'!$E$14,IF('Ficha de funcio e processa'!W359&lt;='Tabela IRT'!$B$15,'Tabela IRT'!$E$15,IF('Ficha de funcio e processa'!W359&lt;='Tabela IRT'!$B$16,'Tabela IRT'!$E$16,IF('Ficha de funcio e processa'!W359&lt;='Tabela IRT'!$B$17,'Tabela IRT'!$E$17,IF('Ficha de funcio e processa'!W359&lt;='Tabela IRT'!$B$18,'Tabela IRT'!$E$18,IF('Ficha de funcio e processa'!W359&lt;='Tabela IRT'!$B$19,'Tabela IRT'!$E$19,IF('Ficha de funcio e processa'!W359&lt;='Tabela IRT'!$B$20,'Tabela IRT'!$E$20,IF('Ficha de funcio e processa'!W359&lt;='Tabela IRT'!$B$21,'Tabela IRT'!$E$21,IF('Ficha de funcio e processa'!W359&lt;='Tabela IRT'!$B$22,'Tabela IRT'!$E$22,IF('Ficha de funcio e processa'!W359&lt;='Tabela IRT'!$B$23,'Tabela IRT'!$E$23,IF('Ficha de funcio e processa'!W359&lt;='Tabela IRT'!$B$24,'Tabela IRT'!$E$24))))))))))))))</f>
        <v>0</v>
      </c>
      <c r="L354" s="148">
        <f>IF('Ficha de funcio e processa'!W359&lt;='Tabela IRT'!$B$11,'Tabela IRT'!$C$11,IF('Ficha de funcio e processa'!W359&lt;='Tabela IRT'!$B$12,'Tabela IRT'!$C$12,IF('Ficha de funcio e processa'!W359&lt;='Tabela IRT'!$B$13,'Tabela IRT'!$C$13,IF('Ficha de funcio e processa'!W359&lt;='Tabela IRT'!$B$14,'Tabela IRT'!$C$14,IF('Ficha de funcio e processa'!W359&lt;='Tabela IRT'!$B$15,'Tabela IRT'!$C$15,IF('Ficha de funcio e processa'!W359&lt;='Tabela IRT'!$B$16,'Tabela IRT'!$C$16,IF('Ficha de funcio e processa'!W359&lt;='Tabela IRT'!$B$17,'Tabela IRT'!$C$17,IF('Ficha de funcio e processa'!W359&lt;='Tabela IRT'!$B$18,'Tabela IRT'!$C$18,IF('Ficha de funcio e processa'!W359&lt;='Tabela IRT'!$B$19,'Tabela IRT'!$C$19,IF('Ficha de funcio e processa'!W359&lt;='Tabela IRT'!$B$20,'Tabela IRT'!$C$20,IF('Ficha de funcio e processa'!W359&lt;='Tabela IRT'!$B$21,'Tabela IRT'!$C$21,IF('Ficha de funcio e processa'!W359&lt;='Tabela IRT'!$B$22,'Tabela IRT'!$C$22,IF('Ficha de funcio e processa'!W359&lt;='Tabela IRT'!$B$23,'Tabela IRT'!$C$23,IF('Ficha de funcio e processa'!W359&lt;='Tabela IRT'!$B$24,'Tabela IRT'!$C$24))))))))))))))</f>
        <v>0</v>
      </c>
      <c r="M354" s="233">
        <f>('Ficha de funcio e processa'!W359-30%)-L354</f>
        <v>-0.3</v>
      </c>
      <c r="N354" s="184">
        <v>44</v>
      </c>
      <c r="O354" s="184">
        <v>9</v>
      </c>
      <c r="P354" s="185"/>
      <c r="Q354" s="185"/>
      <c r="R354" s="186"/>
      <c r="S354" s="186"/>
      <c r="T354" s="186"/>
      <c r="U354" s="186"/>
      <c r="V354" s="186"/>
      <c r="W354" s="186"/>
      <c r="X354" s="186"/>
      <c r="Y354" s="186"/>
      <c r="Z354" s="151"/>
      <c r="AA354" s="153">
        <f t="shared" ca="1" si="27"/>
        <v>41740</v>
      </c>
      <c r="AB354" s="154">
        <f t="shared" ca="1" si="28"/>
        <v>114.35616438356165</v>
      </c>
      <c r="AC354" s="187"/>
    </row>
    <row r="355" spans="1:29">
      <c r="A355" s="137" t="b">
        <f t="shared" si="29"/>
        <v>0</v>
      </c>
      <c r="B355" s="138"/>
      <c r="C355" s="145"/>
      <c r="D355" s="138"/>
      <c r="E355" s="139"/>
      <c r="F355" s="139"/>
      <c r="G355" s="140">
        <f t="shared" ca="1" si="30"/>
        <v>41740</v>
      </c>
      <c r="H355" s="141">
        <f t="shared" ca="1" si="26"/>
        <v>-41740</v>
      </c>
      <c r="I355" s="180"/>
      <c r="J355" s="135">
        <f>IF('Ficha de funcio e processa'!W360&lt;='Tabela IRT'!$B$11,'Tabela IRT'!$D$11,IF('Ficha de funcio e processa'!W360&lt;='Tabela IRT'!$B$12,'Tabela IRT'!$D$12,IF('Ficha de funcio e processa'!W360&lt;='Tabela IRT'!$B$13,'Tabela IRT'!$D$13,IF('Ficha de funcio e processa'!W360&lt;='Tabela IRT'!$B$14,'Tabela IRT'!$D$14,IF('Ficha de funcio e processa'!W360&lt;='Tabela IRT'!$B$15,'Tabela IRT'!$D$15,IF('Ficha de funcio e processa'!W360&lt;='Tabela IRT'!$B$16,'Tabela IRT'!$D$16,IF('Ficha de funcio e processa'!W360&lt;='Tabela IRT'!$B$17,'Tabela IRT'!$D$17,IF('Ficha de funcio e processa'!W360&lt;='Tabela IRT'!$B$18,'Tabela IRT'!$D$18,IF('Ficha de funcio e processa'!W360&lt;='Tabela IRT'!$B$19,'Tabela IRT'!$D$19,IF('Ficha de funcio e processa'!W360&lt;='Tabela IRT'!$B$20,'Tabela IRT'!$D$20,IF('Ficha de funcio e processa'!W360&lt;='Tabela IRT'!$B$21,'Tabela IRT'!$D$21,IF('Ficha de funcio e processa'!W360&lt;='Tabela IRT'!$B$22,'Tabela IRT'!$D$22,IF('Ficha de funcio e processa'!W360&lt;='Tabela IRT'!$B$23,'Tabela IRT'!$D$23,IF('Ficha de funcio e processa'!W360&lt;='Tabela IRT'!$B$24,'Tabela IRT'!$D$24))))))))))))))</f>
        <v>0</v>
      </c>
      <c r="K355" s="148">
        <f>IF('Ficha de funcio e processa'!W360&lt;='Tabela IRT'!$B$11,'Tabela IRT'!$E$11,IF('Ficha de funcio e processa'!W360&lt;='Tabela IRT'!$B$12,'Tabela IRT'!$E$12,IF('Ficha de funcio e processa'!W360&lt;='Tabela IRT'!$B$13,'Tabela IRT'!$E$13,IF('Ficha de funcio e processa'!W360&lt;='Tabela IRT'!$B$14,'Tabela IRT'!$E$14,IF('Ficha de funcio e processa'!W360&lt;='Tabela IRT'!$B$15,'Tabela IRT'!$E$15,IF('Ficha de funcio e processa'!W360&lt;='Tabela IRT'!$B$16,'Tabela IRT'!$E$16,IF('Ficha de funcio e processa'!W360&lt;='Tabela IRT'!$B$17,'Tabela IRT'!$E$17,IF('Ficha de funcio e processa'!W360&lt;='Tabela IRT'!$B$18,'Tabela IRT'!$E$18,IF('Ficha de funcio e processa'!W360&lt;='Tabela IRT'!$B$19,'Tabela IRT'!$E$19,IF('Ficha de funcio e processa'!W360&lt;='Tabela IRT'!$B$20,'Tabela IRT'!$E$20,IF('Ficha de funcio e processa'!W360&lt;='Tabela IRT'!$B$21,'Tabela IRT'!$E$21,IF('Ficha de funcio e processa'!W360&lt;='Tabela IRT'!$B$22,'Tabela IRT'!$E$22,IF('Ficha de funcio e processa'!W360&lt;='Tabela IRT'!$B$23,'Tabela IRT'!$E$23,IF('Ficha de funcio e processa'!W360&lt;='Tabela IRT'!$B$24,'Tabela IRT'!$E$24))))))))))))))</f>
        <v>0</v>
      </c>
      <c r="L355" s="148">
        <f>IF('Ficha de funcio e processa'!W360&lt;='Tabela IRT'!$B$11,'Tabela IRT'!$C$11,IF('Ficha de funcio e processa'!W360&lt;='Tabela IRT'!$B$12,'Tabela IRT'!$C$12,IF('Ficha de funcio e processa'!W360&lt;='Tabela IRT'!$B$13,'Tabela IRT'!$C$13,IF('Ficha de funcio e processa'!W360&lt;='Tabela IRT'!$B$14,'Tabela IRT'!$C$14,IF('Ficha de funcio e processa'!W360&lt;='Tabela IRT'!$B$15,'Tabela IRT'!$C$15,IF('Ficha de funcio e processa'!W360&lt;='Tabela IRT'!$B$16,'Tabela IRT'!$C$16,IF('Ficha de funcio e processa'!W360&lt;='Tabela IRT'!$B$17,'Tabela IRT'!$C$17,IF('Ficha de funcio e processa'!W360&lt;='Tabela IRT'!$B$18,'Tabela IRT'!$C$18,IF('Ficha de funcio e processa'!W360&lt;='Tabela IRT'!$B$19,'Tabela IRT'!$C$19,IF('Ficha de funcio e processa'!W360&lt;='Tabela IRT'!$B$20,'Tabela IRT'!$C$20,IF('Ficha de funcio e processa'!W360&lt;='Tabela IRT'!$B$21,'Tabela IRT'!$C$21,IF('Ficha de funcio e processa'!W360&lt;='Tabela IRT'!$B$22,'Tabela IRT'!$C$22,IF('Ficha de funcio e processa'!W360&lt;='Tabela IRT'!$B$23,'Tabela IRT'!$C$23,IF('Ficha de funcio e processa'!W360&lt;='Tabela IRT'!$B$24,'Tabela IRT'!$C$24))))))))))))))</f>
        <v>0</v>
      </c>
      <c r="M355" s="233">
        <f>('Ficha de funcio e processa'!W360-30%)-L355</f>
        <v>-0.3</v>
      </c>
      <c r="N355" s="184">
        <v>44</v>
      </c>
      <c r="O355" s="184">
        <v>9</v>
      </c>
      <c r="P355" s="185"/>
      <c r="Q355" s="185"/>
      <c r="R355" s="186"/>
      <c r="S355" s="186"/>
      <c r="T355" s="186"/>
      <c r="U355" s="186"/>
      <c r="V355" s="186"/>
      <c r="W355" s="186"/>
      <c r="X355" s="186"/>
      <c r="Y355" s="186"/>
      <c r="Z355" s="151"/>
      <c r="AA355" s="153">
        <f t="shared" ca="1" si="27"/>
        <v>41740</v>
      </c>
      <c r="AB355" s="154">
        <f t="shared" ca="1" si="28"/>
        <v>114.35616438356165</v>
      </c>
      <c r="AC355" s="187"/>
    </row>
    <row r="356" spans="1:29">
      <c r="A356" s="137" t="b">
        <f t="shared" si="29"/>
        <v>0</v>
      </c>
      <c r="B356" s="138"/>
      <c r="C356" s="145"/>
      <c r="D356" s="138"/>
      <c r="E356" s="139"/>
      <c r="F356" s="139"/>
      <c r="G356" s="140">
        <f t="shared" ca="1" si="30"/>
        <v>41740</v>
      </c>
      <c r="H356" s="141">
        <f t="shared" ca="1" si="26"/>
        <v>-41740</v>
      </c>
      <c r="I356" s="180"/>
      <c r="J356" s="135">
        <f>IF('Ficha de funcio e processa'!W361&lt;='Tabela IRT'!$B$11,'Tabela IRT'!$D$11,IF('Ficha de funcio e processa'!W361&lt;='Tabela IRT'!$B$12,'Tabela IRT'!$D$12,IF('Ficha de funcio e processa'!W361&lt;='Tabela IRT'!$B$13,'Tabela IRT'!$D$13,IF('Ficha de funcio e processa'!W361&lt;='Tabela IRT'!$B$14,'Tabela IRT'!$D$14,IF('Ficha de funcio e processa'!W361&lt;='Tabela IRT'!$B$15,'Tabela IRT'!$D$15,IF('Ficha de funcio e processa'!W361&lt;='Tabela IRT'!$B$16,'Tabela IRT'!$D$16,IF('Ficha de funcio e processa'!W361&lt;='Tabela IRT'!$B$17,'Tabela IRT'!$D$17,IF('Ficha de funcio e processa'!W361&lt;='Tabela IRT'!$B$18,'Tabela IRT'!$D$18,IF('Ficha de funcio e processa'!W361&lt;='Tabela IRT'!$B$19,'Tabela IRT'!$D$19,IF('Ficha de funcio e processa'!W361&lt;='Tabela IRT'!$B$20,'Tabela IRT'!$D$20,IF('Ficha de funcio e processa'!W361&lt;='Tabela IRT'!$B$21,'Tabela IRT'!$D$21,IF('Ficha de funcio e processa'!W361&lt;='Tabela IRT'!$B$22,'Tabela IRT'!$D$22,IF('Ficha de funcio e processa'!W361&lt;='Tabela IRT'!$B$23,'Tabela IRT'!$D$23,IF('Ficha de funcio e processa'!W361&lt;='Tabela IRT'!$B$24,'Tabela IRT'!$D$24))))))))))))))</f>
        <v>0</v>
      </c>
      <c r="K356" s="148">
        <f>IF('Ficha de funcio e processa'!W361&lt;='Tabela IRT'!$B$11,'Tabela IRT'!$E$11,IF('Ficha de funcio e processa'!W361&lt;='Tabela IRT'!$B$12,'Tabela IRT'!$E$12,IF('Ficha de funcio e processa'!W361&lt;='Tabela IRT'!$B$13,'Tabela IRT'!$E$13,IF('Ficha de funcio e processa'!W361&lt;='Tabela IRT'!$B$14,'Tabela IRT'!$E$14,IF('Ficha de funcio e processa'!W361&lt;='Tabela IRT'!$B$15,'Tabela IRT'!$E$15,IF('Ficha de funcio e processa'!W361&lt;='Tabela IRT'!$B$16,'Tabela IRT'!$E$16,IF('Ficha de funcio e processa'!W361&lt;='Tabela IRT'!$B$17,'Tabela IRT'!$E$17,IF('Ficha de funcio e processa'!W361&lt;='Tabela IRT'!$B$18,'Tabela IRT'!$E$18,IF('Ficha de funcio e processa'!W361&lt;='Tabela IRT'!$B$19,'Tabela IRT'!$E$19,IF('Ficha de funcio e processa'!W361&lt;='Tabela IRT'!$B$20,'Tabela IRT'!$E$20,IF('Ficha de funcio e processa'!W361&lt;='Tabela IRT'!$B$21,'Tabela IRT'!$E$21,IF('Ficha de funcio e processa'!W361&lt;='Tabela IRT'!$B$22,'Tabela IRT'!$E$22,IF('Ficha de funcio e processa'!W361&lt;='Tabela IRT'!$B$23,'Tabela IRT'!$E$23,IF('Ficha de funcio e processa'!W361&lt;='Tabela IRT'!$B$24,'Tabela IRT'!$E$24))))))))))))))</f>
        <v>0</v>
      </c>
      <c r="L356" s="148">
        <f>IF('Ficha de funcio e processa'!W361&lt;='Tabela IRT'!$B$11,'Tabela IRT'!$C$11,IF('Ficha de funcio e processa'!W361&lt;='Tabela IRT'!$B$12,'Tabela IRT'!$C$12,IF('Ficha de funcio e processa'!W361&lt;='Tabela IRT'!$B$13,'Tabela IRT'!$C$13,IF('Ficha de funcio e processa'!W361&lt;='Tabela IRT'!$B$14,'Tabela IRT'!$C$14,IF('Ficha de funcio e processa'!W361&lt;='Tabela IRT'!$B$15,'Tabela IRT'!$C$15,IF('Ficha de funcio e processa'!W361&lt;='Tabela IRT'!$B$16,'Tabela IRT'!$C$16,IF('Ficha de funcio e processa'!W361&lt;='Tabela IRT'!$B$17,'Tabela IRT'!$C$17,IF('Ficha de funcio e processa'!W361&lt;='Tabela IRT'!$B$18,'Tabela IRT'!$C$18,IF('Ficha de funcio e processa'!W361&lt;='Tabela IRT'!$B$19,'Tabela IRT'!$C$19,IF('Ficha de funcio e processa'!W361&lt;='Tabela IRT'!$B$20,'Tabela IRT'!$C$20,IF('Ficha de funcio e processa'!W361&lt;='Tabela IRT'!$B$21,'Tabela IRT'!$C$21,IF('Ficha de funcio e processa'!W361&lt;='Tabela IRT'!$B$22,'Tabela IRT'!$C$22,IF('Ficha de funcio e processa'!W361&lt;='Tabela IRT'!$B$23,'Tabela IRT'!$C$23,IF('Ficha de funcio e processa'!W361&lt;='Tabela IRT'!$B$24,'Tabela IRT'!$C$24))))))))))))))</f>
        <v>0</v>
      </c>
      <c r="M356" s="233">
        <f>('Ficha de funcio e processa'!W361-30%)-L356</f>
        <v>-0.3</v>
      </c>
      <c r="N356" s="184">
        <v>44</v>
      </c>
      <c r="O356" s="184">
        <v>9</v>
      </c>
      <c r="P356" s="185"/>
      <c r="Q356" s="185"/>
      <c r="R356" s="186"/>
      <c r="S356" s="186"/>
      <c r="T356" s="186"/>
      <c r="U356" s="186"/>
      <c r="V356" s="186"/>
      <c r="W356" s="186"/>
      <c r="X356" s="186"/>
      <c r="Y356" s="186"/>
      <c r="Z356" s="151"/>
      <c r="AA356" s="153">
        <f t="shared" ca="1" si="27"/>
        <v>41740</v>
      </c>
      <c r="AB356" s="154">
        <f t="shared" ca="1" si="28"/>
        <v>114.35616438356165</v>
      </c>
      <c r="AC356" s="187"/>
    </row>
    <row r="357" spans="1:29">
      <c r="A357" s="137" t="b">
        <f t="shared" si="29"/>
        <v>0</v>
      </c>
      <c r="B357" s="138"/>
      <c r="C357" s="145"/>
      <c r="D357" s="138"/>
      <c r="E357" s="139"/>
      <c r="F357" s="139"/>
      <c r="G357" s="140">
        <f t="shared" ca="1" si="30"/>
        <v>41740</v>
      </c>
      <c r="H357" s="141">
        <f t="shared" ca="1" si="26"/>
        <v>-41740</v>
      </c>
      <c r="I357" s="180"/>
      <c r="J357" s="135">
        <f>IF('Ficha de funcio e processa'!W362&lt;='Tabela IRT'!$B$11,'Tabela IRT'!$D$11,IF('Ficha de funcio e processa'!W362&lt;='Tabela IRT'!$B$12,'Tabela IRT'!$D$12,IF('Ficha de funcio e processa'!W362&lt;='Tabela IRT'!$B$13,'Tabela IRT'!$D$13,IF('Ficha de funcio e processa'!W362&lt;='Tabela IRT'!$B$14,'Tabela IRT'!$D$14,IF('Ficha de funcio e processa'!W362&lt;='Tabela IRT'!$B$15,'Tabela IRT'!$D$15,IF('Ficha de funcio e processa'!W362&lt;='Tabela IRT'!$B$16,'Tabela IRT'!$D$16,IF('Ficha de funcio e processa'!W362&lt;='Tabela IRT'!$B$17,'Tabela IRT'!$D$17,IF('Ficha de funcio e processa'!W362&lt;='Tabela IRT'!$B$18,'Tabela IRT'!$D$18,IF('Ficha de funcio e processa'!W362&lt;='Tabela IRT'!$B$19,'Tabela IRT'!$D$19,IF('Ficha de funcio e processa'!W362&lt;='Tabela IRT'!$B$20,'Tabela IRT'!$D$20,IF('Ficha de funcio e processa'!W362&lt;='Tabela IRT'!$B$21,'Tabela IRT'!$D$21,IF('Ficha de funcio e processa'!W362&lt;='Tabela IRT'!$B$22,'Tabela IRT'!$D$22,IF('Ficha de funcio e processa'!W362&lt;='Tabela IRT'!$B$23,'Tabela IRT'!$D$23,IF('Ficha de funcio e processa'!W362&lt;='Tabela IRT'!$B$24,'Tabela IRT'!$D$24))))))))))))))</f>
        <v>0</v>
      </c>
      <c r="K357" s="148">
        <f>IF('Ficha de funcio e processa'!W362&lt;='Tabela IRT'!$B$11,'Tabela IRT'!$E$11,IF('Ficha de funcio e processa'!W362&lt;='Tabela IRT'!$B$12,'Tabela IRT'!$E$12,IF('Ficha de funcio e processa'!W362&lt;='Tabela IRT'!$B$13,'Tabela IRT'!$E$13,IF('Ficha de funcio e processa'!W362&lt;='Tabela IRT'!$B$14,'Tabela IRT'!$E$14,IF('Ficha de funcio e processa'!W362&lt;='Tabela IRT'!$B$15,'Tabela IRT'!$E$15,IF('Ficha de funcio e processa'!W362&lt;='Tabela IRT'!$B$16,'Tabela IRT'!$E$16,IF('Ficha de funcio e processa'!W362&lt;='Tabela IRT'!$B$17,'Tabela IRT'!$E$17,IF('Ficha de funcio e processa'!W362&lt;='Tabela IRT'!$B$18,'Tabela IRT'!$E$18,IF('Ficha de funcio e processa'!W362&lt;='Tabela IRT'!$B$19,'Tabela IRT'!$E$19,IF('Ficha de funcio e processa'!W362&lt;='Tabela IRT'!$B$20,'Tabela IRT'!$E$20,IF('Ficha de funcio e processa'!W362&lt;='Tabela IRT'!$B$21,'Tabela IRT'!$E$21,IF('Ficha de funcio e processa'!W362&lt;='Tabela IRT'!$B$22,'Tabela IRT'!$E$22,IF('Ficha de funcio e processa'!W362&lt;='Tabela IRT'!$B$23,'Tabela IRT'!$E$23,IF('Ficha de funcio e processa'!W362&lt;='Tabela IRT'!$B$24,'Tabela IRT'!$E$24))))))))))))))</f>
        <v>0</v>
      </c>
      <c r="L357" s="148">
        <f>IF('Ficha de funcio e processa'!W362&lt;='Tabela IRT'!$B$11,'Tabela IRT'!$C$11,IF('Ficha de funcio e processa'!W362&lt;='Tabela IRT'!$B$12,'Tabela IRT'!$C$12,IF('Ficha de funcio e processa'!W362&lt;='Tabela IRT'!$B$13,'Tabela IRT'!$C$13,IF('Ficha de funcio e processa'!W362&lt;='Tabela IRT'!$B$14,'Tabela IRT'!$C$14,IF('Ficha de funcio e processa'!W362&lt;='Tabela IRT'!$B$15,'Tabela IRT'!$C$15,IF('Ficha de funcio e processa'!W362&lt;='Tabela IRT'!$B$16,'Tabela IRT'!$C$16,IF('Ficha de funcio e processa'!W362&lt;='Tabela IRT'!$B$17,'Tabela IRT'!$C$17,IF('Ficha de funcio e processa'!W362&lt;='Tabela IRT'!$B$18,'Tabela IRT'!$C$18,IF('Ficha de funcio e processa'!W362&lt;='Tabela IRT'!$B$19,'Tabela IRT'!$C$19,IF('Ficha de funcio e processa'!W362&lt;='Tabela IRT'!$B$20,'Tabela IRT'!$C$20,IF('Ficha de funcio e processa'!W362&lt;='Tabela IRT'!$B$21,'Tabela IRT'!$C$21,IF('Ficha de funcio e processa'!W362&lt;='Tabela IRT'!$B$22,'Tabela IRT'!$C$22,IF('Ficha de funcio e processa'!W362&lt;='Tabela IRT'!$B$23,'Tabela IRT'!$C$23,IF('Ficha de funcio e processa'!W362&lt;='Tabela IRT'!$B$24,'Tabela IRT'!$C$24))))))))))))))</f>
        <v>0</v>
      </c>
      <c r="M357" s="233">
        <f>('Ficha de funcio e processa'!W362-30%)-L357</f>
        <v>-0.3</v>
      </c>
      <c r="N357" s="184">
        <v>44</v>
      </c>
      <c r="O357" s="184">
        <v>9</v>
      </c>
      <c r="P357" s="185"/>
      <c r="Q357" s="185"/>
      <c r="R357" s="186"/>
      <c r="S357" s="186"/>
      <c r="T357" s="186"/>
      <c r="U357" s="186"/>
      <c r="V357" s="186"/>
      <c r="W357" s="186"/>
      <c r="X357" s="186"/>
      <c r="Y357" s="186"/>
      <c r="Z357" s="151"/>
      <c r="AA357" s="153">
        <f t="shared" ca="1" si="27"/>
        <v>41740</v>
      </c>
      <c r="AB357" s="154">
        <f t="shared" ca="1" si="28"/>
        <v>114.35616438356165</v>
      </c>
      <c r="AC357" s="187"/>
    </row>
    <row r="358" spans="1:29">
      <c r="A358" s="137" t="b">
        <f t="shared" si="29"/>
        <v>0</v>
      </c>
      <c r="B358" s="138"/>
      <c r="C358" s="145"/>
      <c r="D358" s="138"/>
      <c r="E358" s="139"/>
      <c r="F358" s="139"/>
      <c r="G358" s="140">
        <f t="shared" ca="1" si="30"/>
        <v>41740</v>
      </c>
      <c r="H358" s="141">
        <f t="shared" ca="1" si="26"/>
        <v>-41740</v>
      </c>
      <c r="I358" s="180"/>
      <c r="J358" s="135">
        <f>IF('Ficha de funcio e processa'!W363&lt;='Tabela IRT'!$B$11,'Tabela IRT'!$D$11,IF('Ficha de funcio e processa'!W363&lt;='Tabela IRT'!$B$12,'Tabela IRT'!$D$12,IF('Ficha de funcio e processa'!W363&lt;='Tabela IRT'!$B$13,'Tabela IRT'!$D$13,IF('Ficha de funcio e processa'!W363&lt;='Tabela IRT'!$B$14,'Tabela IRT'!$D$14,IF('Ficha de funcio e processa'!W363&lt;='Tabela IRT'!$B$15,'Tabela IRT'!$D$15,IF('Ficha de funcio e processa'!W363&lt;='Tabela IRT'!$B$16,'Tabela IRT'!$D$16,IF('Ficha de funcio e processa'!W363&lt;='Tabela IRT'!$B$17,'Tabela IRT'!$D$17,IF('Ficha de funcio e processa'!W363&lt;='Tabela IRT'!$B$18,'Tabela IRT'!$D$18,IF('Ficha de funcio e processa'!W363&lt;='Tabela IRT'!$B$19,'Tabela IRT'!$D$19,IF('Ficha de funcio e processa'!W363&lt;='Tabela IRT'!$B$20,'Tabela IRT'!$D$20,IF('Ficha de funcio e processa'!W363&lt;='Tabela IRT'!$B$21,'Tabela IRT'!$D$21,IF('Ficha de funcio e processa'!W363&lt;='Tabela IRT'!$B$22,'Tabela IRT'!$D$22,IF('Ficha de funcio e processa'!W363&lt;='Tabela IRT'!$B$23,'Tabela IRT'!$D$23,IF('Ficha de funcio e processa'!W363&lt;='Tabela IRT'!$B$24,'Tabela IRT'!$D$24))))))))))))))</f>
        <v>0</v>
      </c>
      <c r="K358" s="148">
        <f>IF('Ficha de funcio e processa'!W363&lt;='Tabela IRT'!$B$11,'Tabela IRT'!$E$11,IF('Ficha de funcio e processa'!W363&lt;='Tabela IRT'!$B$12,'Tabela IRT'!$E$12,IF('Ficha de funcio e processa'!W363&lt;='Tabela IRT'!$B$13,'Tabela IRT'!$E$13,IF('Ficha de funcio e processa'!W363&lt;='Tabela IRT'!$B$14,'Tabela IRT'!$E$14,IF('Ficha de funcio e processa'!W363&lt;='Tabela IRT'!$B$15,'Tabela IRT'!$E$15,IF('Ficha de funcio e processa'!W363&lt;='Tabela IRT'!$B$16,'Tabela IRT'!$E$16,IF('Ficha de funcio e processa'!W363&lt;='Tabela IRT'!$B$17,'Tabela IRT'!$E$17,IF('Ficha de funcio e processa'!W363&lt;='Tabela IRT'!$B$18,'Tabela IRT'!$E$18,IF('Ficha de funcio e processa'!W363&lt;='Tabela IRT'!$B$19,'Tabela IRT'!$E$19,IF('Ficha de funcio e processa'!W363&lt;='Tabela IRT'!$B$20,'Tabela IRT'!$E$20,IF('Ficha de funcio e processa'!W363&lt;='Tabela IRT'!$B$21,'Tabela IRT'!$E$21,IF('Ficha de funcio e processa'!W363&lt;='Tabela IRT'!$B$22,'Tabela IRT'!$E$22,IF('Ficha de funcio e processa'!W363&lt;='Tabela IRT'!$B$23,'Tabela IRT'!$E$23,IF('Ficha de funcio e processa'!W363&lt;='Tabela IRT'!$B$24,'Tabela IRT'!$E$24))))))))))))))</f>
        <v>0</v>
      </c>
      <c r="L358" s="148">
        <f>IF('Ficha de funcio e processa'!W363&lt;='Tabela IRT'!$B$11,'Tabela IRT'!$C$11,IF('Ficha de funcio e processa'!W363&lt;='Tabela IRT'!$B$12,'Tabela IRT'!$C$12,IF('Ficha de funcio e processa'!W363&lt;='Tabela IRT'!$B$13,'Tabela IRT'!$C$13,IF('Ficha de funcio e processa'!W363&lt;='Tabela IRT'!$B$14,'Tabela IRT'!$C$14,IF('Ficha de funcio e processa'!W363&lt;='Tabela IRT'!$B$15,'Tabela IRT'!$C$15,IF('Ficha de funcio e processa'!W363&lt;='Tabela IRT'!$B$16,'Tabela IRT'!$C$16,IF('Ficha de funcio e processa'!W363&lt;='Tabela IRT'!$B$17,'Tabela IRT'!$C$17,IF('Ficha de funcio e processa'!W363&lt;='Tabela IRT'!$B$18,'Tabela IRT'!$C$18,IF('Ficha de funcio e processa'!W363&lt;='Tabela IRT'!$B$19,'Tabela IRT'!$C$19,IF('Ficha de funcio e processa'!W363&lt;='Tabela IRT'!$B$20,'Tabela IRT'!$C$20,IF('Ficha de funcio e processa'!W363&lt;='Tabela IRT'!$B$21,'Tabela IRT'!$C$21,IF('Ficha de funcio e processa'!W363&lt;='Tabela IRT'!$B$22,'Tabela IRT'!$C$22,IF('Ficha de funcio e processa'!W363&lt;='Tabela IRT'!$B$23,'Tabela IRT'!$C$23,IF('Ficha de funcio e processa'!W363&lt;='Tabela IRT'!$B$24,'Tabela IRT'!$C$24))))))))))))))</f>
        <v>0</v>
      </c>
      <c r="M358" s="233">
        <f>('Ficha de funcio e processa'!W363-30%)-L358</f>
        <v>-0.3</v>
      </c>
      <c r="N358" s="184">
        <v>44</v>
      </c>
      <c r="O358" s="184">
        <v>9</v>
      </c>
      <c r="P358" s="185"/>
      <c r="Q358" s="185"/>
      <c r="R358" s="186"/>
      <c r="S358" s="186"/>
      <c r="T358" s="186"/>
      <c r="U358" s="186"/>
      <c r="V358" s="186"/>
      <c r="W358" s="186"/>
      <c r="X358" s="186"/>
      <c r="Y358" s="186"/>
      <c r="Z358" s="151"/>
      <c r="AA358" s="153">
        <f t="shared" ca="1" si="27"/>
        <v>41740</v>
      </c>
      <c r="AB358" s="154">
        <f t="shared" ca="1" si="28"/>
        <v>114.35616438356165</v>
      </c>
      <c r="AC358" s="187"/>
    </row>
    <row r="359" spans="1:29">
      <c r="A359" s="137" t="b">
        <f t="shared" si="29"/>
        <v>0</v>
      </c>
      <c r="B359" s="138"/>
      <c r="C359" s="145"/>
      <c r="D359" s="138"/>
      <c r="E359" s="139"/>
      <c r="F359" s="139"/>
      <c r="G359" s="140">
        <f t="shared" ca="1" si="30"/>
        <v>41740</v>
      </c>
      <c r="H359" s="141">
        <f t="shared" ca="1" si="26"/>
        <v>-41740</v>
      </c>
      <c r="I359" s="180"/>
      <c r="J359" s="135">
        <f>IF('Ficha de funcio e processa'!W364&lt;='Tabela IRT'!$B$11,'Tabela IRT'!$D$11,IF('Ficha de funcio e processa'!W364&lt;='Tabela IRT'!$B$12,'Tabela IRT'!$D$12,IF('Ficha de funcio e processa'!W364&lt;='Tabela IRT'!$B$13,'Tabela IRT'!$D$13,IF('Ficha de funcio e processa'!W364&lt;='Tabela IRT'!$B$14,'Tabela IRT'!$D$14,IF('Ficha de funcio e processa'!W364&lt;='Tabela IRT'!$B$15,'Tabela IRT'!$D$15,IF('Ficha de funcio e processa'!W364&lt;='Tabela IRT'!$B$16,'Tabela IRT'!$D$16,IF('Ficha de funcio e processa'!W364&lt;='Tabela IRT'!$B$17,'Tabela IRT'!$D$17,IF('Ficha de funcio e processa'!W364&lt;='Tabela IRT'!$B$18,'Tabela IRT'!$D$18,IF('Ficha de funcio e processa'!W364&lt;='Tabela IRT'!$B$19,'Tabela IRT'!$D$19,IF('Ficha de funcio e processa'!W364&lt;='Tabela IRT'!$B$20,'Tabela IRT'!$D$20,IF('Ficha de funcio e processa'!W364&lt;='Tabela IRT'!$B$21,'Tabela IRT'!$D$21,IF('Ficha de funcio e processa'!W364&lt;='Tabela IRT'!$B$22,'Tabela IRT'!$D$22,IF('Ficha de funcio e processa'!W364&lt;='Tabela IRT'!$B$23,'Tabela IRT'!$D$23,IF('Ficha de funcio e processa'!W364&lt;='Tabela IRT'!$B$24,'Tabela IRT'!$D$24))))))))))))))</f>
        <v>0</v>
      </c>
      <c r="K359" s="148">
        <f>IF('Ficha de funcio e processa'!W364&lt;='Tabela IRT'!$B$11,'Tabela IRT'!$E$11,IF('Ficha de funcio e processa'!W364&lt;='Tabela IRT'!$B$12,'Tabela IRT'!$E$12,IF('Ficha de funcio e processa'!W364&lt;='Tabela IRT'!$B$13,'Tabela IRT'!$E$13,IF('Ficha de funcio e processa'!W364&lt;='Tabela IRT'!$B$14,'Tabela IRT'!$E$14,IF('Ficha de funcio e processa'!W364&lt;='Tabela IRT'!$B$15,'Tabela IRT'!$E$15,IF('Ficha de funcio e processa'!W364&lt;='Tabela IRT'!$B$16,'Tabela IRT'!$E$16,IF('Ficha de funcio e processa'!W364&lt;='Tabela IRT'!$B$17,'Tabela IRT'!$E$17,IF('Ficha de funcio e processa'!W364&lt;='Tabela IRT'!$B$18,'Tabela IRT'!$E$18,IF('Ficha de funcio e processa'!W364&lt;='Tabela IRT'!$B$19,'Tabela IRT'!$E$19,IF('Ficha de funcio e processa'!W364&lt;='Tabela IRT'!$B$20,'Tabela IRT'!$E$20,IF('Ficha de funcio e processa'!W364&lt;='Tabela IRT'!$B$21,'Tabela IRT'!$E$21,IF('Ficha de funcio e processa'!W364&lt;='Tabela IRT'!$B$22,'Tabela IRT'!$E$22,IF('Ficha de funcio e processa'!W364&lt;='Tabela IRT'!$B$23,'Tabela IRT'!$E$23,IF('Ficha de funcio e processa'!W364&lt;='Tabela IRT'!$B$24,'Tabela IRT'!$E$24))))))))))))))</f>
        <v>0</v>
      </c>
      <c r="L359" s="148">
        <f>IF('Ficha de funcio e processa'!W364&lt;='Tabela IRT'!$B$11,'Tabela IRT'!$C$11,IF('Ficha de funcio e processa'!W364&lt;='Tabela IRT'!$B$12,'Tabela IRT'!$C$12,IF('Ficha de funcio e processa'!W364&lt;='Tabela IRT'!$B$13,'Tabela IRT'!$C$13,IF('Ficha de funcio e processa'!W364&lt;='Tabela IRT'!$B$14,'Tabela IRT'!$C$14,IF('Ficha de funcio e processa'!W364&lt;='Tabela IRT'!$B$15,'Tabela IRT'!$C$15,IF('Ficha de funcio e processa'!W364&lt;='Tabela IRT'!$B$16,'Tabela IRT'!$C$16,IF('Ficha de funcio e processa'!W364&lt;='Tabela IRT'!$B$17,'Tabela IRT'!$C$17,IF('Ficha de funcio e processa'!W364&lt;='Tabela IRT'!$B$18,'Tabela IRT'!$C$18,IF('Ficha de funcio e processa'!W364&lt;='Tabela IRT'!$B$19,'Tabela IRT'!$C$19,IF('Ficha de funcio e processa'!W364&lt;='Tabela IRT'!$B$20,'Tabela IRT'!$C$20,IF('Ficha de funcio e processa'!W364&lt;='Tabela IRT'!$B$21,'Tabela IRT'!$C$21,IF('Ficha de funcio e processa'!W364&lt;='Tabela IRT'!$B$22,'Tabela IRT'!$C$22,IF('Ficha de funcio e processa'!W364&lt;='Tabela IRT'!$B$23,'Tabela IRT'!$C$23,IF('Ficha de funcio e processa'!W364&lt;='Tabela IRT'!$B$24,'Tabela IRT'!$C$24))))))))))))))</f>
        <v>0</v>
      </c>
      <c r="M359" s="233">
        <f>('Ficha de funcio e processa'!W364-30%)-L359</f>
        <v>-0.3</v>
      </c>
      <c r="N359" s="184">
        <v>44</v>
      </c>
      <c r="O359" s="184">
        <v>9</v>
      </c>
      <c r="P359" s="185"/>
      <c r="Q359" s="185"/>
      <c r="R359" s="186"/>
      <c r="S359" s="186"/>
      <c r="T359" s="186"/>
      <c r="U359" s="186"/>
      <c r="V359" s="186"/>
      <c r="W359" s="186"/>
      <c r="X359" s="186"/>
      <c r="Y359" s="186"/>
      <c r="Z359" s="151"/>
      <c r="AA359" s="153">
        <f t="shared" ca="1" si="27"/>
        <v>41740</v>
      </c>
      <c r="AB359" s="154">
        <f t="shared" ca="1" si="28"/>
        <v>114.35616438356165</v>
      </c>
      <c r="AC359" s="187"/>
    </row>
    <row r="360" spans="1:29">
      <c r="A360" s="137" t="b">
        <f t="shared" si="29"/>
        <v>0</v>
      </c>
      <c r="B360" s="138"/>
      <c r="C360" s="145"/>
      <c r="D360" s="138"/>
      <c r="E360" s="139"/>
      <c r="F360" s="139"/>
      <c r="G360" s="140">
        <f t="shared" ca="1" si="30"/>
        <v>41740</v>
      </c>
      <c r="H360" s="141">
        <f t="shared" ca="1" si="26"/>
        <v>-41740</v>
      </c>
      <c r="I360" s="180"/>
      <c r="J360" s="135">
        <f>IF('Ficha de funcio e processa'!W365&lt;='Tabela IRT'!$B$11,'Tabela IRT'!$D$11,IF('Ficha de funcio e processa'!W365&lt;='Tabela IRT'!$B$12,'Tabela IRT'!$D$12,IF('Ficha de funcio e processa'!W365&lt;='Tabela IRT'!$B$13,'Tabela IRT'!$D$13,IF('Ficha de funcio e processa'!W365&lt;='Tabela IRT'!$B$14,'Tabela IRT'!$D$14,IF('Ficha de funcio e processa'!W365&lt;='Tabela IRT'!$B$15,'Tabela IRT'!$D$15,IF('Ficha de funcio e processa'!W365&lt;='Tabela IRT'!$B$16,'Tabela IRT'!$D$16,IF('Ficha de funcio e processa'!W365&lt;='Tabela IRT'!$B$17,'Tabela IRT'!$D$17,IF('Ficha de funcio e processa'!W365&lt;='Tabela IRT'!$B$18,'Tabela IRT'!$D$18,IF('Ficha de funcio e processa'!W365&lt;='Tabela IRT'!$B$19,'Tabela IRT'!$D$19,IF('Ficha de funcio e processa'!W365&lt;='Tabela IRT'!$B$20,'Tabela IRT'!$D$20,IF('Ficha de funcio e processa'!W365&lt;='Tabela IRT'!$B$21,'Tabela IRT'!$D$21,IF('Ficha de funcio e processa'!W365&lt;='Tabela IRT'!$B$22,'Tabela IRT'!$D$22,IF('Ficha de funcio e processa'!W365&lt;='Tabela IRT'!$B$23,'Tabela IRT'!$D$23,IF('Ficha de funcio e processa'!W365&lt;='Tabela IRT'!$B$24,'Tabela IRT'!$D$24))))))))))))))</f>
        <v>0</v>
      </c>
      <c r="K360" s="148">
        <f>IF('Ficha de funcio e processa'!W365&lt;='Tabela IRT'!$B$11,'Tabela IRT'!$E$11,IF('Ficha de funcio e processa'!W365&lt;='Tabela IRT'!$B$12,'Tabela IRT'!$E$12,IF('Ficha de funcio e processa'!W365&lt;='Tabela IRT'!$B$13,'Tabela IRT'!$E$13,IF('Ficha de funcio e processa'!W365&lt;='Tabela IRT'!$B$14,'Tabela IRT'!$E$14,IF('Ficha de funcio e processa'!W365&lt;='Tabela IRT'!$B$15,'Tabela IRT'!$E$15,IF('Ficha de funcio e processa'!W365&lt;='Tabela IRT'!$B$16,'Tabela IRT'!$E$16,IF('Ficha de funcio e processa'!W365&lt;='Tabela IRT'!$B$17,'Tabela IRT'!$E$17,IF('Ficha de funcio e processa'!W365&lt;='Tabela IRT'!$B$18,'Tabela IRT'!$E$18,IF('Ficha de funcio e processa'!W365&lt;='Tabela IRT'!$B$19,'Tabela IRT'!$E$19,IF('Ficha de funcio e processa'!W365&lt;='Tabela IRT'!$B$20,'Tabela IRT'!$E$20,IF('Ficha de funcio e processa'!W365&lt;='Tabela IRT'!$B$21,'Tabela IRT'!$E$21,IF('Ficha de funcio e processa'!W365&lt;='Tabela IRT'!$B$22,'Tabela IRT'!$E$22,IF('Ficha de funcio e processa'!W365&lt;='Tabela IRT'!$B$23,'Tabela IRT'!$E$23,IF('Ficha de funcio e processa'!W365&lt;='Tabela IRT'!$B$24,'Tabela IRT'!$E$24))))))))))))))</f>
        <v>0</v>
      </c>
      <c r="L360" s="148">
        <f>IF('Ficha de funcio e processa'!W365&lt;='Tabela IRT'!$B$11,'Tabela IRT'!$C$11,IF('Ficha de funcio e processa'!W365&lt;='Tabela IRT'!$B$12,'Tabela IRT'!$C$12,IF('Ficha de funcio e processa'!W365&lt;='Tabela IRT'!$B$13,'Tabela IRT'!$C$13,IF('Ficha de funcio e processa'!W365&lt;='Tabela IRT'!$B$14,'Tabela IRT'!$C$14,IF('Ficha de funcio e processa'!W365&lt;='Tabela IRT'!$B$15,'Tabela IRT'!$C$15,IF('Ficha de funcio e processa'!W365&lt;='Tabela IRT'!$B$16,'Tabela IRT'!$C$16,IF('Ficha de funcio e processa'!W365&lt;='Tabela IRT'!$B$17,'Tabela IRT'!$C$17,IF('Ficha de funcio e processa'!W365&lt;='Tabela IRT'!$B$18,'Tabela IRT'!$C$18,IF('Ficha de funcio e processa'!W365&lt;='Tabela IRT'!$B$19,'Tabela IRT'!$C$19,IF('Ficha de funcio e processa'!W365&lt;='Tabela IRT'!$B$20,'Tabela IRT'!$C$20,IF('Ficha de funcio e processa'!W365&lt;='Tabela IRT'!$B$21,'Tabela IRT'!$C$21,IF('Ficha de funcio e processa'!W365&lt;='Tabela IRT'!$B$22,'Tabela IRT'!$C$22,IF('Ficha de funcio e processa'!W365&lt;='Tabela IRT'!$B$23,'Tabela IRT'!$C$23,IF('Ficha de funcio e processa'!W365&lt;='Tabela IRT'!$B$24,'Tabela IRT'!$C$24))))))))))))))</f>
        <v>0</v>
      </c>
      <c r="M360" s="233">
        <f>('Ficha de funcio e processa'!W365-30%)-L360</f>
        <v>-0.3</v>
      </c>
      <c r="N360" s="184">
        <v>44</v>
      </c>
      <c r="O360" s="184">
        <v>9</v>
      </c>
      <c r="P360" s="185"/>
      <c r="Q360" s="185"/>
      <c r="R360" s="186"/>
      <c r="S360" s="186"/>
      <c r="T360" s="186"/>
      <c r="U360" s="186"/>
      <c r="V360" s="186"/>
      <c r="W360" s="186"/>
      <c r="X360" s="186"/>
      <c r="Y360" s="186"/>
      <c r="Z360" s="151"/>
      <c r="AA360" s="153">
        <f t="shared" ca="1" si="27"/>
        <v>41740</v>
      </c>
      <c r="AB360" s="154">
        <f t="shared" ca="1" si="28"/>
        <v>114.35616438356165</v>
      </c>
      <c r="AC360" s="187"/>
    </row>
    <row r="361" spans="1:29">
      <c r="A361" s="137" t="b">
        <f t="shared" si="29"/>
        <v>0</v>
      </c>
      <c r="B361" s="138"/>
      <c r="C361" s="145"/>
      <c r="D361" s="138"/>
      <c r="E361" s="139"/>
      <c r="F361" s="139"/>
      <c r="G361" s="140">
        <f t="shared" ca="1" si="30"/>
        <v>41740</v>
      </c>
      <c r="H361" s="141">
        <f t="shared" ca="1" si="26"/>
        <v>-41740</v>
      </c>
      <c r="I361" s="180"/>
      <c r="J361" s="135">
        <f>IF('Ficha de funcio e processa'!W366&lt;='Tabela IRT'!$B$11,'Tabela IRT'!$D$11,IF('Ficha de funcio e processa'!W366&lt;='Tabela IRT'!$B$12,'Tabela IRT'!$D$12,IF('Ficha de funcio e processa'!W366&lt;='Tabela IRT'!$B$13,'Tabela IRT'!$D$13,IF('Ficha de funcio e processa'!W366&lt;='Tabela IRT'!$B$14,'Tabela IRT'!$D$14,IF('Ficha de funcio e processa'!W366&lt;='Tabela IRT'!$B$15,'Tabela IRT'!$D$15,IF('Ficha de funcio e processa'!W366&lt;='Tabela IRT'!$B$16,'Tabela IRT'!$D$16,IF('Ficha de funcio e processa'!W366&lt;='Tabela IRT'!$B$17,'Tabela IRT'!$D$17,IF('Ficha de funcio e processa'!W366&lt;='Tabela IRT'!$B$18,'Tabela IRT'!$D$18,IF('Ficha de funcio e processa'!W366&lt;='Tabela IRT'!$B$19,'Tabela IRT'!$D$19,IF('Ficha de funcio e processa'!W366&lt;='Tabela IRT'!$B$20,'Tabela IRT'!$D$20,IF('Ficha de funcio e processa'!W366&lt;='Tabela IRT'!$B$21,'Tabela IRT'!$D$21,IF('Ficha de funcio e processa'!W366&lt;='Tabela IRT'!$B$22,'Tabela IRT'!$D$22,IF('Ficha de funcio e processa'!W366&lt;='Tabela IRT'!$B$23,'Tabela IRT'!$D$23,IF('Ficha de funcio e processa'!W366&lt;='Tabela IRT'!$B$24,'Tabela IRT'!$D$24))))))))))))))</f>
        <v>0</v>
      </c>
      <c r="K361" s="148">
        <f>IF('Ficha de funcio e processa'!W366&lt;='Tabela IRT'!$B$11,'Tabela IRT'!$E$11,IF('Ficha de funcio e processa'!W366&lt;='Tabela IRT'!$B$12,'Tabela IRT'!$E$12,IF('Ficha de funcio e processa'!W366&lt;='Tabela IRT'!$B$13,'Tabela IRT'!$E$13,IF('Ficha de funcio e processa'!W366&lt;='Tabela IRT'!$B$14,'Tabela IRT'!$E$14,IF('Ficha de funcio e processa'!W366&lt;='Tabela IRT'!$B$15,'Tabela IRT'!$E$15,IF('Ficha de funcio e processa'!W366&lt;='Tabela IRT'!$B$16,'Tabela IRT'!$E$16,IF('Ficha de funcio e processa'!W366&lt;='Tabela IRT'!$B$17,'Tabela IRT'!$E$17,IF('Ficha de funcio e processa'!W366&lt;='Tabela IRT'!$B$18,'Tabela IRT'!$E$18,IF('Ficha de funcio e processa'!W366&lt;='Tabela IRT'!$B$19,'Tabela IRT'!$E$19,IF('Ficha de funcio e processa'!W366&lt;='Tabela IRT'!$B$20,'Tabela IRT'!$E$20,IF('Ficha de funcio e processa'!W366&lt;='Tabela IRT'!$B$21,'Tabela IRT'!$E$21,IF('Ficha de funcio e processa'!W366&lt;='Tabela IRT'!$B$22,'Tabela IRT'!$E$22,IF('Ficha de funcio e processa'!W366&lt;='Tabela IRT'!$B$23,'Tabela IRT'!$E$23,IF('Ficha de funcio e processa'!W366&lt;='Tabela IRT'!$B$24,'Tabela IRT'!$E$24))))))))))))))</f>
        <v>0</v>
      </c>
      <c r="L361" s="148">
        <f>IF('Ficha de funcio e processa'!W366&lt;='Tabela IRT'!$B$11,'Tabela IRT'!$C$11,IF('Ficha de funcio e processa'!W366&lt;='Tabela IRT'!$B$12,'Tabela IRT'!$C$12,IF('Ficha de funcio e processa'!W366&lt;='Tabela IRT'!$B$13,'Tabela IRT'!$C$13,IF('Ficha de funcio e processa'!W366&lt;='Tabela IRT'!$B$14,'Tabela IRT'!$C$14,IF('Ficha de funcio e processa'!W366&lt;='Tabela IRT'!$B$15,'Tabela IRT'!$C$15,IF('Ficha de funcio e processa'!W366&lt;='Tabela IRT'!$B$16,'Tabela IRT'!$C$16,IF('Ficha de funcio e processa'!W366&lt;='Tabela IRT'!$B$17,'Tabela IRT'!$C$17,IF('Ficha de funcio e processa'!W366&lt;='Tabela IRT'!$B$18,'Tabela IRT'!$C$18,IF('Ficha de funcio e processa'!W366&lt;='Tabela IRT'!$B$19,'Tabela IRT'!$C$19,IF('Ficha de funcio e processa'!W366&lt;='Tabela IRT'!$B$20,'Tabela IRT'!$C$20,IF('Ficha de funcio e processa'!W366&lt;='Tabela IRT'!$B$21,'Tabela IRT'!$C$21,IF('Ficha de funcio e processa'!W366&lt;='Tabela IRT'!$B$22,'Tabela IRT'!$C$22,IF('Ficha de funcio e processa'!W366&lt;='Tabela IRT'!$B$23,'Tabela IRT'!$C$23,IF('Ficha de funcio e processa'!W366&lt;='Tabela IRT'!$B$24,'Tabela IRT'!$C$24))))))))))))))</f>
        <v>0</v>
      </c>
      <c r="M361" s="233">
        <f>('Ficha de funcio e processa'!W366-30%)-L361</f>
        <v>-0.3</v>
      </c>
      <c r="N361" s="184">
        <v>44</v>
      </c>
      <c r="O361" s="184">
        <v>9</v>
      </c>
      <c r="P361" s="185"/>
      <c r="Q361" s="185"/>
      <c r="R361" s="186"/>
      <c r="S361" s="186"/>
      <c r="T361" s="186"/>
      <c r="U361" s="186"/>
      <c r="V361" s="186"/>
      <c r="W361" s="186"/>
      <c r="X361" s="186"/>
      <c r="Y361" s="186"/>
      <c r="Z361" s="151"/>
      <c r="AA361" s="153">
        <f t="shared" ca="1" si="27"/>
        <v>41740</v>
      </c>
      <c r="AB361" s="154">
        <f t="shared" ca="1" si="28"/>
        <v>114.35616438356165</v>
      </c>
      <c r="AC361" s="187"/>
    </row>
    <row r="362" spans="1:29">
      <c r="A362" s="137" t="b">
        <f t="shared" si="29"/>
        <v>0</v>
      </c>
      <c r="B362" s="138"/>
      <c r="C362" s="145"/>
      <c r="D362" s="138"/>
      <c r="E362" s="139"/>
      <c r="F362" s="139"/>
      <c r="G362" s="140">
        <f t="shared" ca="1" si="30"/>
        <v>41740</v>
      </c>
      <c r="H362" s="141">
        <f t="shared" ca="1" si="26"/>
        <v>-41740</v>
      </c>
      <c r="I362" s="180"/>
      <c r="J362" s="135">
        <f>IF('Ficha de funcio e processa'!W367&lt;='Tabela IRT'!$B$11,'Tabela IRT'!$D$11,IF('Ficha de funcio e processa'!W367&lt;='Tabela IRT'!$B$12,'Tabela IRT'!$D$12,IF('Ficha de funcio e processa'!W367&lt;='Tabela IRT'!$B$13,'Tabela IRT'!$D$13,IF('Ficha de funcio e processa'!W367&lt;='Tabela IRT'!$B$14,'Tabela IRT'!$D$14,IF('Ficha de funcio e processa'!W367&lt;='Tabela IRT'!$B$15,'Tabela IRT'!$D$15,IF('Ficha de funcio e processa'!W367&lt;='Tabela IRT'!$B$16,'Tabela IRT'!$D$16,IF('Ficha de funcio e processa'!W367&lt;='Tabela IRT'!$B$17,'Tabela IRT'!$D$17,IF('Ficha de funcio e processa'!W367&lt;='Tabela IRT'!$B$18,'Tabela IRT'!$D$18,IF('Ficha de funcio e processa'!W367&lt;='Tabela IRT'!$B$19,'Tabela IRT'!$D$19,IF('Ficha de funcio e processa'!W367&lt;='Tabela IRT'!$B$20,'Tabela IRT'!$D$20,IF('Ficha de funcio e processa'!W367&lt;='Tabela IRT'!$B$21,'Tabela IRT'!$D$21,IF('Ficha de funcio e processa'!W367&lt;='Tabela IRT'!$B$22,'Tabela IRT'!$D$22,IF('Ficha de funcio e processa'!W367&lt;='Tabela IRT'!$B$23,'Tabela IRT'!$D$23,IF('Ficha de funcio e processa'!W367&lt;='Tabela IRT'!$B$24,'Tabela IRT'!$D$24))))))))))))))</f>
        <v>0</v>
      </c>
      <c r="K362" s="148">
        <f>IF('Ficha de funcio e processa'!W367&lt;='Tabela IRT'!$B$11,'Tabela IRT'!$E$11,IF('Ficha de funcio e processa'!W367&lt;='Tabela IRT'!$B$12,'Tabela IRT'!$E$12,IF('Ficha de funcio e processa'!W367&lt;='Tabela IRT'!$B$13,'Tabela IRT'!$E$13,IF('Ficha de funcio e processa'!W367&lt;='Tabela IRT'!$B$14,'Tabela IRT'!$E$14,IF('Ficha de funcio e processa'!W367&lt;='Tabela IRT'!$B$15,'Tabela IRT'!$E$15,IF('Ficha de funcio e processa'!W367&lt;='Tabela IRT'!$B$16,'Tabela IRT'!$E$16,IF('Ficha de funcio e processa'!W367&lt;='Tabela IRT'!$B$17,'Tabela IRT'!$E$17,IF('Ficha de funcio e processa'!W367&lt;='Tabela IRT'!$B$18,'Tabela IRT'!$E$18,IF('Ficha de funcio e processa'!W367&lt;='Tabela IRT'!$B$19,'Tabela IRT'!$E$19,IF('Ficha de funcio e processa'!W367&lt;='Tabela IRT'!$B$20,'Tabela IRT'!$E$20,IF('Ficha de funcio e processa'!W367&lt;='Tabela IRT'!$B$21,'Tabela IRT'!$E$21,IF('Ficha de funcio e processa'!W367&lt;='Tabela IRT'!$B$22,'Tabela IRT'!$E$22,IF('Ficha de funcio e processa'!W367&lt;='Tabela IRT'!$B$23,'Tabela IRT'!$E$23,IF('Ficha de funcio e processa'!W367&lt;='Tabela IRT'!$B$24,'Tabela IRT'!$E$24))))))))))))))</f>
        <v>0</v>
      </c>
      <c r="L362" s="148">
        <f>IF('Ficha de funcio e processa'!W367&lt;='Tabela IRT'!$B$11,'Tabela IRT'!$C$11,IF('Ficha de funcio e processa'!W367&lt;='Tabela IRT'!$B$12,'Tabela IRT'!$C$12,IF('Ficha de funcio e processa'!W367&lt;='Tabela IRT'!$B$13,'Tabela IRT'!$C$13,IF('Ficha de funcio e processa'!W367&lt;='Tabela IRT'!$B$14,'Tabela IRT'!$C$14,IF('Ficha de funcio e processa'!W367&lt;='Tabela IRT'!$B$15,'Tabela IRT'!$C$15,IF('Ficha de funcio e processa'!W367&lt;='Tabela IRT'!$B$16,'Tabela IRT'!$C$16,IF('Ficha de funcio e processa'!W367&lt;='Tabela IRT'!$B$17,'Tabela IRT'!$C$17,IF('Ficha de funcio e processa'!W367&lt;='Tabela IRT'!$B$18,'Tabela IRT'!$C$18,IF('Ficha de funcio e processa'!W367&lt;='Tabela IRT'!$B$19,'Tabela IRT'!$C$19,IF('Ficha de funcio e processa'!W367&lt;='Tabela IRT'!$B$20,'Tabela IRT'!$C$20,IF('Ficha de funcio e processa'!W367&lt;='Tabela IRT'!$B$21,'Tabela IRT'!$C$21,IF('Ficha de funcio e processa'!W367&lt;='Tabela IRT'!$B$22,'Tabela IRT'!$C$22,IF('Ficha de funcio e processa'!W367&lt;='Tabela IRT'!$B$23,'Tabela IRT'!$C$23,IF('Ficha de funcio e processa'!W367&lt;='Tabela IRT'!$B$24,'Tabela IRT'!$C$24))))))))))))))</f>
        <v>0</v>
      </c>
      <c r="M362" s="233">
        <f>('Ficha de funcio e processa'!W367-30%)-L362</f>
        <v>-0.3</v>
      </c>
      <c r="N362" s="184">
        <v>44</v>
      </c>
      <c r="O362" s="184">
        <v>9</v>
      </c>
      <c r="P362" s="185"/>
      <c r="Q362" s="185"/>
      <c r="R362" s="186"/>
      <c r="S362" s="186"/>
      <c r="T362" s="186"/>
      <c r="U362" s="186"/>
      <c r="V362" s="186"/>
      <c r="W362" s="186"/>
      <c r="X362" s="186"/>
      <c r="Y362" s="186"/>
      <c r="Z362" s="151"/>
      <c r="AA362" s="153">
        <f t="shared" ca="1" si="27"/>
        <v>41740</v>
      </c>
      <c r="AB362" s="154">
        <f t="shared" ca="1" si="28"/>
        <v>114.35616438356165</v>
      </c>
      <c r="AC362" s="187"/>
    </row>
    <row r="363" spans="1:29">
      <c r="A363" s="137" t="b">
        <f t="shared" si="29"/>
        <v>0</v>
      </c>
      <c r="B363" s="138"/>
      <c r="C363" s="145"/>
      <c r="D363" s="138"/>
      <c r="E363" s="139"/>
      <c r="F363" s="139"/>
      <c r="G363" s="140">
        <f t="shared" ca="1" si="30"/>
        <v>41740</v>
      </c>
      <c r="H363" s="141">
        <f t="shared" ca="1" si="26"/>
        <v>-41740</v>
      </c>
      <c r="I363" s="180"/>
      <c r="J363" s="135">
        <f>IF('Ficha de funcio e processa'!W368&lt;='Tabela IRT'!$B$11,'Tabela IRT'!$D$11,IF('Ficha de funcio e processa'!W368&lt;='Tabela IRT'!$B$12,'Tabela IRT'!$D$12,IF('Ficha de funcio e processa'!W368&lt;='Tabela IRT'!$B$13,'Tabela IRT'!$D$13,IF('Ficha de funcio e processa'!W368&lt;='Tabela IRT'!$B$14,'Tabela IRT'!$D$14,IF('Ficha de funcio e processa'!W368&lt;='Tabela IRT'!$B$15,'Tabela IRT'!$D$15,IF('Ficha de funcio e processa'!W368&lt;='Tabela IRT'!$B$16,'Tabela IRT'!$D$16,IF('Ficha de funcio e processa'!W368&lt;='Tabela IRT'!$B$17,'Tabela IRT'!$D$17,IF('Ficha de funcio e processa'!W368&lt;='Tabela IRT'!$B$18,'Tabela IRT'!$D$18,IF('Ficha de funcio e processa'!W368&lt;='Tabela IRT'!$B$19,'Tabela IRT'!$D$19,IF('Ficha de funcio e processa'!W368&lt;='Tabela IRT'!$B$20,'Tabela IRT'!$D$20,IF('Ficha de funcio e processa'!W368&lt;='Tabela IRT'!$B$21,'Tabela IRT'!$D$21,IF('Ficha de funcio e processa'!W368&lt;='Tabela IRT'!$B$22,'Tabela IRT'!$D$22,IF('Ficha de funcio e processa'!W368&lt;='Tabela IRT'!$B$23,'Tabela IRT'!$D$23,IF('Ficha de funcio e processa'!W368&lt;='Tabela IRT'!$B$24,'Tabela IRT'!$D$24))))))))))))))</f>
        <v>0</v>
      </c>
      <c r="K363" s="148">
        <f>IF('Ficha de funcio e processa'!W368&lt;='Tabela IRT'!$B$11,'Tabela IRT'!$E$11,IF('Ficha de funcio e processa'!W368&lt;='Tabela IRT'!$B$12,'Tabela IRT'!$E$12,IF('Ficha de funcio e processa'!W368&lt;='Tabela IRT'!$B$13,'Tabela IRT'!$E$13,IF('Ficha de funcio e processa'!W368&lt;='Tabela IRT'!$B$14,'Tabela IRT'!$E$14,IF('Ficha de funcio e processa'!W368&lt;='Tabela IRT'!$B$15,'Tabela IRT'!$E$15,IF('Ficha de funcio e processa'!W368&lt;='Tabela IRT'!$B$16,'Tabela IRT'!$E$16,IF('Ficha de funcio e processa'!W368&lt;='Tabela IRT'!$B$17,'Tabela IRT'!$E$17,IF('Ficha de funcio e processa'!W368&lt;='Tabela IRT'!$B$18,'Tabela IRT'!$E$18,IF('Ficha de funcio e processa'!W368&lt;='Tabela IRT'!$B$19,'Tabela IRT'!$E$19,IF('Ficha de funcio e processa'!W368&lt;='Tabela IRT'!$B$20,'Tabela IRT'!$E$20,IF('Ficha de funcio e processa'!W368&lt;='Tabela IRT'!$B$21,'Tabela IRT'!$E$21,IF('Ficha de funcio e processa'!W368&lt;='Tabela IRT'!$B$22,'Tabela IRT'!$E$22,IF('Ficha de funcio e processa'!W368&lt;='Tabela IRT'!$B$23,'Tabela IRT'!$E$23,IF('Ficha de funcio e processa'!W368&lt;='Tabela IRT'!$B$24,'Tabela IRT'!$E$24))))))))))))))</f>
        <v>0</v>
      </c>
      <c r="L363" s="148">
        <f>IF('Ficha de funcio e processa'!W368&lt;='Tabela IRT'!$B$11,'Tabela IRT'!$C$11,IF('Ficha de funcio e processa'!W368&lt;='Tabela IRT'!$B$12,'Tabela IRT'!$C$12,IF('Ficha de funcio e processa'!W368&lt;='Tabela IRT'!$B$13,'Tabela IRT'!$C$13,IF('Ficha de funcio e processa'!W368&lt;='Tabela IRT'!$B$14,'Tabela IRT'!$C$14,IF('Ficha de funcio e processa'!W368&lt;='Tabela IRT'!$B$15,'Tabela IRT'!$C$15,IF('Ficha de funcio e processa'!W368&lt;='Tabela IRT'!$B$16,'Tabela IRT'!$C$16,IF('Ficha de funcio e processa'!W368&lt;='Tabela IRT'!$B$17,'Tabela IRT'!$C$17,IF('Ficha de funcio e processa'!W368&lt;='Tabela IRT'!$B$18,'Tabela IRT'!$C$18,IF('Ficha de funcio e processa'!W368&lt;='Tabela IRT'!$B$19,'Tabela IRT'!$C$19,IF('Ficha de funcio e processa'!W368&lt;='Tabela IRT'!$B$20,'Tabela IRT'!$C$20,IF('Ficha de funcio e processa'!W368&lt;='Tabela IRT'!$B$21,'Tabela IRT'!$C$21,IF('Ficha de funcio e processa'!W368&lt;='Tabela IRT'!$B$22,'Tabela IRT'!$C$22,IF('Ficha de funcio e processa'!W368&lt;='Tabela IRT'!$B$23,'Tabela IRT'!$C$23,IF('Ficha de funcio e processa'!W368&lt;='Tabela IRT'!$B$24,'Tabela IRT'!$C$24))))))))))))))</f>
        <v>0</v>
      </c>
      <c r="M363" s="233">
        <f>('Ficha de funcio e processa'!W368-30%)-L363</f>
        <v>-0.3</v>
      </c>
      <c r="N363" s="184">
        <v>44</v>
      </c>
      <c r="O363" s="184">
        <v>9</v>
      </c>
      <c r="P363" s="185"/>
      <c r="Q363" s="185"/>
      <c r="R363" s="186"/>
      <c r="S363" s="186"/>
      <c r="T363" s="186"/>
      <c r="U363" s="186"/>
      <c r="V363" s="186"/>
      <c r="W363" s="186"/>
      <c r="X363" s="186"/>
      <c r="Y363" s="186"/>
      <c r="Z363" s="151"/>
      <c r="AA363" s="153">
        <f t="shared" ca="1" si="27"/>
        <v>41740</v>
      </c>
      <c r="AB363" s="154">
        <f t="shared" ca="1" si="28"/>
        <v>114.35616438356165</v>
      </c>
      <c r="AC363" s="187"/>
    </row>
    <row r="364" spans="1:29">
      <c r="A364" s="137" t="b">
        <f t="shared" si="29"/>
        <v>0</v>
      </c>
      <c r="B364" s="138"/>
      <c r="C364" s="145"/>
      <c r="D364" s="138"/>
      <c r="E364" s="139"/>
      <c r="F364" s="139"/>
      <c r="G364" s="140">
        <f t="shared" ca="1" si="30"/>
        <v>41740</v>
      </c>
      <c r="H364" s="141">
        <f t="shared" ca="1" si="26"/>
        <v>-41740</v>
      </c>
      <c r="I364" s="180"/>
      <c r="J364" s="135">
        <f>IF('Ficha de funcio e processa'!W369&lt;='Tabela IRT'!$B$11,'Tabela IRT'!$D$11,IF('Ficha de funcio e processa'!W369&lt;='Tabela IRT'!$B$12,'Tabela IRT'!$D$12,IF('Ficha de funcio e processa'!W369&lt;='Tabela IRT'!$B$13,'Tabela IRT'!$D$13,IF('Ficha de funcio e processa'!W369&lt;='Tabela IRT'!$B$14,'Tabela IRT'!$D$14,IF('Ficha de funcio e processa'!W369&lt;='Tabela IRT'!$B$15,'Tabela IRT'!$D$15,IF('Ficha de funcio e processa'!W369&lt;='Tabela IRT'!$B$16,'Tabela IRT'!$D$16,IF('Ficha de funcio e processa'!W369&lt;='Tabela IRT'!$B$17,'Tabela IRT'!$D$17,IF('Ficha de funcio e processa'!W369&lt;='Tabela IRT'!$B$18,'Tabela IRT'!$D$18,IF('Ficha de funcio e processa'!W369&lt;='Tabela IRT'!$B$19,'Tabela IRT'!$D$19,IF('Ficha de funcio e processa'!W369&lt;='Tabela IRT'!$B$20,'Tabela IRT'!$D$20,IF('Ficha de funcio e processa'!W369&lt;='Tabela IRT'!$B$21,'Tabela IRT'!$D$21,IF('Ficha de funcio e processa'!W369&lt;='Tabela IRT'!$B$22,'Tabela IRT'!$D$22,IF('Ficha de funcio e processa'!W369&lt;='Tabela IRT'!$B$23,'Tabela IRT'!$D$23,IF('Ficha de funcio e processa'!W369&lt;='Tabela IRT'!$B$24,'Tabela IRT'!$D$24))))))))))))))</f>
        <v>0</v>
      </c>
      <c r="K364" s="148">
        <f>IF('Ficha de funcio e processa'!W369&lt;='Tabela IRT'!$B$11,'Tabela IRT'!$E$11,IF('Ficha de funcio e processa'!W369&lt;='Tabela IRT'!$B$12,'Tabela IRT'!$E$12,IF('Ficha de funcio e processa'!W369&lt;='Tabela IRT'!$B$13,'Tabela IRT'!$E$13,IF('Ficha de funcio e processa'!W369&lt;='Tabela IRT'!$B$14,'Tabela IRT'!$E$14,IF('Ficha de funcio e processa'!W369&lt;='Tabela IRT'!$B$15,'Tabela IRT'!$E$15,IF('Ficha de funcio e processa'!W369&lt;='Tabela IRT'!$B$16,'Tabela IRT'!$E$16,IF('Ficha de funcio e processa'!W369&lt;='Tabela IRT'!$B$17,'Tabela IRT'!$E$17,IF('Ficha de funcio e processa'!W369&lt;='Tabela IRT'!$B$18,'Tabela IRT'!$E$18,IF('Ficha de funcio e processa'!W369&lt;='Tabela IRT'!$B$19,'Tabela IRT'!$E$19,IF('Ficha de funcio e processa'!W369&lt;='Tabela IRT'!$B$20,'Tabela IRT'!$E$20,IF('Ficha de funcio e processa'!W369&lt;='Tabela IRT'!$B$21,'Tabela IRT'!$E$21,IF('Ficha de funcio e processa'!W369&lt;='Tabela IRT'!$B$22,'Tabela IRT'!$E$22,IF('Ficha de funcio e processa'!W369&lt;='Tabela IRT'!$B$23,'Tabela IRT'!$E$23,IF('Ficha de funcio e processa'!W369&lt;='Tabela IRT'!$B$24,'Tabela IRT'!$E$24))))))))))))))</f>
        <v>0</v>
      </c>
      <c r="L364" s="148">
        <f>IF('Ficha de funcio e processa'!W369&lt;='Tabela IRT'!$B$11,'Tabela IRT'!$C$11,IF('Ficha de funcio e processa'!W369&lt;='Tabela IRT'!$B$12,'Tabela IRT'!$C$12,IF('Ficha de funcio e processa'!W369&lt;='Tabela IRT'!$B$13,'Tabela IRT'!$C$13,IF('Ficha de funcio e processa'!W369&lt;='Tabela IRT'!$B$14,'Tabela IRT'!$C$14,IF('Ficha de funcio e processa'!W369&lt;='Tabela IRT'!$B$15,'Tabela IRT'!$C$15,IF('Ficha de funcio e processa'!W369&lt;='Tabela IRT'!$B$16,'Tabela IRT'!$C$16,IF('Ficha de funcio e processa'!W369&lt;='Tabela IRT'!$B$17,'Tabela IRT'!$C$17,IF('Ficha de funcio e processa'!W369&lt;='Tabela IRT'!$B$18,'Tabela IRT'!$C$18,IF('Ficha de funcio e processa'!W369&lt;='Tabela IRT'!$B$19,'Tabela IRT'!$C$19,IF('Ficha de funcio e processa'!W369&lt;='Tabela IRT'!$B$20,'Tabela IRT'!$C$20,IF('Ficha de funcio e processa'!W369&lt;='Tabela IRT'!$B$21,'Tabela IRT'!$C$21,IF('Ficha de funcio e processa'!W369&lt;='Tabela IRT'!$B$22,'Tabela IRT'!$C$22,IF('Ficha de funcio e processa'!W369&lt;='Tabela IRT'!$B$23,'Tabela IRT'!$C$23,IF('Ficha de funcio e processa'!W369&lt;='Tabela IRT'!$B$24,'Tabela IRT'!$C$24))))))))))))))</f>
        <v>0</v>
      </c>
      <c r="M364" s="233">
        <f>('Ficha de funcio e processa'!W369-30%)-L364</f>
        <v>-0.3</v>
      </c>
      <c r="N364" s="184">
        <v>44</v>
      </c>
      <c r="O364" s="184">
        <v>9</v>
      </c>
      <c r="P364" s="185"/>
      <c r="Q364" s="185"/>
      <c r="R364" s="186"/>
      <c r="S364" s="186"/>
      <c r="T364" s="186"/>
      <c r="U364" s="186"/>
      <c r="V364" s="186"/>
      <c r="W364" s="186"/>
      <c r="X364" s="186"/>
      <c r="Y364" s="186"/>
      <c r="Z364" s="151"/>
      <c r="AA364" s="153">
        <f t="shared" ca="1" si="27"/>
        <v>41740</v>
      </c>
      <c r="AB364" s="154">
        <f t="shared" ca="1" si="28"/>
        <v>114.35616438356165</v>
      </c>
      <c r="AC364" s="187"/>
    </row>
    <row r="365" spans="1:29">
      <c r="A365" s="137" t="b">
        <f t="shared" si="29"/>
        <v>0</v>
      </c>
      <c r="B365" s="138"/>
      <c r="C365" s="145"/>
      <c r="D365" s="138"/>
      <c r="E365" s="139"/>
      <c r="F365" s="139"/>
      <c r="G365" s="140">
        <f t="shared" ca="1" si="30"/>
        <v>41740</v>
      </c>
      <c r="H365" s="141">
        <f t="shared" ca="1" si="26"/>
        <v>-41740</v>
      </c>
      <c r="I365" s="180"/>
      <c r="J365" s="135">
        <f>IF('Ficha de funcio e processa'!W370&lt;='Tabela IRT'!$B$11,'Tabela IRT'!$D$11,IF('Ficha de funcio e processa'!W370&lt;='Tabela IRT'!$B$12,'Tabela IRT'!$D$12,IF('Ficha de funcio e processa'!W370&lt;='Tabela IRT'!$B$13,'Tabela IRT'!$D$13,IF('Ficha de funcio e processa'!W370&lt;='Tabela IRT'!$B$14,'Tabela IRT'!$D$14,IF('Ficha de funcio e processa'!W370&lt;='Tabela IRT'!$B$15,'Tabela IRT'!$D$15,IF('Ficha de funcio e processa'!W370&lt;='Tabela IRT'!$B$16,'Tabela IRT'!$D$16,IF('Ficha de funcio e processa'!W370&lt;='Tabela IRT'!$B$17,'Tabela IRT'!$D$17,IF('Ficha de funcio e processa'!W370&lt;='Tabela IRT'!$B$18,'Tabela IRT'!$D$18,IF('Ficha de funcio e processa'!W370&lt;='Tabela IRT'!$B$19,'Tabela IRT'!$D$19,IF('Ficha de funcio e processa'!W370&lt;='Tabela IRT'!$B$20,'Tabela IRT'!$D$20,IF('Ficha de funcio e processa'!W370&lt;='Tabela IRT'!$B$21,'Tabela IRT'!$D$21,IF('Ficha de funcio e processa'!W370&lt;='Tabela IRT'!$B$22,'Tabela IRT'!$D$22,IF('Ficha de funcio e processa'!W370&lt;='Tabela IRT'!$B$23,'Tabela IRT'!$D$23,IF('Ficha de funcio e processa'!W370&lt;='Tabela IRT'!$B$24,'Tabela IRT'!$D$24))))))))))))))</f>
        <v>0</v>
      </c>
      <c r="K365" s="148">
        <f>IF('Ficha de funcio e processa'!W370&lt;='Tabela IRT'!$B$11,'Tabela IRT'!$E$11,IF('Ficha de funcio e processa'!W370&lt;='Tabela IRT'!$B$12,'Tabela IRT'!$E$12,IF('Ficha de funcio e processa'!W370&lt;='Tabela IRT'!$B$13,'Tabela IRT'!$E$13,IF('Ficha de funcio e processa'!W370&lt;='Tabela IRT'!$B$14,'Tabela IRT'!$E$14,IF('Ficha de funcio e processa'!W370&lt;='Tabela IRT'!$B$15,'Tabela IRT'!$E$15,IF('Ficha de funcio e processa'!W370&lt;='Tabela IRT'!$B$16,'Tabela IRT'!$E$16,IF('Ficha de funcio e processa'!W370&lt;='Tabela IRT'!$B$17,'Tabela IRT'!$E$17,IF('Ficha de funcio e processa'!W370&lt;='Tabela IRT'!$B$18,'Tabela IRT'!$E$18,IF('Ficha de funcio e processa'!W370&lt;='Tabela IRT'!$B$19,'Tabela IRT'!$E$19,IF('Ficha de funcio e processa'!W370&lt;='Tabela IRT'!$B$20,'Tabela IRT'!$E$20,IF('Ficha de funcio e processa'!W370&lt;='Tabela IRT'!$B$21,'Tabela IRT'!$E$21,IF('Ficha de funcio e processa'!W370&lt;='Tabela IRT'!$B$22,'Tabela IRT'!$E$22,IF('Ficha de funcio e processa'!W370&lt;='Tabela IRT'!$B$23,'Tabela IRT'!$E$23,IF('Ficha de funcio e processa'!W370&lt;='Tabela IRT'!$B$24,'Tabela IRT'!$E$24))))))))))))))</f>
        <v>0</v>
      </c>
      <c r="L365" s="148">
        <f>IF('Ficha de funcio e processa'!W370&lt;='Tabela IRT'!$B$11,'Tabela IRT'!$C$11,IF('Ficha de funcio e processa'!W370&lt;='Tabela IRT'!$B$12,'Tabela IRT'!$C$12,IF('Ficha de funcio e processa'!W370&lt;='Tabela IRT'!$B$13,'Tabela IRT'!$C$13,IF('Ficha de funcio e processa'!W370&lt;='Tabela IRT'!$B$14,'Tabela IRT'!$C$14,IF('Ficha de funcio e processa'!W370&lt;='Tabela IRT'!$B$15,'Tabela IRT'!$C$15,IF('Ficha de funcio e processa'!W370&lt;='Tabela IRT'!$B$16,'Tabela IRT'!$C$16,IF('Ficha de funcio e processa'!W370&lt;='Tabela IRT'!$B$17,'Tabela IRT'!$C$17,IF('Ficha de funcio e processa'!W370&lt;='Tabela IRT'!$B$18,'Tabela IRT'!$C$18,IF('Ficha de funcio e processa'!W370&lt;='Tabela IRT'!$B$19,'Tabela IRT'!$C$19,IF('Ficha de funcio e processa'!W370&lt;='Tabela IRT'!$B$20,'Tabela IRT'!$C$20,IF('Ficha de funcio e processa'!W370&lt;='Tabela IRT'!$B$21,'Tabela IRT'!$C$21,IF('Ficha de funcio e processa'!W370&lt;='Tabela IRT'!$B$22,'Tabela IRT'!$C$22,IF('Ficha de funcio e processa'!W370&lt;='Tabela IRT'!$B$23,'Tabela IRT'!$C$23,IF('Ficha de funcio e processa'!W370&lt;='Tabela IRT'!$B$24,'Tabela IRT'!$C$24))))))))))))))</f>
        <v>0</v>
      </c>
      <c r="M365" s="233">
        <f>('Ficha de funcio e processa'!W370-30%)-L365</f>
        <v>-0.3</v>
      </c>
      <c r="N365" s="184">
        <v>44</v>
      </c>
      <c r="O365" s="184">
        <v>9</v>
      </c>
      <c r="P365" s="185"/>
      <c r="Q365" s="185"/>
      <c r="R365" s="186"/>
      <c r="S365" s="186"/>
      <c r="T365" s="186"/>
      <c r="U365" s="186"/>
      <c r="V365" s="186"/>
      <c r="W365" s="186"/>
      <c r="X365" s="186"/>
      <c r="Y365" s="186"/>
      <c r="Z365" s="151"/>
      <c r="AA365" s="153">
        <f t="shared" ca="1" si="27"/>
        <v>41740</v>
      </c>
      <c r="AB365" s="154">
        <f t="shared" ca="1" si="28"/>
        <v>114.35616438356165</v>
      </c>
      <c r="AC365" s="187"/>
    </row>
    <row r="366" spans="1:29">
      <c r="A366" s="137" t="b">
        <f t="shared" si="29"/>
        <v>0</v>
      </c>
      <c r="B366" s="138"/>
      <c r="C366" s="145"/>
      <c r="D366" s="138"/>
      <c r="E366" s="139"/>
      <c r="F366" s="139"/>
      <c r="G366" s="140">
        <f t="shared" ca="1" si="30"/>
        <v>41740</v>
      </c>
      <c r="H366" s="141">
        <f t="shared" ca="1" si="26"/>
        <v>-41740</v>
      </c>
      <c r="I366" s="180"/>
      <c r="J366" s="135">
        <f>IF('Ficha de funcio e processa'!W371&lt;='Tabela IRT'!$B$11,'Tabela IRT'!$D$11,IF('Ficha de funcio e processa'!W371&lt;='Tabela IRT'!$B$12,'Tabela IRT'!$D$12,IF('Ficha de funcio e processa'!W371&lt;='Tabela IRT'!$B$13,'Tabela IRT'!$D$13,IF('Ficha de funcio e processa'!W371&lt;='Tabela IRT'!$B$14,'Tabela IRT'!$D$14,IF('Ficha de funcio e processa'!W371&lt;='Tabela IRT'!$B$15,'Tabela IRT'!$D$15,IF('Ficha de funcio e processa'!W371&lt;='Tabela IRT'!$B$16,'Tabela IRT'!$D$16,IF('Ficha de funcio e processa'!W371&lt;='Tabela IRT'!$B$17,'Tabela IRT'!$D$17,IF('Ficha de funcio e processa'!W371&lt;='Tabela IRT'!$B$18,'Tabela IRT'!$D$18,IF('Ficha de funcio e processa'!W371&lt;='Tabela IRT'!$B$19,'Tabela IRT'!$D$19,IF('Ficha de funcio e processa'!W371&lt;='Tabela IRT'!$B$20,'Tabela IRT'!$D$20,IF('Ficha de funcio e processa'!W371&lt;='Tabela IRT'!$B$21,'Tabela IRT'!$D$21,IF('Ficha de funcio e processa'!W371&lt;='Tabela IRT'!$B$22,'Tabela IRT'!$D$22,IF('Ficha de funcio e processa'!W371&lt;='Tabela IRT'!$B$23,'Tabela IRT'!$D$23,IF('Ficha de funcio e processa'!W371&lt;='Tabela IRT'!$B$24,'Tabela IRT'!$D$24))))))))))))))</f>
        <v>0</v>
      </c>
      <c r="K366" s="148">
        <f>IF('Ficha de funcio e processa'!W371&lt;='Tabela IRT'!$B$11,'Tabela IRT'!$E$11,IF('Ficha de funcio e processa'!W371&lt;='Tabela IRT'!$B$12,'Tabela IRT'!$E$12,IF('Ficha de funcio e processa'!W371&lt;='Tabela IRT'!$B$13,'Tabela IRT'!$E$13,IF('Ficha de funcio e processa'!W371&lt;='Tabela IRT'!$B$14,'Tabela IRT'!$E$14,IF('Ficha de funcio e processa'!W371&lt;='Tabela IRT'!$B$15,'Tabela IRT'!$E$15,IF('Ficha de funcio e processa'!W371&lt;='Tabela IRT'!$B$16,'Tabela IRT'!$E$16,IF('Ficha de funcio e processa'!W371&lt;='Tabela IRT'!$B$17,'Tabela IRT'!$E$17,IF('Ficha de funcio e processa'!W371&lt;='Tabela IRT'!$B$18,'Tabela IRT'!$E$18,IF('Ficha de funcio e processa'!W371&lt;='Tabela IRT'!$B$19,'Tabela IRT'!$E$19,IF('Ficha de funcio e processa'!W371&lt;='Tabela IRT'!$B$20,'Tabela IRT'!$E$20,IF('Ficha de funcio e processa'!W371&lt;='Tabela IRT'!$B$21,'Tabela IRT'!$E$21,IF('Ficha de funcio e processa'!W371&lt;='Tabela IRT'!$B$22,'Tabela IRT'!$E$22,IF('Ficha de funcio e processa'!W371&lt;='Tabela IRT'!$B$23,'Tabela IRT'!$E$23,IF('Ficha de funcio e processa'!W371&lt;='Tabela IRT'!$B$24,'Tabela IRT'!$E$24))))))))))))))</f>
        <v>0</v>
      </c>
      <c r="L366" s="148">
        <f>IF('Ficha de funcio e processa'!W371&lt;='Tabela IRT'!$B$11,'Tabela IRT'!$C$11,IF('Ficha de funcio e processa'!W371&lt;='Tabela IRT'!$B$12,'Tabela IRT'!$C$12,IF('Ficha de funcio e processa'!W371&lt;='Tabela IRT'!$B$13,'Tabela IRT'!$C$13,IF('Ficha de funcio e processa'!W371&lt;='Tabela IRT'!$B$14,'Tabela IRT'!$C$14,IF('Ficha de funcio e processa'!W371&lt;='Tabela IRT'!$B$15,'Tabela IRT'!$C$15,IF('Ficha de funcio e processa'!W371&lt;='Tabela IRT'!$B$16,'Tabela IRT'!$C$16,IF('Ficha de funcio e processa'!W371&lt;='Tabela IRT'!$B$17,'Tabela IRT'!$C$17,IF('Ficha de funcio e processa'!W371&lt;='Tabela IRT'!$B$18,'Tabela IRT'!$C$18,IF('Ficha de funcio e processa'!W371&lt;='Tabela IRT'!$B$19,'Tabela IRT'!$C$19,IF('Ficha de funcio e processa'!W371&lt;='Tabela IRT'!$B$20,'Tabela IRT'!$C$20,IF('Ficha de funcio e processa'!W371&lt;='Tabela IRT'!$B$21,'Tabela IRT'!$C$21,IF('Ficha de funcio e processa'!W371&lt;='Tabela IRT'!$B$22,'Tabela IRT'!$C$22,IF('Ficha de funcio e processa'!W371&lt;='Tabela IRT'!$B$23,'Tabela IRT'!$C$23,IF('Ficha de funcio e processa'!W371&lt;='Tabela IRT'!$B$24,'Tabela IRT'!$C$24))))))))))))))</f>
        <v>0</v>
      </c>
      <c r="M366" s="233">
        <f>('Ficha de funcio e processa'!W371-30%)-L366</f>
        <v>-0.3</v>
      </c>
      <c r="N366" s="184">
        <v>44</v>
      </c>
      <c r="O366" s="184">
        <v>9</v>
      </c>
      <c r="P366" s="185"/>
      <c r="Q366" s="185"/>
      <c r="R366" s="186"/>
      <c r="S366" s="186"/>
      <c r="T366" s="186"/>
      <c r="U366" s="186"/>
      <c r="V366" s="186"/>
      <c r="W366" s="186"/>
      <c r="X366" s="186"/>
      <c r="Y366" s="186"/>
      <c r="Z366" s="151"/>
      <c r="AA366" s="153">
        <f t="shared" ca="1" si="27"/>
        <v>41740</v>
      </c>
      <c r="AB366" s="154">
        <f t="shared" ca="1" si="28"/>
        <v>114.35616438356165</v>
      </c>
      <c r="AC366" s="187"/>
    </row>
    <row r="367" spans="1:29">
      <c r="A367" s="137" t="b">
        <f t="shared" si="29"/>
        <v>0</v>
      </c>
      <c r="B367" s="138"/>
      <c r="C367" s="145"/>
      <c r="D367" s="138"/>
      <c r="E367" s="139"/>
      <c r="F367" s="139"/>
      <c r="G367" s="140">
        <f t="shared" ca="1" si="30"/>
        <v>41740</v>
      </c>
      <c r="H367" s="141">
        <f t="shared" ca="1" si="26"/>
        <v>-41740</v>
      </c>
      <c r="I367" s="180"/>
      <c r="J367" s="135">
        <f>IF('Ficha de funcio e processa'!W372&lt;='Tabela IRT'!$B$11,'Tabela IRT'!$D$11,IF('Ficha de funcio e processa'!W372&lt;='Tabela IRT'!$B$12,'Tabela IRT'!$D$12,IF('Ficha de funcio e processa'!W372&lt;='Tabela IRT'!$B$13,'Tabela IRT'!$D$13,IF('Ficha de funcio e processa'!W372&lt;='Tabela IRT'!$B$14,'Tabela IRT'!$D$14,IF('Ficha de funcio e processa'!W372&lt;='Tabela IRT'!$B$15,'Tabela IRT'!$D$15,IF('Ficha de funcio e processa'!W372&lt;='Tabela IRT'!$B$16,'Tabela IRT'!$D$16,IF('Ficha de funcio e processa'!W372&lt;='Tabela IRT'!$B$17,'Tabela IRT'!$D$17,IF('Ficha de funcio e processa'!W372&lt;='Tabela IRT'!$B$18,'Tabela IRT'!$D$18,IF('Ficha de funcio e processa'!W372&lt;='Tabela IRT'!$B$19,'Tabela IRT'!$D$19,IF('Ficha de funcio e processa'!W372&lt;='Tabela IRT'!$B$20,'Tabela IRT'!$D$20,IF('Ficha de funcio e processa'!W372&lt;='Tabela IRT'!$B$21,'Tabela IRT'!$D$21,IF('Ficha de funcio e processa'!W372&lt;='Tabela IRT'!$B$22,'Tabela IRT'!$D$22,IF('Ficha de funcio e processa'!W372&lt;='Tabela IRT'!$B$23,'Tabela IRT'!$D$23,IF('Ficha de funcio e processa'!W372&lt;='Tabela IRT'!$B$24,'Tabela IRT'!$D$24))))))))))))))</f>
        <v>0</v>
      </c>
      <c r="K367" s="148">
        <f>IF('Ficha de funcio e processa'!W372&lt;='Tabela IRT'!$B$11,'Tabela IRT'!$E$11,IF('Ficha de funcio e processa'!W372&lt;='Tabela IRT'!$B$12,'Tabela IRT'!$E$12,IF('Ficha de funcio e processa'!W372&lt;='Tabela IRT'!$B$13,'Tabela IRT'!$E$13,IF('Ficha de funcio e processa'!W372&lt;='Tabela IRT'!$B$14,'Tabela IRT'!$E$14,IF('Ficha de funcio e processa'!W372&lt;='Tabela IRT'!$B$15,'Tabela IRT'!$E$15,IF('Ficha de funcio e processa'!W372&lt;='Tabela IRT'!$B$16,'Tabela IRT'!$E$16,IF('Ficha de funcio e processa'!W372&lt;='Tabela IRT'!$B$17,'Tabela IRT'!$E$17,IF('Ficha de funcio e processa'!W372&lt;='Tabela IRT'!$B$18,'Tabela IRT'!$E$18,IF('Ficha de funcio e processa'!W372&lt;='Tabela IRT'!$B$19,'Tabela IRT'!$E$19,IF('Ficha de funcio e processa'!W372&lt;='Tabela IRT'!$B$20,'Tabela IRT'!$E$20,IF('Ficha de funcio e processa'!W372&lt;='Tabela IRT'!$B$21,'Tabela IRT'!$E$21,IF('Ficha de funcio e processa'!W372&lt;='Tabela IRT'!$B$22,'Tabela IRT'!$E$22,IF('Ficha de funcio e processa'!W372&lt;='Tabela IRT'!$B$23,'Tabela IRT'!$E$23,IF('Ficha de funcio e processa'!W372&lt;='Tabela IRT'!$B$24,'Tabela IRT'!$E$24))))))))))))))</f>
        <v>0</v>
      </c>
      <c r="L367" s="148">
        <f>IF('Ficha de funcio e processa'!W372&lt;='Tabela IRT'!$B$11,'Tabela IRT'!$C$11,IF('Ficha de funcio e processa'!W372&lt;='Tabela IRT'!$B$12,'Tabela IRT'!$C$12,IF('Ficha de funcio e processa'!W372&lt;='Tabela IRT'!$B$13,'Tabela IRT'!$C$13,IF('Ficha de funcio e processa'!W372&lt;='Tabela IRT'!$B$14,'Tabela IRT'!$C$14,IF('Ficha de funcio e processa'!W372&lt;='Tabela IRT'!$B$15,'Tabela IRT'!$C$15,IF('Ficha de funcio e processa'!W372&lt;='Tabela IRT'!$B$16,'Tabela IRT'!$C$16,IF('Ficha de funcio e processa'!W372&lt;='Tabela IRT'!$B$17,'Tabela IRT'!$C$17,IF('Ficha de funcio e processa'!W372&lt;='Tabela IRT'!$B$18,'Tabela IRT'!$C$18,IF('Ficha de funcio e processa'!W372&lt;='Tabela IRT'!$B$19,'Tabela IRT'!$C$19,IF('Ficha de funcio e processa'!W372&lt;='Tabela IRT'!$B$20,'Tabela IRT'!$C$20,IF('Ficha de funcio e processa'!W372&lt;='Tabela IRT'!$B$21,'Tabela IRT'!$C$21,IF('Ficha de funcio e processa'!W372&lt;='Tabela IRT'!$B$22,'Tabela IRT'!$C$22,IF('Ficha de funcio e processa'!W372&lt;='Tabela IRT'!$B$23,'Tabela IRT'!$C$23,IF('Ficha de funcio e processa'!W372&lt;='Tabela IRT'!$B$24,'Tabela IRT'!$C$24))))))))))))))</f>
        <v>0</v>
      </c>
      <c r="M367" s="233">
        <f>('Ficha de funcio e processa'!W372-30%)-L367</f>
        <v>-0.3</v>
      </c>
      <c r="N367" s="184">
        <v>44</v>
      </c>
      <c r="O367" s="184">
        <v>9</v>
      </c>
      <c r="P367" s="185"/>
      <c r="Q367" s="185"/>
      <c r="R367" s="186"/>
      <c r="S367" s="186"/>
      <c r="T367" s="186"/>
      <c r="U367" s="186"/>
      <c r="V367" s="186"/>
      <c r="W367" s="186"/>
      <c r="X367" s="186"/>
      <c r="Y367" s="186"/>
      <c r="Z367" s="151"/>
      <c r="AA367" s="153">
        <f t="shared" ca="1" si="27"/>
        <v>41740</v>
      </c>
      <c r="AB367" s="154">
        <f t="shared" ca="1" si="28"/>
        <v>114.35616438356165</v>
      </c>
      <c r="AC367" s="187"/>
    </row>
    <row r="368" spans="1:29">
      <c r="A368" s="137" t="b">
        <f t="shared" si="29"/>
        <v>0</v>
      </c>
      <c r="B368" s="138"/>
      <c r="C368" s="145"/>
      <c r="D368" s="138"/>
      <c r="E368" s="139"/>
      <c r="F368" s="139"/>
      <c r="G368" s="140">
        <f t="shared" ca="1" si="30"/>
        <v>41740</v>
      </c>
      <c r="H368" s="141">
        <f t="shared" ca="1" si="26"/>
        <v>-41740</v>
      </c>
      <c r="I368" s="180"/>
      <c r="J368" s="135">
        <f>IF('Ficha de funcio e processa'!W373&lt;='Tabela IRT'!$B$11,'Tabela IRT'!$D$11,IF('Ficha de funcio e processa'!W373&lt;='Tabela IRT'!$B$12,'Tabela IRT'!$D$12,IF('Ficha de funcio e processa'!W373&lt;='Tabela IRT'!$B$13,'Tabela IRT'!$D$13,IF('Ficha de funcio e processa'!W373&lt;='Tabela IRT'!$B$14,'Tabela IRT'!$D$14,IF('Ficha de funcio e processa'!W373&lt;='Tabela IRT'!$B$15,'Tabela IRT'!$D$15,IF('Ficha de funcio e processa'!W373&lt;='Tabela IRT'!$B$16,'Tabela IRT'!$D$16,IF('Ficha de funcio e processa'!W373&lt;='Tabela IRT'!$B$17,'Tabela IRT'!$D$17,IF('Ficha de funcio e processa'!W373&lt;='Tabela IRT'!$B$18,'Tabela IRT'!$D$18,IF('Ficha de funcio e processa'!W373&lt;='Tabela IRT'!$B$19,'Tabela IRT'!$D$19,IF('Ficha de funcio e processa'!W373&lt;='Tabela IRT'!$B$20,'Tabela IRT'!$D$20,IF('Ficha de funcio e processa'!W373&lt;='Tabela IRT'!$B$21,'Tabela IRT'!$D$21,IF('Ficha de funcio e processa'!W373&lt;='Tabela IRT'!$B$22,'Tabela IRT'!$D$22,IF('Ficha de funcio e processa'!W373&lt;='Tabela IRT'!$B$23,'Tabela IRT'!$D$23,IF('Ficha de funcio e processa'!W373&lt;='Tabela IRT'!$B$24,'Tabela IRT'!$D$24))))))))))))))</f>
        <v>0</v>
      </c>
      <c r="K368" s="148">
        <f>IF('Ficha de funcio e processa'!W373&lt;='Tabela IRT'!$B$11,'Tabela IRT'!$E$11,IF('Ficha de funcio e processa'!W373&lt;='Tabela IRT'!$B$12,'Tabela IRT'!$E$12,IF('Ficha de funcio e processa'!W373&lt;='Tabela IRT'!$B$13,'Tabela IRT'!$E$13,IF('Ficha de funcio e processa'!W373&lt;='Tabela IRT'!$B$14,'Tabela IRT'!$E$14,IF('Ficha de funcio e processa'!W373&lt;='Tabela IRT'!$B$15,'Tabela IRT'!$E$15,IF('Ficha de funcio e processa'!W373&lt;='Tabela IRT'!$B$16,'Tabela IRT'!$E$16,IF('Ficha de funcio e processa'!W373&lt;='Tabela IRT'!$B$17,'Tabela IRT'!$E$17,IF('Ficha de funcio e processa'!W373&lt;='Tabela IRT'!$B$18,'Tabela IRT'!$E$18,IF('Ficha de funcio e processa'!W373&lt;='Tabela IRT'!$B$19,'Tabela IRT'!$E$19,IF('Ficha de funcio e processa'!W373&lt;='Tabela IRT'!$B$20,'Tabela IRT'!$E$20,IF('Ficha de funcio e processa'!W373&lt;='Tabela IRT'!$B$21,'Tabela IRT'!$E$21,IF('Ficha de funcio e processa'!W373&lt;='Tabela IRT'!$B$22,'Tabela IRT'!$E$22,IF('Ficha de funcio e processa'!W373&lt;='Tabela IRT'!$B$23,'Tabela IRT'!$E$23,IF('Ficha de funcio e processa'!W373&lt;='Tabela IRT'!$B$24,'Tabela IRT'!$E$24))))))))))))))</f>
        <v>0</v>
      </c>
      <c r="L368" s="148">
        <f>IF('Ficha de funcio e processa'!W373&lt;='Tabela IRT'!$B$11,'Tabela IRT'!$C$11,IF('Ficha de funcio e processa'!W373&lt;='Tabela IRT'!$B$12,'Tabela IRT'!$C$12,IF('Ficha de funcio e processa'!W373&lt;='Tabela IRT'!$B$13,'Tabela IRT'!$C$13,IF('Ficha de funcio e processa'!W373&lt;='Tabela IRT'!$B$14,'Tabela IRT'!$C$14,IF('Ficha de funcio e processa'!W373&lt;='Tabela IRT'!$B$15,'Tabela IRT'!$C$15,IF('Ficha de funcio e processa'!W373&lt;='Tabela IRT'!$B$16,'Tabela IRT'!$C$16,IF('Ficha de funcio e processa'!W373&lt;='Tabela IRT'!$B$17,'Tabela IRT'!$C$17,IF('Ficha de funcio e processa'!W373&lt;='Tabela IRT'!$B$18,'Tabela IRT'!$C$18,IF('Ficha de funcio e processa'!W373&lt;='Tabela IRT'!$B$19,'Tabela IRT'!$C$19,IF('Ficha de funcio e processa'!W373&lt;='Tabela IRT'!$B$20,'Tabela IRT'!$C$20,IF('Ficha de funcio e processa'!W373&lt;='Tabela IRT'!$B$21,'Tabela IRT'!$C$21,IF('Ficha de funcio e processa'!W373&lt;='Tabela IRT'!$B$22,'Tabela IRT'!$C$22,IF('Ficha de funcio e processa'!W373&lt;='Tabela IRT'!$B$23,'Tabela IRT'!$C$23,IF('Ficha de funcio e processa'!W373&lt;='Tabela IRT'!$B$24,'Tabela IRT'!$C$24))))))))))))))</f>
        <v>0</v>
      </c>
      <c r="M368" s="233">
        <f>('Ficha de funcio e processa'!W373-30%)-L368</f>
        <v>-0.3</v>
      </c>
      <c r="N368" s="184">
        <v>44</v>
      </c>
      <c r="O368" s="184">
        <v>9</v>
      </c>
      <c r="P368" s="185"/>
      <c r="Q368" s="185"/>
      <c r="R368" s="186"/>
      <c r="S368" s="186"/>
      <c r="T368" s="186"/>
      <c r="U368" s="186"/>
      <c r="V368" s="186"/>
      <c r="W368" s="186"/>
      <c r="X368" s="186"/>
      <c r="Y368" s="186"/>
      <c r="Z368" s="151"/>
      <c r="AA368" s="153">
        <f t="shared" ca="1" si="27"/>
        <v>41740</v>
      </c>
      <c r="AB368" s="154">
        <f t="shared" ca="1" si="28"/>
        <v>114.35616438356165</v>
      </c>
      <c r="AC368" s="187"/>
    </row>
    <row r="369" spans="1:29">
      <c r="A369" s="137" t="b">
        <f t="shared" si="29"/>
        <v>0</v>
      </c>
      <c r="B369" s="138"/>
      <c r="C369" s="145"/>
      <c r="D369" s="138"/>
      <c r="E369" s="139"/>
      <c r="F369" s="139"/>
      <c r="G369" s="140">
        <f t="shared" ca="1" si="30"/>
        <v>41740</v>
      </c>
      <c r="H369" s="141">
        <f t="shared" ca="1" si="26"/>
        <v>-41740</v>
      </c>
      <c r="I369" s="180"/>
      <c r="J369" s="135">
        <f>IF('Ficha de funcio e processa'!W374&lt;='Tabela IRT'!$B$11,'Tabela IRT'!$D$11,IF('Ficha de funcio e processa'!W374&lt;='Tabela IRT'!$B$12,'Tabela IRT'!$D$12,IF('Ficha de funcio e processa'!W374&lt;='Tabela IRT'!$B$13,'Tabela IRT'!$D$13,IF('Ficha de funcio e processa'!W374&lt;='Tabela IRT'!$B$14,'Tabela IRT'!$D$14,IF('Ficha de funcio e processa'!W374&lt;='Tabela IRT'!$B$15,'Tabela IRT'!$D$15,IF('Ficha de funcio e processa'!W374&lt;='Tabela IRT'!$B$16,'Tabela IRT'!$D$16,IF('Ficha de funcio e processa'!W374&lt;='Tabela IRT'!$B$17,'Tabela IRT'!$D$17,IF('Ficha de funcio e processa'!W374&lt;='Tabela IRT'!$B$18,'Tabela IRT'!$D$18,IF('Ficha de funcio e processa'!W374&lt;='Tabela IRT'!$B$19,'Tabela IRT'!$D$19,IF('Ficha de funcio e processa'!W374&lt;='Tabela IRT'!$B$20,'Tabela IRT'!$D$20,IF('Ficha de funcio e processa'!W374&lt;='Tabela IRT'!$B$21,'Tabela IRT'!$D$21,IF('Ficha de funcio e processa'!W374&lt;='Tabela IRT'!$B$22,'Tabela IRT'!$D$22,IF('Ficha de funcio e processa'!W374&lt;='Tabela IRT'!$B$23,'Tabela IRT'!$D$23,IF('Ficha de funcio e processa'!W374&lt;='Tabela IRT'!$B$24,'Tabela IRT'!$D$24))))))))))))))</f>
        <v>0</v>
      </c>
      <c r="K369" s="148">
        <f>IF('Ficha de funcio e processa'!W374&lt;='Tabela IRT'!$B$11,'Tabela IRT'!$E$11,IF('Ficha de funcio e processa'!W374&lt;='Tabela IRT'!$B$12,'Tabela IRT'!$E$12,IF('Ficha de funcio e processa'!W374&lt;='Tabela IRT'!$B$13,'Tabela IRT'!$E$13,IF('Ficha de funcio e processa'!W374&lt;='Tabela IRT'!$B$14,'Tabela IRT'!$E$14,IF('Ficha de funcio e processa'!W374&lt;='Tabela IRT'!$B$15,'Tabela IRT'!$E$15,IF('Ficha de funcio e processa'!W374&lt;='Tabela IRT'!$B$16,'Tabela IRT'!$E$16,IF('Ficha de funcio e processa'!W374&lt;='Tabela IRT'!$B$17,'Tabela IRT'!$E$17,IF('Ficha de funcio e processa'!W374&lt;='Tabela IRT'!$B$18,'Tabela IRT'!$E$18,IF('Ficha de funcio e processa'!W374&lt;='Tabela IRT'!$B$19,'Tabela IRT'!$E$19,IF('Ficha de funcio e processa'!W374&lt;='Tabela IRT'!$B$20,'Tabela IRT'!$E$20,IF('Ficha de funcio e processa'!W374&lt;='Tabela IRT'!$B$21,'Tabela IRT'!$E$21,IF('Ficha de funcio e processa'!W374&lt;='Tabela IRT'!$B$22,'Tabela IRT'!$E$22,IF('Ficha de funcio e processa'!W374&lt;='Tabela IRT'!$B$23,'Tabela IRT'!$E$23,IF('Ficha de funcio e processa'!W374&lt;='Tabela IRT'!$B$24,'Tabela IRT'!$E$24))))))))))))))</f>
        <v>0</v>
      </c>
      <c r="L369" s="148">
        <f>IF('Ficha de funcio e processa'!W374&lt;='Tabela IRT'!$B$11,'Tabela IRT'!$C$11,IF('Ficha de funcio e processa'!W374&lt;='Tabela IRT'!$B$12,'Tabela IRT'!$C$12,IF('Ficha de funcio e processa'!W374&lt;='Tabela IRT'!$B$13,'Tabela IRT'!$C$13,IF('Ficha de funcio e processa'!W374&lt;='Tabela IRT'!$B$14,'Tabela IRT'!$C$14,IF('Ficha de funcio e processa'!W374&lt;='Tabela IRT'!$B$15,'Tabela IRT'!$C$15,IF('Ficha de funcio e processa'!W374&lt;='Tabela IRT'!$B$16,'Tabela IRT'!$C$16,IF('Ficha de funcio e processa'!W374&lt;='Tabela IRT'!$B$17,'Tabela IRT'!$C$17,IF('Ficha de funcio e processa'!W374&lt;='Tabela IRT'!$B$18,'Tabela IRT'!$C$18,IF('Ficha de funcio e processa'!W374&lt;='Tabela IRT'!$B$19,'Tabela IRT'!$C$19,IF('Ficha de funcio e processa'!W374&lt;='Tabela IRT'!$B$20,'Tabela IRT'!$C$20,IF('Ficha de funcio e processa'!W374&lt;='Tabela IRT'!$B$21,'Tabela IRT'!$C$21,IF('Ficha de funcio e processa'!W374&lt;='Tabela IRT'!$B$22,'Tabela IRT'!$C$22,IF('Ficha de funcio e processa'!W374&lt;='Tabela IRT'!$B$23,'Tabela IRT'!$C$23,IF('Ficha de funcio e processa'!W374&lt;='Tabela IRT'!$B$24,'Tabela IRT'!$C$24))))))))))))))</f>
        <v>0</v>
      </c>
      <c r="M369" s="233">
        <f>('Ficha de funcio e processa'!W374-30%)-L369</f>
        <v>-0.3</v>
      </c>
      <c r="N369" s="184">
        <v>44</v>
      </c>
      <c r="O369" s="184">
        <v>9</v>
      </c>
      <c r="P369" s="185"/>
      <c r="Q369" s="185"/>
      <c r="R369" s="186"/>
      <c r="S369" s="186"/>
      <c r="T369" s="186"/>
      <c r="U369" s="186"/>
      <c r="V369" s="186"/>
      <c r="W369" s="186"/>
      <c r="X369" s="186"/>
      <c r="Y369" s="186"/>
      <c r="Z369" s="151"/>
      <c r="AA369" s="153">
        <f t="shared" ca="1" si="27"/>
        <v>41740</v>
      </c>
      <c r="AB369" s="154">
        <f t="shared" ca="1" si="28"/>
        <v>114.35616438356165</v>
      </c>
      <c r="AC369" s="187"/>
    </row>
    <row r="370" spans="1:29">
      <c r="A370" s="137" t="b">
        <f t="shared" si="29"/>
        <v>0</v>
      </c>
      <c r="B370" s="138"/>
      <c r="C370" s="145"/>
      <c r="D370" s="138"/>
      <c r="E370" s="139"/>
      <c r="F370" s="139"/>
      <c r="G370" s="140">
        <f t="shared" ca="1" si="30"/>
        <v>41740</v>
      </c>
      <c r="H370" s="141">
        <f t="shared" ca="1" si="26"/>
        <v>-41740</v>
      </c>
      <c r="I370" s="180"/>
      <c r="J370" s="135">
        <f>IF('Ficha de funcio e processa'!W375&lt;='Tabela IRT'!$B$11,'Tabela IRT'!$D$11,IF('Ficha de funcio e processa'!W375&lt;='Tabela IRT'!$B$12,'Tabela IRT'!$D$12,IF('Ficha de funcio e processa'!W375&lt;='Tabela IRT'!$B$13,'Tabela IRT'!$D$13,IF('Ficha de funcio e processa'!W375&lt;='Tabela IRT'!$B$14,'Tabela IRT'!$D$14,IF('Ficha de funcio e processa'!W375&lt;='Tabela IRT'!$B$15,'Tabela IRT'!$D$15,IF('Ficha de funcio e processa'!W375&lt;='Tabela IRT'!$B$16,'Tabela IRT'!$D$16,IF('Ficha de funcio e processa'!W375&lt;='Tabela IRT'!$B$17,'Tabela IRT'!$D$17,IF('Ficha de funcio e processa'!W375&lt;='Tabela IRT'!$B$18,'Tabela IRT'!$D$18,IF('Ficha de funcio e processa'!W375&lt;='Tabela IRT'!$B$19,'Tabela IRT'!$D$19,IF('Ficha de funcio e processa'!W375&lt;='Tabela IRT'!$B$20,'Tabela IRT'!$D$20,IF('Ficha de funcio e processa'!W375&lt;='Tabela IRT'!$B$21,'Tabela IRT'!$D$21,IF('Ficha de funcio e processa'!W375&lt;='Tabela IRT'!$B$22,'Tabela IRT'!$D$22,IF('Ficha de funcio e processa'!W375&lt;='Tabela IRT'!$B$23,'Tabela IRT'!$D$23,IF('Ficha de funcio e processa'!W375&lt;='Tabela IRT'!$B$24,'Tabela IRT'!$D$24))))))))))))))</f>
        <v>0</v>
      </c>
      <c r="K370" s="148">
        <f>IF('Ficha de funcio e processa'!W375&lt;='Tabela IRT'!$B$11,'Tabela IRT'!$E$11,IF('Ficha de funcio e processa'!W375&lt;='Tabela IRT'!$B$12,'Tabela IRT'!$E$12,IF('Ficha de funcio e processa'!W375&lt;='Tabela IRT'!$B$13,'Tabela IRT'!$E$13,IF('Ficha de funcio e processa'!W375&lt;='Tabela IRT'!$B$14,'Tabela IRT'!$E$14,IF('Ficha de funcio e processa'!W375&lt;='Tabela IRT'!$B$15,'Tabela IRT'!$E$15,IF('Ficha de funcio e processa'!W375&lt;='Tabela IRT'!$B$16,'Tabela IRT'!$E$16,IF('Ficha de funcio e processa'!W375&lt;='Tabela IRT'!$B$17,'Tabela IRT'!$E$17,IF('Ficha de funcio e processa'!W375&lt;='Tabela IRT'!$B$18,'Tabela IRT'!$E$18,IF('Ficha de funcio e processa'!W375&lt;='Tabela IRT'!$B$19,'Tabela IRT'!$E$19,IF('Ficha de funcio e processa'!W375&lt;='Tabela IRT'!$B$20,'Tabela IRT'!$E$20,IF('Ficha de funcio e processa'!W375&lt;='Tabela IRT'!$B$21,'Tabela IRT'!$E$21,IF('Ficha de funcio e processa'!W375&lt;='Tabela IRT'!$B$22,'Tabela IRT'!$E$22,IF('Ficha de funcio e processa'!W375&lt;='Tabela IRT'!$B$23,'Tabela IRT'!$E$23,IF('Ficha de funcio e processa'!W375&lt;='Tabela IRT'!$B$24,'Tabela IRT'!$E$24))))))))))))))</f>
        <v>0</v>
      </c>
      <c r="L370" s="148">
        <f>IF('Ficha de funcio e processa'!W375&lt;='Tabela IRT'!$B$11,'Tabela IRT'!$C$11,IF('Ficha de funcio e processa'!W375&lt;='Tabela IRT'!$B$12,'Tabela IRT'!$C$12,IF('Ficha de funcio e processa'!W375&lt;='Tabela IRT'!$B$13,'Tabela IRT'!$C$13,IF('Ficha de funcio e processa'!W375&lt;='Tabela IRT'!$B$14,'Tabela IRT'!$C$14,IF('Ficha de funcio e processa'!W375&lt;='Tabela IRT'!$B$15,'Tabela IRT'!$C$15,IF('Ficha de funcio e processa'!W375&lt;='Tabela IRT'!$B$16,'Tabela IRT'!$C$16,IF('Ficha de funcio e processa'!W375&lt;='Tabela IRT'!$B$17,'Tabela IRT'!$C$17,IF('Ficha de funcio e processa'!W375&lt;='Tabela IRT'!$B$18,'Tabela IRT'!$C$18,IF('Ficha de funcio e processa'!W375&lt;='Tabela IRT'!$B$19,'Tabela IRT'!$C$19,IF('Ficha de funcio e processa'!W375&lt;='Tabela IRT'!$B$20,'Tabela IRT'!$C$20,IF('Ficha de funcio e processa'!W375&lt;='Tabela IRT'!$B$21,'Tabela IRT'!$C$21,IF('Ficha de funcio e processa'!W375&lt;='Tabela IRT'!$B$22,'Tabela IRT'!$C$22,IF('Ficha de funcio e processa'!W375&lt;='Tabela IRT'!$B$23,'Tabela IRT'!$C$23,IF('Ficha de funcio e processa'!W375&lt;='Tabela IRT'!$B$24,'Tabela IRT'!$C$24))))))))))))))</f>
        <v>0</v>
      </c>
      <c r="M370" s="233">
        <f>('Ficha de funcio e processa'!W375-30%)-L370</f>
        <v>-0.3</v>
      </c>
      <c r="N370" s="184">
        <v>44</v>
      </c>
      <c r="O370" s="184">
        <v>9</v>
      </c>
      <c r="P370" s="185"/>
      <c r="Q370" s="185"/>
      <c r="R370" s="186"/>
      <c r="S370" s="186"/>
      <c r="T370" s="186"/>
      <c r="U370" s="186"/>
      <c r="V370" s="186"/>
      <c r="W370" s="186"/>
      <c r="X370" s="186"/>
      <c r="Y370" s="186"/>
      <c r="Z370" s="151"/>
      <c r="AA370" s="153">
        <f t="shared" ca="1" si="27"/>
        <v>41740</v>
      </c>
      <c r="AB370" s="154">
        <f t="shared" ca="1" si="28"/>
        <v>114.35616438356165</v>
      </c>
      <c r="AC370" s="187"/>
    </row>
    <row r="371" spans="1:29">
      <c r="A371" s="137" t="b">
        <f t="shared" si="29"/>
        <v>0</v>
      </c>
      <c r="B371" s="138"/>
      <c r="C371" s="145"/>
      <c r="D371" s="138"/>
      <c r="E371" s="139"/>
      <c r="F371" s="139"/>
      <c r="G371" s="140">
        <f t="shared" ca="1" si="30"/>
        <v>41740</v>
      </c>
      <c r="H371" s="141">
        <f t="shared" ca="1" si="26"/>
        <v>-41740</v>
      </c>
      <c r="I371" s="180"/>
      <c r="J371" s="135">
        <f>IF('Ficha de funcio e processa'!W376&lt;='Tabela IRT'!$B$11,'Tabela IRT'!$D$11,IF('Ficha de funcio e processa'!W376&lt;='Tabela IRT'!$B$12,'Tabela IRT'!$D$12,IF('Ficha de funcio e processa'!W376&lt;='Tabela IRT'!$B$13,'Tabela IRT'!$D$13,IF('Ficha de funcio e processa'!W376&lt;='Tabela IRT'!$B$14,'Tabela IRT'!$D$14,IF('Ficha de funcio e processa'!W376&lt;='Tabela IRT'!$B$15,'Tabela IRT'!$D$15,IF('Ficha de funcio e processa'!W376&lt;='Tabela IRT'!$B$16,'Tabela IRT'!$D$16,IF('Ficha de funcio e processa'!W376&lt;='Tabela IRT'!$B$17,'Tabela IRT'!$D$17,IF('Ficha de funcio e processa'!W376&lt;='Tabela IRT'!$B$18,'Tabela IRT'!$D$18,IF('Ficha de funcio e processa'!W376&lt;='Tabela IRT'!$B$19,'Tabela IRT'!$D$19,IF('Ficha de funcio e processa'!W376&lt;='Tabela IRT'!$B$20,'Tabela IRT'!$D$20,IF('Ficha de funcio e processa'!W376&lt;='Tabela IRT'!$B$21,'Tabela IRT'!$D$21,IF('Ficha de funcio e processa'!W376&lt;='Tabela IRT'!$B$22,'Tabela IRT'!$D$22,IF('Ficha de funcio e processa'!W376&lt;='Tabela IRT'!$B$23,'Tabela IRT'!$D$23,IF('Ficha de funcio e processa'!W376&lt;='Tabela IRT'!$B$24,'Tabela IRT'!$D$24))))))))))))))</f>
        <v>0</v>
      </c>
      <c r="K371" s="148">
        <f>IF('Ficha de funcio e processa'!W376&lt;='Tabela IRT'!$B$11,'Tabela IRT'!$E$11,IF('Ficha de funcio e processa'!W376&lt;='Tabela IRT'!$B$12,'Tabela IRT'!$E$12,IF('Ficha de funcio e processa'!W376&lt;='Tabela IRT'!$B$13,'Tabela IRT'!$E$13,IF('Ficha de funcio e processa'!W376&lt;='Tabela IRT'!$B$14,'Tabela IRT'!$E$14,IF('Ficha de funcio e processa'!W376&lt;='Tabela IRT'!$B$15,'Tabela IRT'!$E$15,IF('Ficha de funcio e processa'!W376&lt;='Tabela IRT'!$B$16,'Tabela IRT'!$E$16,IF('Ficha de funcio e processa'!W376&lt;='Tabela IRT'!$B$17,'Tabela IRT'!$E$17,IF('Ficha de funcio e processa'!W376&lt;='Tabela IRT'!$B$18,'Tabela IRT'!$E$18,IF('Ficha de funcio e processa'!W376&lt;='Tabela IRT'!$B$19,'Tabela IRT'!$E$19,IF('Ficha de funcio e processa'!W376&lt;='Tabela IRT'!$B$20,'Tabela IRT'!$E$20,IF('Ficha de funcio e processa'!W376&lt;='Tabela IRT'!$B$21,'Tabela IRT'!$E$21,IF('Ficha de funcio e processa'!W376&lt;='Tabela IRT'!$B$22,'Tabela IRT'!$E$22,IF('Ficha de funcio e processa'!W376&lt;='Tabela IRT'!$B$23,'Tabela IRT'!$E$23,IF('Ficha de funcio e processa'!W376&lt;='Tabela IRT'!$B$24,'Tabela IRT'!$E$24))))))))))))))</f>
        <v>0</v>
      </c>
      <c r="L371" s="148">
        <f>IF('Ficha de funcio e processa'!W376&lt;='Tabela IRT'!$B$11,'Tabela IRT'!$C$11,IF('Ficha de funcio e processa'!W376&lt;='Tabela IRT'!$B$12,'Tabela IRT'!$C$12,IF('Ficha de funcio e processa'!W376&lt;='Tabela IRT'!$B$13,'Tabela IRT'!$C$13,IF('Ficha de funcio e processa'!W376&lt;='Tabela IRT'!$B$14,'Tabela IRT'!$C$14,IF('Ficha de funcio e processa'!W376&lt;='Tabela IRT'!$B$15,'Tabela IRT'!$C$15,IF('Ficha de funcio e processa'!W376&lt;='Tabela IRT'!$B$16,'Tabela IRT'!$C$16,IF('Ficha de funcio e processa'!W376&lt;='Tabela IRT'!$B$17,'Tabela IRT'!$C$17,IF('Ficha de funcio e processa'!W376&lt;='Tabela IRT'!$B$18,'Tabela IRT'!$C$18,IF('Ficha de funcio e processa'!W376&lt;='Tabela IRT'!$B$19,'Tabela IRT'!$C$19,IF('Ficha de funcio e processa'!W376&lt;='Tabela IRT'!$B$20,'Tabela IRT'!$C$20,IF('Ficha de funcio e processa'!W376&lt;='Tabela IRT'!$B$21,'Tabela IRT'!$C$21,IF('Ficha de funcio e processa'!W376&lt;='Tabela IRT'!$B$22,'Tabela IRT'!$C$22,IF('Ficha de funcio e processa'!W376&lt;='Tabela IRT'!$B$23,'Tabela IRT'!$C$23,IF('Ficha de funcio e processa'!W376&lt;='Tabela IRT'!$B$24,'Tabela IRT'!$C$24))))))))))))))</f>
        <v>0</v>
      </c>
      <c r="M371" s="233">
        <f>('Ficha de funcio e processa'!W376-30%)-L371</f>
        <v>-0.3</v>
      </c>
      <c r="N371" s="184">
        <v>44</v>
      </c>
      <c r="O371" s="184">
        <v>9</v>
      </c>
      <c r="P371" s="185"/>
      <c r="Q371" s="185"/>
      <c r="R371" s="186"/>
      <c r="S371" s="186"/>
      <c r="T371" s="186"/>
      <c r="U371" s="186"/>
      <c r="V371" s="186"/>
      <c r="W371" s="186"/>
      <c r="X371" s="186"/>
      <c r="Y371" s="186"/>
      <c r="Z371" s="151"/>
      <c r="AA371" s="153">
        <f t="shared" ca="1" si="27"/>
        <v>41740</v>
      </c>
      <c r="AB371" s="154">
        <f t="shared" ca="1" si="28"/>
        <v>114.35616438356165</v>
      </c>
      <c r="AC371" s="187"/>
    </row>
    <row r="372" spans="1:29">
      <c r="A372" s="137" t="b">
        <f t="shared" si="29"/>
        <v>0</v>
      </c>
      <c r="B372" s="138"/>
      <c r="C372" s="145"/>
      <c r="D372" s="138"/>
      <c r="E372" s="139"/>
      <c r="F372" s="139"/>
      <c r="G372" s="140">
        <f t="shared" ca="1" si="30"/>
        <v>41740</v>
      </c>
      <c r="H372" s="141">
        <f t="shared" ca="1" si="26"/>
        <v>-41740</v>
      </c>
      <c r="I372" s="180"/>
      <c r="J372" s="135">
        <f>IF('Ficha de funcio e processa'!W377&lt;='Tabela IRT'!$B$11,'Tabela IRT'!$D$11,IF('Ficha de funcio e processa'!W377&lt;='Tabela IRT'!$B$12,'Tabela IRT'!$D$12,IF('Ficha de funcio e processa'!W377&lt;='Tabela IRT'!$B$13,'Tabela IRT'!$D$13,IF('Ficha de funcio e processa'!W377&lt;='Tabela IRT'!$B$14,'Tabela IRT'!$D$14,IF('Ficha de funcio e processa'!W377&lt;='Tabela IRT'!$B$15,'Tabela IRT'!$D$15,IF('Ficha de funcio e processa'!W377&lt;='Tabela IRT'!$B$16,'Tabela IRT'!$D$16,IF('Ficha de funcio e processa'!W377&lt;='Tabela IRT'!$B$17,'Tabela IRT'!$D$17,IF('Ficha de funcio e processa'!W377&lt;='Tabela IRT'!$B$18,'Tabela IRT'!$D$18,IF('Ficha de funcio e processa'!W377&lt;='Tabela IRT'!$B$19,'Tabela IRT'!$D$19,IF('Ficha de funcio e processa'!W377&lt;='Tabela IRT'!$B$20,'Tabela IRT'!$D$20,IF('Ficha de funcio e processa'!W377&lt;='Tabela IRT'!$B$21,'Tabela IRT'!$D$21,IF('Ficha de funcio e processa'!W377&lt;='Tabela IRT'!$B$22,'Tabela IRT'!$D$22,IF('Ficha de funcio e processa'!W377&lt;='Tabela IRT'!$B$23,'Tabela IRT'!$D$23,IF('Ficha de funcio e processa'!W377&lt;='Tabela IRT'!$B$24,'Tabela IRT'!$D$24))))))))))))))</f>
        <v>0</v>
      </c>
      <c r="K372" s="148">
        <f>IF('Ficha de funcio e processa'!W377&lt;='Tabela IRT'!$B$11,'Tabela IRT'!$E$11,IF('Ficha de funcio e processa'!W377&lt;='Tabela IRT'!$B$12,'Tabela IRT'!$E$12,IF('Ficha de funcio e processa'!W377&lt;='Tabela IRT'!$B$13,'Tabela IRT'!$E$13,IF('Ficha de funcio e processa'!W377&lt;='Tabela IRT'!$B$14,'Tabela IRT'!$E$14,IF('Ficha de funcio e processa'!W377&lt;='Tabela IRT'!$B$15,'Tabela IRT'!$E$15,IF('Ficha de funcio e processa'!W377&lt;='Tabela IRT'!$B$16,'Tabela IRT'!$E$16,IF('Ficha de funcio e processa'!W377&lt;='Tabela IRT'!$B$17,'Tabela IRT'!$E$17,IF('Ficha de funcio e processa'!W377&lt;='Tabela IRT'!$B$18,'Tabela IRT'!$E$18,IF('Ficha de funcio e processa'!W377&lt;='Tabela IRT'!$B$19,'Tabela IRT'!$E$19,IF('Ficha de funcio e processa'!W377&lt;='Tabela IRT'!$B$20,'Tabela IRT'!$E$20,IF('Ficha de funcio e processa'!W377&lt;='Tabela IRT'!$B$21,'Tabela IRT'!$E$21,IF('Ficha de funcio e processa'!W377&lt;='Tabela IRT'!$B$22,'Tabela IRT'!$E$22,IF('Ficha de funcio e processa'!W377&lt;='Tabela IRT'!$B$23,'Tabela IRT'!$E$23,IF('Ficha de funcio e processa'!W377&lt;='Tabela IRT'!$B$24,'Tabela IRT'!$E$24))))))))))))))</f>
        <v>0</v>
      </c>
      <c r="L372" s="148">
        <f>IF('Ficha de funcio e processa'!W377&lt;='Tabela IRT'!$B$11,'Tabela IRT'!$C$11,IF('Ficha de funcio e processa'!W377&lt;='Tabela IRT'!$B$12,'Tabela IRT'!$C$12,IF('Ficha de funcio e processa'!W377&lt;='Tabela IRT'!$B$13,'Tabela IRT'!$C$13,IF('Ficha de funcio e processa'!W377&lt;='Tabela IRT'!$B$14,'Tabela IRT'!$C$14,IF('Ficha de funcio e processa'!W377&lt;='Tabela IRT'!$B$15,'Tabela IRT'!$C$15,IF('Ficha de funcio e processa'!W377&lt;='Tabela IRT'!$B$16,'Tabela IRT'!$C$16,IF('Ficha de funcio e processa'!W377&lt;='Tabela IRT'!$B$17,'Tabela IRT'!$C$17,IF('Ficha de funcio e processa'!W377&lt;='Tabela IRT'!$B$18,'Tabela IRT'!$C$18,IF('Ficha de funcio e processa'!W377&lt;='Tabela IRT'!$B$19,'Tabela IRT'!$C$19,IF('Ficha de funcio e processa'!W377&lt;='Tabela IRT'!$B$20,'Tabela IRT'!$C$20,IF('Ficha de funcio e processa'!W377&lt;='Tabela IRT'!$B$21,'Tabela IRT'!$C$21,IF('Ficha de funcio e processa'!W377&lt;='Tabela IRT'!$B$22,'Tabela IRT'!$C$22,IF('Ficha de funcio e processa'!W377&lt;='Tabela IRT'!$B$23,'Tabela IRT'!$C$23,IF('Ficha de funcio e processa'!W377&lt;='Tabela IRT'!$B$24,'Tabela IRT'!$C$24))))))))))))))</f>
        <v>0</v>
      </c>
      <c r="M372" s="233">
        <f>('Ficha de funcio e processa'!W377-30%)-L372</f>
        <v>-0.3</v>
      </c>
      <c r="N372" s="184">
        <v>44</v>
      </c>
      <c r="O372" s="184">
        <v>9</v>
      </c>
      <c r="P372" s="185"/>
      <c r="Q372" s="185"/>
      <c r="R372" s="186"/>
      <c r="S372" s="186"/>
      <c r="T372" s="186"/>
      <c r="U372" s="186"/>
      <c r="V372" s="186"/>
      <c r="W372" s="186"/>
      <c r="X372" s="186"/>
      <c r="Y372" s="186"/>
      <c r="Z372" s="151"/>
      <c r="AA372" s="153">
        <f t="shared" ca="1" si="27"/>
        <v>41740</v>
      </c>
      <c r="AB372" s="154">
        <f t="shared" ca="1" si="28"/>
        <v>114.35616438356165</v>
      </c>
      <c r="AC372" s="187"/>
    </row>
    <row r="373" spans="1:29">
      <c r="A373" s="137" t="b">
        <f t="shared" si="29"/>
        <v>0</v>
      </c>
      <c r="B373" s="138"/>
      <c r="C373" s="145"/>
      <c r="D373" s="138"/>
      <c r="E373" s="139"/>
      <c r="F373" s="139"/>
      <c r="G373" s="140">
        <f t="shared" ca="1" si="30"/>
        <v>41740</v>
      </c>
      <c r="H373" s="141">
        <f t="shared" ca="1" si="26"/>
        <v>-41740</v>
      </c>
      <c r="I373" s="180"/>
      <c r="J373" s="135">
        <f>IF('Ficha de funcio e processa'!W378&lt;='Tabela IRT'!$B$11,'Tabela IRT'!$D$11,IF('Ficha de funcio e processa'!W378&lt;='Tabela IRT'!$B$12,'Tabela IRT'!$D$12,IF('Ficha de funcio e processa'!W378&lt;='Tabela IRT'!$B$13,'Tabela IRT'!$D$13,IF('Ficha de funcio e processa'!W378&lt;='Tabela IRT'!$B$14,'Tabela IRT'!$D$14,IF('Ficha de funcio e processa'!W378&lt;='Tabela IRT'!$B$15,'Tabela IRT'!$D$15,IF('Ficha de funcio e processa'!W378&lt;='Tabela IRT'!$B$16,'Tabela IRT'!$D$16,IF('Ficha de funcio e processa'!W378&lt;='Tabela IRT'!$B$17,'Tabela IRT'!$D$17,IF('Ficha de funcio e processa'!W378&lt;='Tabela IRT'!$B$18,'Tabela IRT'!$D$18,IF('Ficha de funcio e processa'!W378&lt;='Tabela IRT'!$B$19,'Tabela IRT'!$D$19,IF('Ficha de funcio e processa'!W378&lt;='Tabela IRT'!$B$20,'Tabela IRT'!$D$20,IF('Ficha de funcio e processa'!W378&lt;='Tabela IRT'!$B$21,'Tabela IRT'!$D$21,IF('Ficha de funcio e processa'!W378&lt;='Tabela IRT'!$B$22,'Tabela IRT'!$D$22,IF('Ficha de funcio e processa'!W378&lt;='Tabela IRT'!$B$23,'Tabela IRT'!$D$23,IF('Ficha de funcio e processa'!W378&lt;='Tabela IRT'!$B$24,'Tabela IRT'!$D$24))))))))))))))</f>
        <v>0</v>
      </c>
      <c r="K373" s="148">
        <f>IF('Ficha de funcio e processa'!W378&lt;='Tabela IRT'!$B$11,'Tabela IRT'!$E$11,IF('Ficha de funcio e processa'!W378&lt;='Tabela IRT'!$B$12,'Tabela IRT'!$E$12,IF('Ficha de funcio e processa'!W378&lt;='Tabela IRT'!$B$13,'Tabela IRT'!$E$13,IF('Ficha de funcio e processa'!W378&lt;='Tabela IRT'!$B$14,'Tabela IRT'!$E$14,IF('Ficha de funcio e processa'!W378&lt;='Tabela IRT'!$B$15,'Tabela IRT'!$E$15,IF('Ficha de funcio e processa'!W378&lt;='Tabela IRT'!$B$16,'Tabela IRT'!$E$16,IF('Ficha de funcio e processa'!W378&lt;='Tabela IRT'!$B$17,'Tabela IRT'!$E$17,IF('Ficha de funcio e processa'!W378&lt;='Tabela IRT'!$B$18,'Tabela IRT'!$E$18,IF('Ficha de funcio e processa'!W378&lt;='Tabela IRT'!$B$19,'Tabela IRT'!$E$19,IF('Ficha de funcio e processa'!W378&lt;='Tabela IRT'!$B$20,'Tabela IRT'!$E$20,IF('Ficha de funcio e processa'!W378&lt;='Tabela IRT'!$B$21,'Tabela IRT'!$E$21,IF('Ficha de funcio e processa'!W378&lt;='Tabela IRT'!$B$22,'Tabela IRT'!$E$22,IF('Ficha de funcio e processa'!W378&lt;='Tabela IRT'!$B$23,'Tabela IRT'!$E$23,IF('Ficha de funcio e processa'!W378&lt;='Tabela IRT'!$B$24,'Tabela IRT'!$E$24))))))))))))))</f>
        <v>0</v>
      </c>
      <c r="L373" s="148">
        <f>IF('Ficha de funcio e processa'!W378&lt;='Tabela IRT'!$B$11,'Tabela IRT'!$C$11,IF('Ficha de funcio e processa'!W378&lt;='Tabela IRT'!$B$12,'Tabela IRT'!$C$12,IF('Ficha de funcio e processa'!W378&lt;='Tabela IRT'!$B$13,'Tabela IRT'!$C$13,IF('Ficha de funcio e processa'!W378&lt;='Tabela IRT'!$B$14,'Tabela IRT'!$C$14,IF('Ficha de funcio e processa'!W378&lt;='Tabela IRT'!$B$15,'Tabela IRT'!$C$15,IF('Ficha de funcio e processa'!W378&lt;='Tabela IRT'!$B$16,'Tabela IRT'!$C$16,IF('Ficha de funcio e processa'!W378&lt;='Tabela IRT'!$B$17,'Tabela IRT'!$C$17,IF('Ficha de funcio e processa'!W378&lt;='Tabela IRT'!$B$18,'Tabela IRT'!$C$18,IF('Ficha de funcio e processa'!W378&lt;='Tabela IRT'!$B$19,'Tabela IRT'!$C$19,IF('Ficha de funcio e processa'!W378&lt;='Tabela IRT'!$B$20,'Tabela IRT'!$C$20,IF('Ficha de funcio e processa'!W378&lt;='Tabela IRT'!$B$21,'Tabela IRT'!$C$21,IF('Ficha de funcio e processa'!W378&lt;='Tabela IRT'!$B$22,'Tabela IRT'!$C$22,IF('Ficha de funcio e processa'!W378&lt;='Tabela IRT'!$B$23,'Tabela IRT'!$C$23,IF('Ficha de funcio e processa'!W378&lt;='Tabela IRT'!$B$24,'Tabela IRT'!$C$24))))))))))))))</f>
        <v>0</v>
      </c>
      <c r="M373" s="233">
        <f>('Ficha de funcio e processa'!W378-30%)-L373</f>
        <v>-0.3</v>
      </c>
      <c r="N373" s="184">
        <v>44</v>
      </c>
      <c r="O373" s="184">
        <v>9</v>
      </c>
      <c r="P373" s="185"/>
      <c r="Q373" s="185"/>
      <c r="R373" s="186"/>
      <c r="S373" s="186"/>
      <c r="T373" s="186"/>
      <c r="U373" s="186"/>
      <c r="V373" s="186"/>
      <c r="W373" s="186"/>
      <c r="X373" s="186"/>
      <c r="Y373" s="186"/>
      <c r="Z373" s="151"/>
      <c r="AA373" s="153">
        <f t="shared" ca="1" si="27"/>
        <v>41740</v>
      </c>
      <c r="AB373" s="154">
        <f t="shared" ca="1" si="28"/>
        <v>114.35616438356165</v>
      </c>
      <c r="AC373" s="187"/>
    </row>
    <row r="374" spans="1:29">
      <c r="A374" s="137" t="b">
        <f t="shared" si="29"/>
        <v>0</v>
      </c>
      <c r="B374" s="138"/>
      <c r="C374" s="145"/>
      <c r="D374" s="138"/>
      <c r="E374" s="139"/>
      <c r="F374" s="139"/>
      <c r="G374" s="140">
        <f t="shared" ca="1" si="30"/>
        <v>41740</v>
      </c>
      <c r="H374" s="141">
        <f t="shared" ca="1" si="26"/>
        <v>-41740</v>
      </c>
      <c r="I374" s="180"/>
      <c r="J374" s="135">
        <f>IF('Ficha de funcio e processa'!W379&lt;='Tabela IRT'!$B$11,'Tabela IRT'!$D$11,IF('Ficha de funcio e processa'!W379&lt;='Tabela IRT'!$B$12,'Tabela IRT'!$D$12,IF('Ficha de funcio e processa'!W379&lt;='Tabela IRT'!$B$13,'Tabela IRT'!$D$13,IF('Ficha de funcio e processa'!W379&lt;='Tabela IRT'!$B$14,'Tabela IRT'!$D$14,IF('Ficha de funcio e processa'!W379&lt;='Tabela IRT'!$B$15,'Tabela IRT'!$D$15,IF('Ficha de funcio e processa'!W379&lt;='Tabela IRT'!$B$16,'Tabela IRT'!$D$16,IF('Ficha de funcio e processa'!W379&lt;='Tabela IRT'!$B$17,'Tabela IRT'!$D$17,IF('Ficha de funcio e processa'!W379&lt;='Tabela IRT'!$B$18,'Tabela IRT'!$D$18,IF('Ficha de funcio e processa'!W379&lt;='Tabela IRT'!$B$19,'Tabela IRT'!$D$19,IF('Ficha de funcio e processa'!W379&lt;='Tabela IRT'!$B$20,'Tabela IRT'!$D$20,IF('Ficha de funcio e processa'!W379&lt;='Tabela IRT'!$B$21,'Tabela IRT'!$D$21,IF('Ficha de funcio e processa'!W379&lt;='Tabela IRT'!$B$22,'Tabela IRT'!$D$22,IF('Ficha de funcio e processa'!W379&lt;='Tabela IRT'!$B$23,'Tabela IRT'!$D$23,IF('Ficha de funcio e processa'!W379&lt;='Tabela IRT'!$B$24,'Tabela IRT'!$D$24))))))))))))))</f>
        <v>0</v>
      </c>
      <c r="K374" s="148">
        <f>IF('Ficha de funcio e processa'!W379&lt;='Tabela IRT'!$B$11,'Tabela IRT'!$E$11,IF('Ficha de funcio e processa'!W379&lt;='Tabela IRT'!$B$12,'Tabela IRT'!$E$12,IF('Ficha de funcio e processa'!W379&lt;='Tabela IRT'!$B$13,'Tabela IRT'!$E$13,IF('Ficha de funcio e processa'!W379&lt;='Tabela IRT'!$B$14,'Tabela IRT'!$E$14,IF('Ficha de funcio e processa'!W379&lt;='Tabela IRT'!$B$15,'Tabela IRT'!$E$15,IF('Ficha de funcio e processa'!W379&lt;='Tabela IRT'!$B$16,'Tabela IRT'!$E$16,IF('Ficha de funcio e processa'!W379&lt;='Tabela IRT'!$B$17,'Tabela IRT'!$E$17,IF('Ficha de funcio e processa'!W379&lt;='Tabela IRT'!$B$18,'Tabela IRT'!$E$18,IF('Ficha de funcio e processa'!W379&lt;='Tabela IRT'!$B$19,'Tabela IRT'!$E$19,IF('Ficha de funcio e processa'!W379&lt;='Tabela IRT'!$B$20,'Tabela IRT'!$E$20,IF('Ficha de funcio e processa'!W379&lt;='Tabela IRT'!$B$21,'Tabela IRT'!$E$21,IF('Ficha de funcio e processa'!W379&lt;='Tabela IRT'!$B$22,'Tabela IRT'!$E$22,IF('Ficha de funcio e processa'!W379&lt;='Tabela IRT'!$B$23,'Tabela IRT'!$E$23,IF('Ficha de funcio e processa'!W379&lt;='Tabela IRT'!$B$24,'Tabela IRT'!$E$24))))))))))))))</f>
        <v>0</v>
      </c>
      <c r="L374" s="148">
        <f>IF('Ficha de funcio e processa'!W379&lt;='Tabela IRT'!$B$11,'Tabela IRT'!$C$11,IF('Ficha de funcio e processa'!W379&lt;='Tabela IRT'!$B$12,'Tabela IRT'!$C$12,IF('Ficha de funcio e processa'!W379&lt;='Tabela IRT'!$B$13,'Tabela IRT'!$C$13,IF('Ficha de funcio e processa'!W379&lt;='Tabela IRT'!$B$14,'Tabela IRT'!$C$14,IF('Ficha de funcio e processa'!W379&lt;='Tabela IRT'!$B$15,'Tabela IRT'!$C$15,IF('Ficha de funcio e processa'!W379&lt;='Tabela IRT'!$B$16,'Tabela IRT'!$C$16,IF('Ficha de funcio e processa'!W379&lt;='Tabela IRT'!$B$17,'Tabela IRT'!$C$17,IF('Ficha de funcio e processa'!W379&lt;='Tabela IRT'!$B$18,'Tabela IRT'!$C$18,IF('Ficha de funcio e processa'!W379&lt;='Tabela IRT'!$B$19,'Tabela IRT'!$C$19,IF('Ficha de funcio e processa'!W379&lt;='Tabela IRT'!$B$20,'Tabela IRT'!$C$20,IF('Ficha de funcio e processa'!W379&lt;='Tabela IRT'!$B$21,'Tabela IRT'!$C$21,IF('Ficha de funcio e processa'!W379&lt;='Tabela IRT'!$B$22,'Tabela IRT'!$C$22,IF('Ficha de funcio e processa'!W379&lt;='Tabela IRT'!$B$23,'Tabela IRT'!$C$23,IF('Ficha de funcio e processa'!W379&lt;='Tabela IRT'!$B$24,'Tabela IRT'!$C$24))))))))))))))</f>
        <v>0</v>
      </c>
      <c r="M374" s="233">
        <f>('Ficha de funcio e processa'!W379-30%)-L374</f>
        <v>-0.3</v>
      </c>
      <c r="N374" s="184">
        <v>44</v>
      </c>
      <c r="O374" s="184">
        <v>9</v>
      </c>
      <c r="P374" s="185"/>
      <c r="Q374" s="185"/>
      <c r="R374" s="186"/>
      <c r="S374" s="186"/>
      <c r="T374" s="186"/>
      <c r="U374" s="186"/>
      <c r="V374" s="186"/>
      <c r="W374" s="186"/>
      <c r="X374" s="186"/>
      <c r="Y374" s="186"/>
      <c r="Z374" s="151"/>
      <c r="AA374" s="153">
        <f t="shared" ca="1" si="27"/>
        <v>41740</v>
      </c>
      <c r="AB374" s="154">
        <f t="shared" ca="1" si="28"/>
        <v>114.35616438356165</v>
      </c>
      <c r="AC374" s="187"/>
    </row>
    <row r="375" spans="1:29">
      <c r="A375" s="137" t="b">
        <f t="shared" si="29"/>
        <v>0</v>
      </c>
      <c r="B375" s="138"/>
      <c r="C375" s="145"/>
      <c r="D375" s="138"/>
      <c r="E375" s="139"/>
      <c r="F375" s="139"/>
      <c r="G375" s="140">
        <f t="shared" ca="1" si="30"/>
        <v>41740</v>
      </c>
      <c r="H375" s="141">
        <f t="shared" ca="1" si="26"/>
        <v>-41740</v>
      </c>
      <c r="I375" s="180"/>
      <c r="J375" s="135">
        <f>IF('Ficha de funcio e processa'!W380&lt;='Tabela IRT'!$B$11,'Tabela IRT'!$D$11,IF('Ficha de funcio e processa'!W380&lt;='Tabela IRT'!$B$12,'Tabela IRT'!$D$12,IF('Ficha de funcio e processa'!W380&lt;='Tabela IRT'!$B$13,'Tabela IRT'!$D$13,IF('Ficha de funcio e processa'!W380&lt;='Tabela IRT'!$B$14,'Tabela IRT'!$D$14,IF('Ficha de funcio e processa'!W380&lt;='Tabela IRT'!$B$15,'Tabela IRT'!$D$15,IF('Ficha de funcio e processa'!W380&lt;='Tabela IRT'!$B$16,'Tabela IRT'!$D$16,IF('Ficha de funcio e processa'!W380&lt;='Tabela IRT'!$B$17,'Tabela IRT'!$D$17,IF('Ficha de funcio e processa'!W380&lt;='Tabela IRT'!$B$18,'Tabela IRT'!$D$18,IF('Ficha de funcio e processa'!W380&lt;='Tabela IRT'!$B$19,'Tabela IRT'!$D$19,IF('Ficha de funcio e processa'!W380&lt;='Tabela IRT'!$B$20,'Tabela IRT'!$D$20,IF('Ficha de funcio e processa'!W380&lt;='Tabela IRT'!$B$21,'Tabela IRT'!$D$21,IF('Ficha de funcio e processa'!W380&lt;='Tabela IRT'!$B$22,'Tabela IRT'!$D$22,IF('Ficha de funcio e processa'!W380&lt;='Tabela IRT'!$B$23,'Tabela IRT'!$D$23,IF('Ficha de funcio e processa'!W380&lt;='Tabela IRT'!$B$24,'Tabela IRT'!$D$24))))))))))))))</f>
        <v>0</v>
      </c>
      <c r="K375" s="148">
        <f>IF('Ficha de funcio e processa'!W380&lt;='Tabela IRT'!$B$11,'Tabela IRT'!$E$11,IF('Ficha de funcio e processa'!W380&lt;='Tabela IRT'!$B$12,'Tabela IRT'!$E$12,IF('Ficha de funcio e processa'!W380&lt;='Tabela IRT'!$B$13,'Tabela IRT'!$E$13,IF('Ficha de funcio e processa'!W380&lt;='Tabela IRT'!$B$14,'Tabela IRT'!$E$14,IF('Ficha de funcio e processa'!W380&lt;='Tabela IRT'!$B$15,'Tabela IRT'!$E$15,IF('Ficha de funcio e processa'!W380&lt;='Tabela IRT'!$B$16,'Tabela IRT'!$E$16,IF('Ficha de funcio e processa'!W380&lt;='Tabela IRT'!$B$17,'Tabela IRT'!$E$17,IF('Ficha de funcio e processa'!W380&lt;='Tabela IRT'!$B$18,'Tabela IRT'!$E$18,IF('Ficha de funcio e processa'!W380&lt;='Tabela IRT'!$B$19,'Tabela IRT'!$E$19,IF('Ficha de funcio e processa'!W380&lt;='Tabela IRT'!$B$20,'Tabela IRT'!$E$20,IF('Ficha de funcio e processa'!W380&lt;='Tabela IRT'!$B$21,'Tabela IRT'!$E$21,IF('Ficha de funcio e processa'!W380&lt;='Tabela IRT'!$B$22,'Tabela IRT'!$E$22,IF('Ficha de funcio e processa'!W380&lt;='Tabela IRT'!$B$23,'Tabela IRT'!$E$23,IF('Ficha de funcio e processa'!W380&lt;='Tabela IRT'!$B$24,'Tabela IRT'!$E$24))))))))))))))</f>
        <v>0</v>
      </c>
      <c r="L375" s="148">
        <f>IF('Ficha de funcio e processa'!W380&lt;='Tabela IRT'!$B$11,'Tabela IRT'!$C$11,IF('Ficha de funcio e processa'!W380&lt;='Tabela IRT'!$B$12,'Tabela IRT'!$C$12,IF('Ficha de funcio e processa'!W380&lt;='Tabela IRT'!$B$13,'Tabela IRT'!$C$13,IF('Ficha de funcio e processa'!W380&lt;='Tabela IRT'!$B$14,'Tabela IRT'!$C$14,IF('Ficha de funcio e processa'!W380&lt;='Tabela IRT'!$B$15,'Tabela IRT'!$C$15,IF('Ficha de funcio e processa'!W380&lt;='Tabela IRT'!$B$16,'Tabela IRT'!$C$16,IF('Ficha de funcio e processa'!W380&lt;='Tabela IRT'!$B$17,'Tabela IRT'!$C$17,IF('Ficha de funcio e processa'!W380&lt;='Tabela IRT'!$B$18,'Tabela IRT'!$C$18,IF('Ficha de funcio e processa'!W380&lt;='Tabela IRT'!$B$19,'Tabela IRT'!$C$19,IF('Ficha de funcio e processa'!W380&lt;='Tabela IRT'!$B$20,'Tabela IRT'!$C$20,IF('Ficha de funcio e processa'!W380&lt;='Tabela IRT'!$B$21,'Tabela IRT'!$C$21,IF('Ficha de funcio e processa'!W380&lt;='Tabela IRT'!$B$22,'Tabela IRT'!$C$22,IF('Ficha de funcio e processa'!W380&lt;='Tabela IRT'!$B$23,'Tabela IRT'!$C$23,IF('Ficha de funcio e processa'!W380&lt;='Tabela IRT'!$B$24,'Tabela IRT'!$C$24))))))))))))))</f>
        <v>0</v>
      </c>
      <c r="M375" s="233">
        <f>('Ficha de funcio e processa'!W380-30%)-L375</f>
        <v>-0.3</v>
      </c>
      <c r="N375" s="184">
        <v>44</v>
      </c>
      <c r="O375" s="184">
        <v>9</v>
      </c>
      <c r="P375" s="185"/>
      <c r="Q375" s="185"/>
      <c r="R375" s="186"/>
      <c r="S375" s="186"/>
      <c r="T375" s="186"/>
      <c r="U375" s="186"/>
      <c r="V375" s="186"/>
      <c r="W375" s="186"/>
      <c r="X375" s="186"/>
      <c r="Y375" s="186"/>
      <c r="Z375" s="151"/>
      <c r="AA375" s="153">
        <f t="shared" ca="1" si="27"/>
        <v>41740</v>
      </c>
      <c r="AB375" s="154">
        <f t="shared" ca="1" si="28"/>
        <v>114.35616438356165</v>
      </c>
      <c r="AC375" s="187"/>
    </row>
    <row r="376" spans="1:29">
      <c r="A376" s="137" t="b">
        <f t="shared" si="29"/>
        <v>0</v>
      </c>
      <c r="B376" s="138"/>
      <c r="C376" s="145"/>
      <c r="D376" s="138"/>
      <c r="E376" s="139"/>
      <c r="F376" s="139"/>
      <c r="G376" s="140">
        <f t="shared" ca="1" si="30"/>
        <v>41740</v>
      </c>
      <c r="H376" s="141">
        <f t="shared" ca="1" si="26"/>
        <v>-41740</v>
      </c>
      <c r="I376" s="180"/>
      <c r="J376" s="135">
        <f>IF('Ficha de funcio e processa'!W381&lt;='Tabela IRT'!$B$11,'Tabela IRT'!$D$11,IF('Ficha de funcio e processa'!W381&lt;='Tabela IRT'!$B$12,'Tabela IRT'!$D$12,IF('Ficha de funcio e processa'!W381&lt;='Tabela IRT'!$B$13,'Tabela IRT'!$D$13,IF('Ficha de funcio e processa'!W381&lt;='Tabela IRT'!$B$14,'Tabela IRT'!$D$14,IF('Ficha de funcio e processa'!W381&lt;='Tabela IRT'!$B$15,'Tabela IRT'!$D$15,IF('Ficha de funcio e processa'!W381&lt;='Tabela IRT'!$B$16,'Tabela IRT'!$D$16,IF('Ficha de funcio e processa'!W381&lt;='Tabela IRT'!$B$17,'Tabela IRT'!$D$17,IF('Ficha de funcio e processa'!W381&lt;='Tabela IRT'!$B$18,'Tabela IRT'!$D$18,IF('Ficha de funcio e processa'!W381&lt;='Tabela IRT'!$B$19,'Tabela IRT'!$D$19,IF('Ficha de funcio e processa'!W381&lt;='Tabela IRT'!$B$20,'Tabela IRT'!$D$20,IF('Ficha de funcio e processa'!W381&lt;='Tabela IRT'!$B$21,'Tabela IRT'!$D$21,IF('Ficha de funcio e processa'!W381&lt;='Tabela IRT'!$B$22,'Tabela IRT'!$D$22,IF('Ficha de funcio e processa'!W381&lt;='Tabela IRT'!$B$23,'Tabela IRT'!$D$23,IF('Ficha de funcio e processa'!W381&lt;='Tabela IRT'!$B$24,'Tabela IRT'!$D$24))))))))))))))</f>
        <v>0</v>
      </c>
      <c r="K376" s="148">
        <f>IF('Ficha de funcio e processa'!W381&lt;='Tabela IRT'!$B$11,'Tabela IRT'!$E$11,IF('Ficha de funcio e processa'!W381&lt;='Tabela IRT'!$B$12,'Tabela IRT'!$E$12,IF('Ficha de funcio e processa'!W381&lt;='Tabela IRT'!$B$13,'Tabela IRT'!$E$13,IF('Ficha de funcio e processa'!W381&lt;='Tabela IRT'!$B$14,'Tabela IRT'!$E$14,IF('Ficha de funcio e processa'!W381&lt;='Tabela IRT'!$B$15,'Tabela IRT'!$E$15,IF('Ficha de funcio e processa'!W381&lt;='Tabela IRT'!$B$16,'Tabela IRT'!$E$16,IF('Ficha de funcio e processa'!W381&lt;='Tabela IRT'!$B$17,'Tabela IRT'!$E$17,IF('Ficha de funcio e processa'!W381&lt;='Tabela IRT'!$B$18,'Tabela IRT'!$E$18,IF('Ficha de funcio e processa'!W381&lt;='Tabela IRT'!$B$19,'Tabela IRT'!$E$19,IF('Ficha de funcio e processa'!W381&lt;='Tabela IRT'!$B$20,'Tabela IRT'!$E$20,IF('Ficha de funcio e processa'!W381&lt;='Tabela IRT'!$B$21,'Tabela IRT'!$E$21,IF('Ficha de funcio e processa'!W381&lt;='Tabela IRT'!$B$22,'Tabela IRT'!$E$22,IF('Ficha de funcio e processa'!W381&lt;='Tabela IRT'!$B$23,'Tabela IRT'!$E$23,IF('Ficha de funcio e processa'!W381&lt;='Tabela IRT'!$B$24,'Tabela IRT'!$E$24))))))))))))))</f>
        <v>0</v>
      </c>
      <c r="L376" s="148">
        <f>IF('Ficha de funcio e processa'!W381&lt;='Tabela IRT'!$B$11,'Tabela IRT'!$C$11,IF('Ficha de funcio e processa'!W381&lt;='Tabela IRT'!$B$12,'Tabela IRT'!$C$12,IF('Ficha de funcio e processa'!W381&lt;='Tabela IRT'!$B$13,'Tabela IRT'!$C$13,IF('Ficha de funcio e processa'!W381&lt;='Tabela IRT'!$B$14,'Tabela IRT'!$C$14,IF('Ficha de funcio e processa'!W381&lt;='Tabela IRT'!$B$15,'Tabela IRT'!$C$15,IF('Ficha de funcio e processa'!W381&lt;='Tabela IRT'!$B$16,'Tabela IRT'!$C$16,IF('Ficha de funcio e processa'!W381&lt;='Tabela IRT'!$B$17,'Tabela IRT'!$C$17,IF('Ficha de funcio e processa'!W381&lt;='Tabela IRT'!$B$18,'Tabela IRT'!$C$18,IF('Ficha de funcio e processa'!W381&lt;='Tabela IRT'!$B$19,'Tabela IRT'!$C$19,IF('Ficha de funcio e processa'!W381&lt;='Tabela IRT'!$B$20,'Tabela IRT'!$C$20,IF('Ficha de funcio e processa'!W381&lt;='Tabela IRT'!$B$21,'Tabela IRT'!$C$21,IF('Ficha de funcio e processa'!W381&lt;='Tabela IRT'!$B$22,'Tabela IRT'!$C$22,IF('Ficha de funcio e processa'!W381&lt;='Tabela IRT'!$B$23,'Tabela IRT'!$C$23,IF('Ficha de funcio e processa'!W381&lt;='Tabela IRT'!$B$24,'Tabela IRT'!$C$24))))))))))))))</f>
        <v>0</v>
      </c>
      <c r="M376" s="233">
        <f>('Ficha de funcio e processa'!W381-30%)-L376</f>
        <v>-0.3</v>
      </c>
      <c r="N376" s="184">
        <v>44</v>
      </c>
      <c r="O376" s="184">
        <v>9</v>
      </c>
      <c r="P376" s="185"/>
      <c r="Q376" s="185"/>
      <c r="R376" s="186"/>
      <c r="S376" s="186"/>
      <c r="T376" s="186"/>
      <c r="U376" s="186"/>
      <c r="V376" s="186"/>
      <c r="W376" s="186"/>
      <c r="X376" s="186"/>
      <c r="Y376" s="186"/>
      <c r="Z376" s="151"/>
      <c r="AA376" s="153">
        <f t="shared" ca="1" si="27"/>
        <v>41740</v>
      </c>
      <c r="AB376" s="154">
        <f t="shared" ca="1" si="28"/>
        <v>114.35616438356165</v>
      </c>
      <c r="AC376" s="187"/>
    </row>
    <row r="377" spans="1:29">
      <c r="A377" s="137" t="b">
        <f t="shared" si="29"/>
        <v>0</v>
      </c>
      <c r="B377" s="138"/>
      <c r="C377" s="145"/>
      <c r="D377" s="138"/>
      <c r="E377" s="139"/>
      <c r="F377" s="139"/>
      <c r="G377" s="140">
        <f t="shared" ca="1" si="30"/>
        <v>41740</v>
      </c>
      <c r="H377" s="141">
        <f t="shared" ca="1" si="26"/>
        <v>-41740</v>
      </c>
      <c r="I377" s="180"/>
      <c r="J377" s="135">
        <f>IF('Ficha de funcio e processa'!W382&lt;='Tabela IRT'!$B$11,'Tabela IRT'!$D$11,IF('Ficha de funcio e processa'!W382&lt;='Tabela IRT'!$B$12,'Tabela IRT'!$D$12,IF('Ficha de funcio e processa'!W382&lt;='Tabela IRT'!$B$13,'Tabela IRT'!$D$13,IF('Ficha de funcio e processa'!W382&lt;='Tabela IRT'!$B$14,'Tabela IRT'!$D$14,IF('Ficha de funcio e processa'!W382&lt;='Tabela IRT'!$B$15,'Tabela IRT'!$D$15,IF('Ficha de funcio e processa'!W382&lt;='Tabela IRT'!$B$16,'Tabela IRT'!$D$16,IF('Ficha de funcio e processa'!W382&lt;='Tabela IRT'!$B$17,'Tabela IRT'!$D$17,IF('Ficha de funcio e processa'!W382&lt;='Tabela IRT'!$B$18,'Tabela IRT'!$D$18,IF('Ficha de funcio e processa'!W382&lt;='Tabela IRT'!$B$19,'Tabela IRT'!$D$19,IF('Ficha de funcio e processa'!W382&lt;='Tabela IRT'!$B$20,'Tabela IRT'!$D$20,IF('Ficha de funcio e processa'!W382&lt;='Tabela IRT'!$B$21,'Tabela IRT'!$D$21,IF('Ficha de funcio e processa'!W382&lt;='Tabela IRT'!$B$22,'Tabela IRT'!$D$22,IF('Ficha de funcio e processa'!W382&lt;='Tabela IRT'!$B$23,'Tabela IRT'!$D$23,IF('Ficha de funcio e processa'!W382&lt;='Tabela IRT'!$B$24,'Tabela IRT'!$D$24))))))))))))))</f>
        <v>0</v>
      </c>
      <c r="K377" s="148">
        <f>IF('Ficha de funcio e processa'!W382&lt;='Tabela IRT'!$B$11,'Tabela IRT'!$E$11,IF('Ficha de funcio e processa'!W382&lt;='Tabela IRT'!$B$12,'Tabela IRT'!$E$12,IF('Ficha de funcio e processa'!W382&lt;='Tabela IRT'!$B$13,'Tabela IRT'!$E$13,IF('Ficha de funcio e processa'!W382&lt;='Tabela IRT'!$B$14,'Tabela IRT'!$E$14,IF('Ficha de funcio e processa'!W382&lt;='Tabela IRT'!$B$15,'Tabela IRT'!$E$15,IF('Ficha de funcio e processa'!W382&lt;='Tabela IRT'!$B$16,'Tabela IRT'!$E$16,IF('Ficha de funcio e processa'!W382&lt;='Tabela IRT'!$B$17,'Tabela IRT'!$E$17,IF('Ficha de funcio e processa'!W382&lt;='Tabela IRT'!$B$18,'Tabela IRT'!$E$18,IF('Ficha de funcio e processa'!W382&lt;='Tabela IRT'!$B$19,'Tabela IRT'!$E$19,IF('Ficha de funcio e processa'!W382&lt;='Tabela IRT'!$B$20,'Tabela IRT'!$E$20,IF('Ficha de funcio e processa'!W382&lt;='Tabela IRT'!$B$21,'Tabela IRT'!$E$21,IF('Ficha de funcio e processa'!W382&lt;='Tabela IRT'!$B$22,'Tabela IRT'!$E$22,IF('Ficha de funcio e processa'!W382&lt;='Tabela IRT'!$B$23,'Tabela IRT'!$E$23,IF('Ficha de funcio e processa'!W382&lt;='Tabela IRT'!$B$24,'Tabela IRT'!$E$24))))))))))))))</f>
        <v>0</v>
      </c>
      <c r="L377" s="148">
        <f>IF('Ficha de funcio e processa'!W382&lt;='Tabela IRT'!$B$11,'Tabela IRT'!$C$11,IF('Ficha de funcio e processa'!W382&lt;='Tabela IRT'!$B$12,'Tabela IRT'!$C$12,IF('Ficha de funcio e processa'!W382&lt;='Tabela IRT'!$B$13,'Tabela IRT'!$C$13,IF('Ficha de funcio e processa'!W382&lt;='Tabela IRT'!$B$14,'Tabela IRT'!$C$14,IF('Ficha de funcio e processa'!W382&lt;='Tabela IRT'!$B$15,'Tabela IRT'!$C$15,IF('Ficha de funcio e processa'!W382&lt;='Tabela IRT'!$B$16,'Tabela IRT'!$C$16,IF('Ficha de funcio e processa'!W382&lt;='Tabela IRT'!$B$17,'Tabela IRT'!$C$17,IF('Ficha de funcio e processa'!W382&lt;='Tabela IRT'!$B$18,'Tabela IRT'!$C$18,IF('Ficha de funcio e processa'!W382&lt;='Tabela IRT'!$B$19,'Tabela IRT'!$C$19,IF('Ficha de funcio e processa'!W382&lt;='Tabela IRT'!$B$20,'Tabela IRT'!$C$20,IF('Ficha de funcio e processa'!W382&lt;='Tabela IRT'!$B$21,'Tabela IRT'!$C$21,IF('Ficha de funcio e processa'!W382&lt;='Tabela IRT'!$B$22,'Tabela IRT'!$C$22,IF('Ficha de funcio e processa'!W382&lt;='Tabela IRT'!$B$23,'Tabela IRT'!$C$23,IF('Ficha de funcio e processa'!W382&lt;='Tabela IRT'!$B$24,'Tabela IRT'!$C$24))))))))))))))</f>
        <v>0</v>
      </c>
      <c r="M377" s="233">
        <f>('Ficha de funcio e processa'!W382-30%)-L377</f>
        <v>-0.3</v>
      </c>
      <c r="N377" s="184">
        <v>44</v>
      </c>
      <c r="O377" s="184">
        <v>9</v>
      </c>
      <c r="P377" s="185"/>
      <c r="Q377" s="185"/>
      <c r="R377" s="186"/>
      <c r="S377" s="186"/>
      <c r="T377" s="186"/>
      <c r="U377" s="186"/>
      <c r="V377" s="186"/>
      <c r="W377" s="186"/>
      <c r="X377" s="186"/>
      <c r="Y377" s="186"/>
      <c r="Z377" s="151"/>
      <c r="AA377" s="153">
        <f t="shared" ca="1" si="27"/>
        <v>41740</v>
      </c>
      <c r="AB377" s="154">
        <f t="shared" ca="1" si="28"/>
        <v>114.35616438356165</v>
      </c>
      <c r="AC377" s="187"/>
    </row>
    <row r="378" spans="1:29">
      <c r="A378" s="137" t="b">
        <f t="shared" si="29"/>
        <v>0</v>
      </c>
      <c r="B378" s="138"/>
      <c r="C378" s="145"/>
      <c r="D378" s="138"/>
      <c r="E378" s="139"/>
      <c r="F378" s="139"/>
      <c r="G378" s="140">
        <f t="shared" ca="1" si="30"/>
        <v>41740</v>
      </c>
      <c r="H378" s="141">
        <f t="shared" ca="1" si="26"/>
        <v>-41740</v>
      </c>
      <c r="I378" s="180"/>
      <c r="J378" s="135">
        <f>IF('Ficha de funcio e processa'!W383&lt;='Tabela IRT'!$B$11,'Tabela IRT'!$D$11,IF('Ficha de funcio e processa'!W383&lt;='Tabela IRT'!$B$12,'Tabela IRT'!$D$12,IF('Ficha de funcio e processa'!W383&lt;='Tabela IRT'!$B$13,'Tabela IRT'!$D$13,IF('Ficha de funcio e processa'!W383&lt;='Tabela IRT'!$B$14,'Tabela IRT'!$D$14,IF('Ficha de funcio e processa'!W383&lt;='Tabela IRT'!$B$15,'Tabela IRT'!$D$15,IF('Ficha de funcio e processa'!W383&lt;='Tabela IRT'!$B$16,'Tabela IRT'!$D$16,IF('Ficha de funcio e processa'!W383&lt;='Tabela IRT'!$B$17,'Tabela IRT'!$D$17,IF('Ficha de funcio e processa'!W383&lt;='Tabela IRT'!$B$18,'Tabela IRT'!$D$18,IF('Ficha de funcio e processa'!W383&lt;='Tabela IRT'!$B$19,'Tabela IRT'!$D$19,IF('Ficha de funcio e processa'!W383&lt;='Tabela IRT'!$B$20,'Tabela IRT'!$D$20,IF('Ficha de funcio e processa'!W383&lt;='Tabela IRT'!$B$21,'Tabela IRT'!$D$21,IF('Ficha de funcio e processa'!W383&lt;='Tabela IRT'!$B$22,'Tabela IRT'!$D$22,IF('Ficha de funcio e processa'!W383&lt;='Tabela IRT'!$B$23,'Tabela IRT'!$D$23,IF('Ficha de funcio e processa'!W383&lt;='Tabela IRT'!$B$24,'Tabela IRT'!$D$24))))))))))))))</f>
        <v>0</v>
      </c>
      <c r="K378" s="148">
        <f>IF('Ficha de funcio e processa'!W383&lt;='Tabela IRT'!$B$11,'Tabela IRT'!$E$11,IF('Ficha de funcio e processa'!W383&lt;='Tabela IRT'!$B$12,'Tabela IRT'!$E$12,IF('Ficha de funcio e processa'!W383&lt;='Tabela IRT'!$B$13,'Tabela IRT'!$E$13,IF('Ficha de funcio e processa'!W383&lt;='Tabela IRT'!$B$14,'Tabela IRT'!$E$14,IF('Ficha de funcio e processa'!W383&lt;='Tabela IRT'!$B$15,'Tabela IRT'!$E$15,IF('Ficha de funcio e processa'!W383&lt;='Tabela IRT'!$B$16,'Tabela IRT'!$E$16,IF('Ficha de funcio e processa'!W383&lt;='Tabela IRT'!$B$17,'Tabela IRT'!$E$17,IF('Ficha de funcio e processa'!W383&lt;='Tabela IRT'!$B$18,'Tabela IRT'!$E$18,IF('Ficha de funcio e processa'!W383&lt;='Tabela IRT'!$B$19,'Tabela IRT'!$E$19,IF('Ficha de funcio e processa'!W383&lt;='Tabela IRT'!$B$20,'Tabela IRT'!$E$20,IF('Ficha de funcio e processa'!W383&lt;='Tabela IRT'!$B$21,'Tabela IRT'!$E$21,IF('Ficha de funcio e processa'!W383&lt;='Tabela IRT'!$B$22,'Tabela IRT'!$E$22,IF('Ficha de funcio e processa'!W383&lt;='Tabela IRT'!$B$23,'Tabela IRT'!$E$23,IF('Ficha de funcio e processa'!W383&lt;='Tabela IRT'!$B$24,'Tabela IRT'!$E$24))))))))))))))</f>
        <v>0</v>
      </c>
      <c r="L378" s="148">
        <f>IF('Ficha de funcio e processa'!W383&lt;='Tabela IRT'!$B$11,'Tabela IRT'!$C$11,IF('Ficha de funcio e processa'!W383&lt;='Tabela IRT'!$B$12,'Tabela IRT'!$C$12,IF('Ficha de funcio e processa'!W383&lt;='Tabela IRT'!$B$13,'Tabela IRT'!$C$13,IF('Ficha de funcio e processa'!W383&lt;='Tabela IRT'!$B$14,'Tabela IRT'!$C$14,IF('Ficha de funcio e processa'!W383&lt;='Tabela IRT'!$B$15,'Tabela IRT'!$C$15,IF('Ficha de funcio e processa'!W383&lt;='Tabela IRT'!$B$16,'Tabela IRT'!$C$16,IF('Ficha de funcio e processa'!W383&lt;='Tabela IRT'!$B$17,'Tabela IRT'!$C$17,IF('Ficha de funcio e processa'!W383&lt;='Tabela IRT'!$B$18,'Tabela IRT'!$C$18,IF('Ficha de funcio e processa'!W383&lt;='Tabela IRT'!$B$19,'Tabela IRT'!$C$19,IF('Ficha de funcio e processa'!W383&lt;='Tabela IRT'!$B$20,'Tabela IRT'!$C$20,IF('Ficha de funcio e processa'!W383&lt;='Tabela IRT'!$B$21,'Tabela IRT'!$C$21,IF('Ficha de funcio e processa'!W383&lt;='Tabela IRT'!$B$22,'Tabela IRT'!$C$22,IF('Ficha de funcio e processa'!W383&lt;='Tabela IRT'!$B$23,'Tabela IRT'!$C$23,IF('Ficha de funcio e processa'!W383&lt;='Tabela IRT'!$B$24,'Tabela IRT'!$C$24))))))))))))))</f>
        <v>0</v>
      </c>
      <c r="M378" s="233">
        <f>('Ficha de funcio e processa'!W383-30%)-L378</f>
        <v>-0.3</v>
      </c>
      <c r="N378" s="184">
        <v>44</v>
      </c>
      <c r="O378" s="184">
        <v>9</v>
      </c>
      <c r="P378" s="185"/>
      <c r="Q378" s="185"/>
      <c r="R378" s="186"/>
      <c r="S378" s="186"/>
      <c r="T378" s="186"/>
      <c r="U378" s="186"/>
      <c r="V378" s="186"/>
      <c r="W378" s="186"/>
      <c r="X378" s="186"/>
      <c r="Y378" s="186"/>
      <c r="Z378" s="151"/>
      <c r="AA378" s="153">
        <f t="shared" ca="1" si="27"/>
        <v>41740</v>
      </c>
      <c r="AB378" s="154">
        <f t="shared" ca="1" si="28"/>
        <v>114.35616438356165</v>
      </c>
      <c r="AC378" s="187"/>
    </row>
    <row r="379" spans="1:29">
      <c r="A379" s="137" t="b">
        <f t="shared" si="29"/>
        <v>0</v>
      </c>
      <c r="B379" s="138"/>
      <c r="C379" s="145"/>
      <c r="D379" s="138"/>
      <c r="E379" s="139"/>
      <c r="F379" s="139"/>
      <c r="G379" s="140">
        <f t="shared" ca="1" si="30"/>
        <v>41740</v>
      </c>
      <c r="H379" s="141">
        <f t="shared" ca="1" si="26"/>
        <v>-41740</v>
      </c>
      <c r="I379" s="180"/>
      <c r="J379" s="135">
        <f>IF('Ficha de funcio e processa'!W384&lt;='Tabela IRT'!$B$11,'Tabela IRT'!$D$11,IF('Ficha de funcio e processa'!W384&lt;='Tabela IRT'!$B$12,'Tabela IRT'!$D$12,IF('Ficha de funcio e processa'!W384&lt;='Tabela IRT'!$B$13,'Tabela IRT'!$D$13,IF('Ficha de funcio e processa'!W384&lt;='Tabela IRT'!$B$14,'Tabela IRT'!$D$14,IF('Ficha de funcio e processa'!W384&lt;='Tabela IRT'!$B$15,'Tabela IRT'!$D$15,IF('Ficha de funcio e processa'!W384&lt;='Tabela IRT'!$B$16,'Tabela IRT'!$D$16,IF('Ficha de funcio e processa'!W384&lt;='Tabela IRT'!$B$17,'Tabela IRT'!$D$17,IF('Ficha de funcio e processa'!W384&lt;='Tabela IRT'!$B$18,'Tabela IRT'!$D$18,IF('Ficha de funcio e processa'!W384&lt;='Tabela IRT'!$B$19,'Tabela IRT'!$D$19,IF('Ficha de funcio e processa'!W384&lt;='Tabela IRT'!$B$20,'Tabela IRT'!$D$20,IF('Ficha de funcio e processa'!W384&lt;='Tabela IRT'!$B$21,'Tabela IRT'!$D$21,IF('Ficha de funcio e processa'!W384&lt;='Tabela IRT'!$B$22,'Tabela IRT'!$D$22,IF('Ficha de funcio e processa'!W384&lt;='Tabela IRT'!$B$23,'Tabela IRT'!$D$23,IF('Ficha de funcio e processa'!W384&lt;='Tabela IRT'!$B$24,'Tabela IRT'!$D$24))))))))))))))</f>
        <v>0</v>
      </c>
      <c r="K379" s="148">
        <f>IF('Ficha de funcio e processa'!W384&lt;='Tabela IRT'!$B$11,'Tabela IRT'!$E$11,IF('Ficha de funcio e processa'!W384&lt;='Tabela IRT'!$B$12,'Tabela IRT'!$E$12,IF('Ficha de funcio e processa'!W384&lt;='Tabela IRT'!$B$13,'Tabela IRT'!$E$13,IF('Ficha de funcio e processa'!W384&lt;='Tabela IRT'!$B$14,'Tabela IRT'!$E$14,IF('Ficha de funcio e processa'!W384&lt;='Tabela IRT'!$B$15,'Tabela IRT'!$E$15,IF('Ficha de funcio e processa'!W384&lt;='Tabela IRT'!$B$16,'Tabela IRT'!$E$16,IF('Ficha de funcio e processa'!W384&lt;='Tabela IRT'!$B$17,'Tabela IRT'!$E$17,IF('Ficha de funcio e processa'!W384&lt;='Tabela IRT'!$B$18,'Tabela IRT'!$E$18,IF('Ficha de funcio e processa'!W384&lt;='Tabela IRT'!$B$19,'Tabela IRT'!$E$19,IF('Ficha de funcio e processa'!W384&lt;='Tabela IRT'!$B$20,'Tabela IRT'!$E$20,IF('Ficha de funcio e processa'!W384&lt;='Tabela IRT'!$B$21,'Tabela IRT'!$E$21,IF('Ficha de funcio e processa'!W384&lt;='Tabela IRT'!$B$22,'Tabela IRT'!$E$22,IF('Ficha de funcio e processa'!W384&lt;='Tabela IRT'!$B$23,'Tabela IRT'!$E$23,IF('Ficha de funcio e processa'!W384&lt;='Tabela IRT'!$B$24,'Tabela IRT'!$E$24))))))))))))))</f>
        <v>0</v>
      </c>
      <c r="L379" s="148">
        <f>IF('Ficha de funcio e processa'!W384&lt;='Tabela IRT'!$B$11,'Tabela IRT'!$C$11,IF('Ficha de funcio e processa'!W384&lt;='Tabela IRT'!$B$12,'Tabela IRT'!$C$12,IF('Ficha de funcio e processa'!W384&lt;='Tabela IRT'!$B$13,'Tabela IRT'!$C$13,IF('Ficha de funcio e processa'!W384&lt;='Tabela IRT'!$B$14,'Tabela IRT'!$C$14,IF('Ficha de funcio e processa'!W384&lt;='Tabela IRT'!$B$15,'Tabela IRT'!$C$15,IF('Ficha de funcio e processa'!W384&lt;='Tabela IRT'!$B$16,'Tabela IRT'!$C$16,IF('Ficha de funcio e processa'!W384&lt;='Tabela IRT'!$B$17,'Tabela IRT'!$C$17,IF('Ficha de funcio e processa'!W384&lt;='Tabela IRT'!$B$18,'Tabela IRT'!$C$18,IF('Ficha de funcio e processa'!W384&lt;='Tabela IRT'!$B$19,'Tabela IRT'!$C$19,IF('Ficha de funcio e processa'!W384&lt;='Tabela IRT'!$B$20,'Tabela IRT'!$C$20,IF('Ficha de funcio e processa'!W384&lt;='Tabela IRT'!$B$21,'Tabela IRT'!$C$21,IF('Ficha de funcio e processa'!W384&lt;='Tabela IRT'!$B$22,'Tabela IRT'!$C$22,IF('Ficha de funcio e processa'!W384&lt;='Tabela IRT'!$B$23,'Tabela IRT'!$C$23,IF('Ficha de funcio e processa'!W384&lt;='Tabela IRT'!$B$24,'Tabela IRT'!$C$24))))))))))))))</f>
        <v>0</v>
      </c>
      <c r="M379" s="233">
        <f>('Ficha de funcio e processa'!W384-30%)-L379</f>
        <v>-0.3</v>
      </c>
      <c r="N379" s="184">
        <v>44</v>
      </c>
      <c r="O379" s="184">
        <v>9</v>
      </c>
      <c r="P379" s="185"/>
      <c r="Q379" s="185"/>
      <c r="R379" s="186"/>
      <c r="S379" s="186"/>
      <c r="T379" s="186"/>
      <c r="U379" s="186"/>
      <c r="V379" s="186"/>
      <c r="W379" s="186"/>
      <c r="X379" s="186"/>
      <c r="Y379" s="186"/>
      <c r="Z379" s="151"/>
      <c r="AA379" s="153">
        <f t="shared" ca="1" si="27"/>
        <v>41740</v>
      </c>
      <c r="AB379" s="154">
        <f t="shared" ca="1" si="28"/>
        <v>114.35616438356165</v>
      </c>
      <c r="AC379" s="187"/>
    </row>
    <row r="380" spans="1:29">
      <c r="A380" s="137" t="b">
        <f t="shared" si="29"/>
        <v>0</v>
      </c>
      <c r="B380" s="138"/>
      <c r="C380" s="145"/>
      <c r="D380" s="138"/>
      <c r="E380" s="139"/>
      <c r="F380" s="139"/>
      <c r="G380" s="140">
        <f t="shared" ca="1" si="30"/>
        <v>41740</v>
      </c>
      <c r="H380" s="141">
        <f t="shared" ca="1" si="26"/>
        <v>-41740</v>
      </c>
      <c r="I380" s="180"/>
      <c r="J380" s="135">
        <f>IF('Ficha de funcio e processa'!W385&lt;='Tabela IRT'!$B$11,'Tabela IRT'!$D$11,IF('Ficha de funcio e processa'!W385&lt;='Tabela IRT'!$B$12,'Tabela IRT'!$D$12,IF('Ficha de funcio e processa'!W385&lt;='Tabela IRT'!$B$13,'Tabela IRT'!$D$13,IF('Ficha de funcio e processa'!W385&lt;='Tabela IRT'!$B$14,'Tabela IRT'!$D$14,IF('Ficha de funcio e processa'!W385&lt;='Tabela IRT'!$B$15,'Tabela IRT'!$D$15,IF('Ficha de funcio e processa'!W385&lt;='Tabela IRT'!$B$16,'Tabela IRT'!$D$16,IF('Ficha de funcio e processa'!W385&lt;='Tabela IRT'!$B$17,'Tabela IRT'!$D$17,IF('Ficha de funcio e processa'!W385&lt;='Tabela IRT'!$B$18,'Tabela IRT'!$D$18,IF('Ficha de funcio e processa'!W385&lt;='Tabela IRT'!$B$19,'Tabela IRT'!$D$19,IF('Ficha de funcio e processa'!W385&lt;='Tabela IRT'!$B$20,'Tabela IRT'!$D$20,IF('Ficha de funcio e processa'!W385&lt;='Tabela IRT'!$B$21,'Tabela IRT'!$D$21,IF('Ficha de funcio e processa'!W385&lt;='Tabela IRT'!$B$22,'Tabela IRT'!$D$22,IF('Ficha de funcio e processa'!W385&lt;='Tabela IRT'!$B$23,'Tabela IRT'!$D$23,IF('Ficha de funcio e processa'!W385&lt;='Tabela IRT'!$B$24,'Tabela IRT'!$D$24))))))))))))))</f>
        <v>0</v>
      </c>
      <c r="K380" s="148">
        <f>IF('Ficha de funcio e processa'!W385&lt;='Tabela IRT'!$B$11,'Tabela IRT'!$E$11,IF('Ficha de funcio e processa'!W385&lt;='Tabela IRT'!$B$12,'Tabela IRT'!$E$12,IF('Ficha de funcio e processa'!W385&lt;='Tabela IRT'!$B$13,'Tabela IRT'!$E$13,IF('Ficha de funcio e processa'!W385&lt;='Tabela IRT'!$B$14,'Tabela IRT'!$E$14,IF('Ficha de funcio e processa'!W385&lt;='Tabela IRT'!$B$15,'Tabela IRT'!$E$15,IF('Ficha de funcio e processa'!W385&lt;='Tabela IRT'!$B$16,'Tabela IRT'!$E$16,IF('Ficha de funcio e processa'!W385&lt;='Tabela IRT'!$B$17,'Tabela IRT'!$E$17,IF('Ficha de funcio e processa'!W385&lt;='Tabela IRT'!$B$18,'Tabela IRT'!$E$18,IF('Ficha de funcio e processa'!W385&lt;='Tabela IRT'!$B$19,'Tabela IRT'!$E$19,IF('Ficha de funcio e processa'!W385&lt;='Tabela IRT'!$B$20,'Tabela IRT'!$E$20,IF('Ficha de funcio e processa'!W385&lt;='Tabela IRT'!$B$21,'Tabela IRT'!$E$21,IF('Ficha de funcio e processa'!W385&lt;='Tabela IRT'!$B$22,'Tabela IRT'!$E$22,IF('Ficha de funcio e processa'!W385&lt;='Tabela IRT'!$B$23,'Tabela IRT'!$E$23,IF('Ficha de funcio e processa'!W385&lt;='Tabela IRT'!$B$24,'Tabela IRT'!$E$24))))))))))))))</f>
        <v>0</v>
      </c>
      <c r="L380" s="148">
        <f>IF('Ficha de funcio e processa'!W385&lt;='Tabela IRT'!$B$11,'Tabela IRT'!$C$11,IF('Ficha de funcio e processa'!W385&lt;='Tabela IRT'!$B$12,'Tabela IRT'!$C$12,IF('Ficha de funcio e processa'!W385&lt;='Tabela IRT'!$B$13,'Tabela IRT'!$C$13,IF('Ficha de funcio e processa'!W385&lt;='Tabela IRT'!$B$14,'Tabela IRT'!$C$14,IF('Ficha de funcio e processa'!W385&lt;='Tabela IRT'!$B$15,'Tabela IRT'!$C$15,IF('Ficha de funcio e processa'!W385&lt;='Tabela IRT'!$B$16,'Tabela IRT'!$C$16,IF('Ficha de funcio e processa'!W385&lt;='Tabela IRT'!$B$17,'Tabela IRT'!$C$17,IF('Ficha de funcio e processa'!W385&lt;='Tabela IRT'!$B$18,'Tabela IRT'!$C$18,IF('Ficha de funcio e processa'!W385&lt;='Tabela IRT'!$B$19,'Tabela IRT'!$C$19,IF('Ficha de funcio e processa'!W385&lt;='Tabela IRT'!$B$20,'Tabela IRT'!$C$20,IF('Ficha de funcio e processa'!W385&lt;='Tabela IRT'!$B$21,'Tabela IRT'!$C$21,IF('Ficha de funcio e processa'!W385&lt;='Tabela IRT'!$B$22,'Tabela IRT'!$C$22,IF('Ficha de funcio e processa'!W385&lt;='Tabela IRT'!$B$23,'Tabela IRT'!$C$23,IF('Ficha de funcio e processa'!W385&lt;='Tabela IRT'!$B$24,'Tabela IRT'!$C$24))))))))))))))</f>
        <v>0</v>
      </c>
      <c r="M380" s="233">
        <f>('Ficha de funcio e processa'!W385-30%)-L380</f>
        <v>-0.3</v>
      </c>
      <c r="N380" s="184">
        <v>44</v>
      </c>
      <c r="O380" s="184">
        <v>9</v>
      </c>
      <c r="P380" s="185"/>
      <c r="Q380" s="185"/>
      <c r="R380" s="186"/>
      <c r="S380" s="186"/>
      <c r="T380" s="186"/>
      <c r="U380" s="186"/>
      <c r="V380" s="186"/>
      <c r="W380" s="186"/>
      <c r="X380" s="186"/>
      <c r="Y380" s="186"/>
      <c r="Z380" s="151"/>
      <c r="AA380" s="153">
        <f t="shared" ca="1" si="27"/>
        <v>41740</v>
      </c>
      <c r="AB380" s="154">
        <f t="shared" ca="1" si="28"/>
        <v>114.35616438356165</v>
      </c>
      <c r="AC380" s="187"/>
    </row>
    <row r="381" spans="1:29">
      <c r="A381" s="137" t="b">
        <f t="shared" si="29"/>
        <v>0</v>
      </c>
      <c r="B381" s="138"/>
      <c r="C381" s="145"/>
      <c r="D381" s="138"/>
      <c r="E381" s="139"/>
      <c r="F381" s="139"/>
      <c r="G381" s="140">
        <f t="shared" ca="1" si="30"/>
        <v>41740</v>
      </c>
      <c r="H381" s="141">
        <f t="shared" ca="1" si="26"/>
        <v>-41740</v>
      </c>
      <c r="I381" s="180"/>
      <c r="J381" s="135">
        <f>IF('Ficha de funcio e processa'!W386&lt;='Tabela IRT'!$B$11,'Tabela IRT'!$D$11,IF('Ficha de funcio e processa'!W386&lt;='Tabela IRT'!$B$12,'Tabela IRT'!$D$12,IF('Ficha de funcio e processa'!W386&lt;='Tabela IRT'!$B$13,'Tabela IRT'!$D$13,IF('Ficha de funcio e processa'!W386&lt;='Tabela IRT'!$B$14,'Tabela IRT'!$D$14,IF('Ficha de funcio e processa'!W386&lt;='Tabela IRT'!$B$15,'Tabela IRT'!$D$15,IF('Ficha de funcio e processa'!W386&lt;='Tabela IRT'!$B$16,'Tabela IRT'!$D$16,IF('Ficha de funcio e processa'!W386&lt;='Tabela IRT'!$B$17,'Tabela IRT'!$D$17,IF('Ficha de funcio e processa'!W386&lt;='Tabela IRT'!$B$18,'Tabela IRT'!$D$18,IF('Ficha de funcio e processa'!W386&lt;='Tabela IRT'!$B$19,'Tabela IRT'!$D$19,IF('Ficha de funcio e processa'!W386&lt;='Tabela IRT'!$B$20,'Tabela IRT'!$D$20,IF('Ficha de funcio e processa'!W386&lt;='Tabela IRT'!$B$21,'Tabela IRT'!$D$21,IF('Ficha de funcio e processa'!W386&lt;='Tabela IRT'!$B$22,'Tabela IRT'!$D$22,IF('Ficha de funcio e processa'!W386&lt;='Tabela IRT'!$B$23,'Tabela IRT'!$D$23,IF('Ficha de funcio e processa'!W386&lt;='Tabela IRT'!$B$24,'Tabela IRT'!$D$24))))))))))))))</f>
        <v>0</v>
      </c>
      <c r="K381" s="148">
        <f>IF('Ficha de funcio e processa'!W386&lt;='Tabela IRT'!$B$11,'Tabela IRT'!$E$11,IF('Ficha de funcio e processa'!W386&lt;='Tabela IRT'!$B$12,'Tabela IRT'!$E$12,IF('Ficha de funcio e processa'!W386&lt;='Tabela IRT'!$B$13,'Tabela IRT'!$E$13,IF('Ficha de funcio e processa'!W386&lt;='Tabela IRT'!$B$14,'Tabela IRT'!$E$14,IF('Ficha de funcio e processa'!W386&lt;='Tabela IRT'!$B$15,'Tabela IRT'!$E$15,IF('Ficha de funcio e processa'!W386&lt;='Tabela IRT'!$B$16,'Tabela IRT'!$E$16,IF('Ficha de funcio e processa'!W386&lt;='Tabela IRT'!$B$17,'Tabela IRT'!$E$17,IF('Ficha de funcio e processa'!W386&lt;='Tabela IRT'!$B$18,'Tabela IRT'!$E$18,IF('Ficha de funcio e processa'!W386&lt;='Tabela IRT'!$B$19,'Tabela IRT'!$E$19,IF('Ficha de funcio e processa'!W386&lt;='Tabela IRT'!$B$20,'Tabela IRT'!$E$20,IF('Ficha de funcio e processa'!W386&lt;='Tabela IRT'!$B$21,'Tabela IRT'!$E$21,IF('Ficha de funcio e processa'!W386&lt;='Tabela IRT'!$B$22,'Tabela IRT'!$E$22,IF('Ficha de funcio e processa'!W386&lt;='Tabela IRT'!$B$23,'Tabela IRT'!$E$23,IF('Ficha de funcio e processa'!W386&lt;='Tabela IRT'!$B$24,'Tabela IRT'!$E$24))))))))))))))</f>
        <v>0</v>
      </c>
      <c r="L381" s="148">
        <f>IF('Ficha de funcio e processa'!W386&lt;='Tabela IRT'!$B$11,'Tabela IRT'!$C$11,IF('Ficha de funcio e processa'!W386&lt;='Tabela IRT'!$B$12,'Tabela IRT'!$C$12,IF('Ficha de funcio e processa'!W386&lt;='Tabela IRT'!$B$13,'Tabela IRT'!$C$13,IF('Ficha de funcio e processa'!W386&lt;='Tabela IRT'!$B$14,'Tabela IRT'!$C$14,IF('Ficha de funcio e processa'!W386&lt;='Tabela IRT'!$B$15,'Tabela IRT'!$C$15,IF('Ficha de funcio e processa'!W386&lt;='Tabela IRT'!$B$16,'Tabela IRT'!$C$16,IF('Ficha de funcio e processa'!W386&lt;='Tabela IRT'!$B$17,'Tabela IRT'!$C$17,IF('Ficha de funcio e processa'!W386&lt;='Tabela IRT'!$B$18,'Tabela IRT'!$C$18,IF('Ficha de funcio e processa'!W386&lt;='Tabela IRT'!$B$19,'Tabela IRT'!$C$19,IF('Ficha de funcio e processa'!W386&lt;='Tabela IRT'!$B$20,'Tabela IRT'!$C$20,IF('Ficha de funcio e processa'!W386&lt;='Tabela IRT'!$B$21,'Tabela IRT'!$C$21,IF('Ficha de funcio e processa'!W386&lt;='Tabela IRT'!$B$22,'Tabela IRT'!$C$22,IF('Ficha de funcio e processa'!W386&lt;='Tabela IRT'!$B$23,'Tabela IRT'!$C$23,IF('Ficha de funcio e processa'!W386&lt;='Tabela IRT'!$B$24,'Tabela IRT'!$C$24))))))))))))))</f>
        <v>0</v>
      </c>
      <c r="M381" s="233">
        <f>('Ficha de funcio e processa'!W386-30%)-L381</f>
        <v>-0.3</v>
      </c>
      <c r="N381" s="184">
        <v>44</v>
      </c>
      <c r="O381" s="184">
        <v>9</v>
      </c>
      <c r="P381" s="185"/>
      <c r="Q381" s="185"/>
      <c r="R381" s="186"/>
      <c r="S381" s="186"/>
      <c r="T381" s="186"/>
      <c r="U381" s="186"/>
      <c r="V381" s="186"/>
      <c r="W381" s="186"/>
      <c r="X381" s="186"/>
      <c r="Y381" s="186"/>
      <c r="Z381" s="151"/>
      <c r="AA381" s="153">
        <f t="shared" ca="1" si="27"/>
        <v>41740</v>
      </c>
      <c r="AB381" s="154">
        <f t="shared" ca="1" si="28"/>
        <v>114.35616438356165</v>
      </c>
      <c r="AC381" s="187"/>
    </row>
    <row r="382" spans="1:29">
      <c r="A382" s="137" t="b">
        <f t="shared" si="29"/>
        <v>0</v>
      </c>
      <c r="B382" s="138"/>
      <c r="C382" s="145"/>
      <c r="D382" s="138"/>
      <c r="E382" s="139"/>
      <c r="F382" s="139"/>
      <c r="G382" s="140">
        <f t="shared" ca="1" si="30"/>
        <v>41740</v>
      </c>
      <c r="H382" s="141">
        <f t="shared" ca="1" si="26"/>
        <v>-41740</v>
      </c>
      <c r="I382" s="180"/>
      <c r="J382" s="135">
        <f>IF('Ficha de funcio e processa'!W387&lt;='Tabela IRT'!$B$11,'Tabela IRT'!$D$11,IF('Ficha de funcio e processa'!W387&lt;='Tabela IRT'!$B$12,'Tabela IRT'!$D$12,IF('Ficha de funcio e processa'!W387&lt;='Tabela IRT'!$B$13,'Tabela IRT'!$D$13,IF('Ficha de funcio e processa'!W387&lt;='Tabela IRT'!$B$14,'Tabela IRT'!$D$14,IF('Ficha de funcio e processa'!W387&lt;='Tabela IRT'!$B$15,'Tabela IRT'!$D$15,IF('Ficha de funcio e processa'!W387&lt;='Tabela IRT'!$B$16,'Tabela IRT'!$D$16,IF('Ficha de funcio e processa'!W387&lt;='Tabela IRT'!$B$17,'Tabela IRT'!$D$17,IF('Ficha de funcio e processa'!W387&lt;='Tabela IRT'!$B$18,'Tabela IRT'!$D$18,IF('Ficha de funcio e processa'!W387&lt;='Tabela IRT'!$B$19,'Tabela IRT'!$D$19,IF('Ficha de funcio e processa'!W387&lt;='Tabela IRT'!$B$20,'Tabela IRT'!$D$20,IF('Ficha de funcio e processa'!W387&lt;='Tabela IRT'!$B$21,'Tabela IRT'!$D$21,IF('Ficha de funcio e processa'!W387&lt;='Tabela IRT'!$B$22,'Tabela IRT'!$D$22,IF('Ficha de funcio e processa'!W387&lt;='Tabela IRT'!$B$23,'Tabela IRT'!$D$23,IF('Ficha de funcio e processa'!W387&lt;='Tabela IRT'!$B$24,'Tabela IRT'!$D$24))))))))))))))</f>
        <v>0</v>
      </c>
      <c r="K382" s="148">
        <f>IF('Ficha de funcio e processa'!W387&lt;='Tabela IRT'!$B$11,'Tabela IRT'!$E$11,IF('Ficha de funcio e processa'!W387&lt;='Tabela IRT'!$B$12,'Tabela IRT'!$E$12,IF('Ficha de funcio e processa'!W387&lt;='Tabela IRT'!$B$13,'Tabela IRT'!$E$13,IF('Ficha de funcio e processa'!W387&lt;='Tabela IRT'!$B$14,'Tabela IRT'!$E$14,IF('Ficha de funcio e processa'!W387&lt;='Tabela IRT'!$B$15,'Tabela IRT'!$E$15,IF('Ficha de funcio e processa'!W387&lt;='Tabela IRT'!$B$16,'Tabela IRT'!$E$16,IF('Ficha de funcio e processa'!W387&lt;='Tabela IRT'!$B$17,'Tabela IRT'!$E$17,IF('Ficha de funcio e processa'!W387&lt;='Tabela IRT'!$B$18,'Tabela IRT'!$E$18,IF('Ficha de funcio e processa'!W387&lt;='Tabela IRT'!$B$19,'Tabela IRT'!$E$19,IF('Ficha de funcio e processa'!W387&lt;='Tabela IRT'!$B$20,'Tabela IRT'!$E$20,IF('Ficha de funcio e processa'!W387&lt;='Tabela IRT'!$B$21,'Tabela IRT'!$E$21,IF('Ficha de funcio e processa'!W387&lt;='Tabela IRT'!$B$22,'Tabela IRT'!$E$22,IF('Ficha de funcio e processa'!W387&lt;='Tabela IRT'!$B$23,'Tabela IRT'!$E$23,IF('Ficha de funcio e processa'!W387&lt;='Tabela IRT'!$B$24,'Tabela IRT'!$E$24))))))))))))))</f>
        <v>0</v>
      </c>
      <c r="L382" s="148">
        <f>IF('Ficha de funcio e processa'!W387&lt;='Tabela IRT'!$B$11,'Tabela IRT'!$C$11,IF('Ficha de funcio e processa'!W387&lt;='Tabela IRT'!$B$12,'Tabela IRT'!$C$12,IF('Ficha de funcio e processa'!W387&lt;='Tabela IRT'!$B$13,'Tabela IRT'!$C$13,IF('Ficha de funcio e processa'!W387&lt;='Tabela IRT'!$B$14,'Tabela IRT'!$C$14,IF('Ficha de funcio e processa'!W387&lt;='Tabela IRT'!$B$15,'Tabela IRT'!$C$15,IF('Ficha de funcio e processa'!W387&lt;='Tabela IRT'!$B$16,'Tabela IRT'!$C$16,IF('Ficha de funcio e processa'!W387&lt;='Tabela IRT'!$B$17,'Tabela IRT'!$C$17,IF('Ficha de funcio e processa'!W387&lt;='Tabela IRT'!$B$18,'Tabela IRT'!$C$18,IF('Ficha de funcio e processa'!W387&lt;='Tabela IRT'!$B$19,'Tabela IRT'!$C$19,IF('Ficha de funcio e processa'!W387&lt;='Tabela IRT'!$B$20,'Tabela IRT'!$C$20,IF('Ficha de funcio e processa'!W387&lt;='Tabela IRT'!$B$21,'Tabela IRT'!$C$21,IF('Ficha de funcio e processa'!W387&lt;='Tabela IRT'!$B$22,'Tabela IRT'!$C$22,IF('Ficha de funcio e processa'!W387&lt;='Tabela IRT'!$B$23,'Tabela IRT'!$C$23,IF('Ficha de funcio e processa'!W387&lt;='Tabela IRT'!$B$24,'Tabela IRT'!$C$24))))))))))))))</f>
        <v>0</v>
      </c>
      <c r="M382" s="233">
        <f>('Ficha de funcio e processa'!W387-30%)-L382</f>
        <v>-0.3</v>
      </c>
      <c r="N382" s="184">
        <v>44</v>
      </c>
      <c r="O382" s="184">
        <v>9</v>
      </c>
      <c r="P382" s="185"/>
      <c r="Q382" s="185"/>
      <c r="R382" s="186"/>
      <c r="S382" s="186"/>
      <c r="T382" s="186"/>
      <c r="U382" s="186"/>
      <c r="V382" s="186"/>
      <c r="W382" s="186"/>
      <c r="X382" s="186"/>
      <c r="Y382" s="186"/>
      <c r="Z382" s="151"/>
      <c r="AA382" s="153">
        <f t="shared" ca="1" si="27"/>
        <v>41740</v>
      </c>
      <c r="AB382" s="154">
        <f t="shared" ca="1" si="28"/>
        <v>114.35616438356165</v>
      </c>
      <c r="AC382" s="187"/>
    </row>
    <row r="383" spans="1:29">
      <c r="A383" s="137" t="b">
        <f t="shared" si="29"/>
        <v>0</v>
      </c>
      <c r="B383" s="138"/>
      <c r="C383" s="145"/>
      <c r="D383" s="138"/>
      <c r="E383" s="139"/>
      <c r="F383" s="139"/>
      <c r="G383" s="140">
        <f t="shared" ca="1" si="30"/>
        <v>41740</v>
      </c>
      <c r="H383" s="141">
        <f t="shared" ca="1" si="26"/>
        <v>-41740</v>
      </c>
      <c r="I383" s="180"/>
      <c r="J383" s="135">
        <f>IF('Ficha de funcio e processa'!W388&lt;='Tabela IRT'!$B$11,'Tabela IRT'!$D$11,IF('Ficha de funcio e processa'!W388&lt;='Tabela IRT'!$B$12,'Tabela IRT'!$D$12,IF('Ficha de funcio e processa'!W388&lt;='Tabela IRT'!$B$13,'Tabela IRT'!$D$13,IF('Ficha de funcio e processa'!W388&lt;='Tabela IRT'!$B$14,'Tabela IRT'!$D$14,IF('Ficha de funcio e processa'!W388&lt;='Tabela IRT'!$B$15,'Tabela IRT'!$D$15,IF('Ficha de funcio e processa'!W388&lt;='Tabela IRT'!$B$16,'Tabela IRT'!$D$16,IF('Ficha de funcio e processa'!W388&lt;='Tabela IRT'!$B$17,'Tabela IRT'!$D$17,IF('Ficha de funcio e processa'!W388&lt;='Tabela IRT'!$B$18,'Tabela IRT'!$D$18,IF('Ficha de funcio e processa'!W388&lt;='Tabela IRT'!$B$19,'Tabela IRT'!$D$19,IF('Ficha de funcio e processa'!W388&lt;='Tabela IRT'!$B$20,'Tabela IRT'!$D$20,IF('Ficha de funcio e processa'!W388&lt;='Tabela IRT'!$B$21,'Tabela IRT'!$D$21,IF('Ficha de funcio e processa'!W388&lt;='Tabela IRT'!$B$22,'Tabela IRT'!$D$22,IF('Ficha de funcio e processa'!W388&lt;='Tabela IRT'!$B$23,'Tabela IRT'!$D$23,IF('Ficha de funcio e processa'!W388&lt;='Tabela IRT'!$B$24,'Tabela IRT'!$D$24))))))))))))))</f>
        <v>0</v>
      </c>
      <c r="K383" s="148">
        <f>IF('Ficha de funcio e processa'!W388&lt;='Tabela IRT'!$B$11,'Tabela IRT'!$E$11,IF('Ficha de funcio e processa'!W388&lt;='Tabela IRT'!$B$12,'Tabela IRT'!$E$12,IF('Ficha de funcio e processa'!W388&lt;='Tabela IRT'!$B$13,'Tabela IRT'!$E$13,IF('Ficha de funcio e processa'!W388&lt;='Tabela IRT'!$B$14,'Tabela IRT'!$E$14,IF('Ficha de funcio e processa'!W388&lt;='Tabela IRT'!$B$15,'Tabela IRT'!$E$15,IF('Ficha de funcio e processa'!W388&lt;='Tabela IRT'!$B$16,'Tabela IRT'!$E$16,IF('Ficha de funcio e processa'!W388&lt;='Tabela IRT'!$B$17,'Tabela IRT'!$E$17,IF('Ficha de funcio e processa'!W388&lt;='Tabela IRT'!$B$18,'Tabela IRT'!$E$18,IF('Ficha de funcio e processa'!W388&lt;='Tabela IRT'!$B$19,'Tabela IRT'!$E$19,IF('Ficha de funcio e processa'!W388&lt;='Tabela IRT'!$B$20,'Tabela IRT'!$E$20,IF('Ficha de funcio e processa'!W388&lt;='Tabela IRT'!$B$21,'Tabela IRT'!$E$21,IF('Ficha de funcio e processa'!W388&lt;='Tabela IRT'!$B$22,'Tabela IRT'!$E$22,IF('Ficha de funcio e processa'!W388&lt;='Tabela IRT'!$B$23,'Tabela IRT'!$E$23,IF('Ficha de funcio e processa'!W388&lt;='Tabela IRT'!$B$24,'Tabela IRT'!$E$24))))))))))))))</f>
        <v>0</v>
      </c>
      <c r="L383" s="148">
        <f>IF('Ficha de funcio e processa'!W388&lt;='Tabela IRT'!$B$11,'Tabela IRT'!$C$11,IF('Ficha de funcio e processa'!W388&lt;='Tabela IRT'!$B$12,'Tabela IRT'!$C$12,IF('Ficha de funcio e processa'!W388&lt;='Tabela IRT'!$B$13,'Tabela IRT'!$C$13,IF('Ficha de funcio e processa'!W388&lt;='Tabela IRT'!$B$14,'Tabela IRT'!$C$14,IF('Ficha de funcio e processa'!W388&lt;='Tabela IRT'!$B$15,'Tabela IRT'!$C$15,IF('Ficha de funcio e processa'!W388&lt;='Tabela IRT'!$B$16,'Tabela IRT'!$C$16,IF('Ficha de funcio e processa'!W388&lt;='Tabela IRT'!$B$17,'Tabela IRT'!$C$17,IF('Ficha de funcio e processa'!W388&lt;='Tabela IRT'!$B$18,'Tabela IRT'!$C$18,IF('Ficha de funcio e processa'!W388&lt;='Tabela IRT'!$B$19,'Tabela IRT'!$C$19,IF('Ficha de funcio e processa'!W388&lt;='Tabela IRT'!$B$20,'Tabela IRT'!$C$20,IF('Ficha de funcio e processa'!W388&lt;='Tabela IRT'!$B$21,'Tabela IRT'!$C$21,IF('Ficha de funcio e processa'!W388&lt;='Tabela IRT'!$B$22,'Tabela IRT'!$C$22,IF('Ficha de funcio e processa'!W388&lt;='Tabela IRT'!$B$23,'Tabela IRT'!$C$23,IF('Ficha de funcio e processa'!W388&lt;='Tabela IRT'!$B$24,'Tabela IRT'!$C$24))))))))))))))</f>
        <v>0</v>
      </c>
      <c r="M383" s="233">
        <f>('Ficha de funcio e processa'!W388-30%)-L383</f>
        <v>-0.3</v>
      </c>
      <c r="N383" s="184">
        <v>44</v>
      </c>
      <c r="O383" s="184">
        <v>9</v>
      </c>
      <c r="P383" s="185"/>
      <c r="Q383" s="185"/>
      <c r="R383" s="186"/>
      <c r="S383" s="186"/>
      <c r="T383" s="186"/>
      <c r="U383" s="186"/>
      <c r="V383" s="186"/>
      <c r="W383" s="186"/>
      <c r="X383" s="186"/>
      <c r="Y383" s="186"/>
      <c r="Z383" s="151"/>
      <c r="AA383" s="153">
        <f t="shared" ca="1" si="27"/>
        <v>41740</v>
      </c>
      <c r="AB383" s="154">
        <f t="shared" ca="1" si="28"/>
        <v>114.35616438356165</v>
      </c>
      <c r="AC383" s="187"/>
    </row>
    <row r="384" spans="1:29">
      <c r="A384" s="137" t="b">
        <f t="shared" si="29"/>
        <v>0</v>
      </c>
      <c r="B384" s="138"/>
      <c r="C384" s="145"/>
      <c r="D384" s="138"/>
      <c r="E384" s="139"/>
      <c r="F384" s="139"/>
      <c r="G384" s="140">
        <f t="shared" ca="1" si="30"/>
        <v>41740</v>
      </c>
      <c r="H384" s="141">
        <f t="shared" ca="1" si="26"/>
        <v>-41740</v>
      </c>
      <c r="I384" s="180"/>
      <c r="J384" s="135">
        <f>IF('Ficha de funcio e processa'!W389&lt;='Tabela IRT'!$B$11,'Tabela IRT'!$D$11,IF('Ficha de funcio e processa'!W389&lt;='Tabela IRT'!$B$12,'Tabela IRT'!$D$12,IF('Ficha de funcio e processa'!W389&lt;='Tabela IRT'!$B$13,'Tabela IRT'!$D$13,IF('Ficha de funcio e processa'!W389&lt;='Tabela IRT'!$B$14,'Tabela IRT'!$D$14,IF('Ficha de funcio e processa'!W389&lt;='Tabela IRT'!$B$15,'Tabela IRT'!$D$15,IF('Ficha de funcio e processa'!W389&lt;='Tabela IRT'!$B$16,'Tabela IRT'!$D$16,IF('Ficha de funcio e processa'!W389&lt;='Tabela IRT'!$B$17,'Tabela IRT'!$D$17,IF('Ficha de funcio e processa'!W389&lt;='Tabela IRT'!$B$18,'Tabela IRT'!$D$18,IF('Ficha de funcio e processa'!W389&lt;='Tabela IRT'!$B$19,'Tabela IRT'!$D$19,IF('Ficha de funcio e processa'!W389&lt;='Tabela IRT'!$B$20,'Tabela IRT'!$D$20,IF('Ficha de funcio e processa'!W389&lt;='Tabela IRT'!$B$21,'Tabela IRT'!$D$21,IF('Ficha de funcio e processa'!W389&lt;='Tabela IRT'!$B$22,'Tabela IRT'!$D$22,IF('Ficha de funcio e processa'!W389&lt;='Tabela IRT'!$B$23,'Tabela IRT'!$D$23,IF('Ficha de funcio e processa'!W389&lt;='Tabela IRT'!$B$24,'Tabela IRT'!$D$24))))))))))))))</f>
        <v>0</v>
      </c>
      <c r="K384" s="148">
        <f>IF('Ficha de funcio e processa'!W389&lt;='Tabela IRT'!$B$11,'Tabela IRT'!$E$11,IF('Ficha de funcio e processa'!W389&lt;='Tabela IRT'!$B$12,'Tabela IRT'!$E$12,IF('Ficha de funcio e processa'!W389&lt;='Tabela IRT'!$B$13,'Tabela IRT'!$E$13,IF('Ficha de funcio e processa'!W389&lt;='Tabela IRT'!$B$14,'Tabela IRT'!$E$14,IF('Ficha de funcio e processa'!W389&lt;='Tabela IRT'!$B$15,'Tabela IRT'!$E$15,IF('Ficha de funcio e processa'!W389&lt;='Tabela IRT'!$B$16,'Tabela IRT'!$E$16,IF('Ficha de funcio e processa'!W389&lt;='Tabela IRT'!$B$17,'Tabela IRT'!$E$17,IF('Ficha de funcio e processa'!W389&lt;='Tabela IRT'!$B$18,'Tabela IRT'!$E$18,IF('Ficha de funcio e processa'!W389&lt;='Tabela IRT'!$B$19,'Tabela IRT'!$E$19,IF('Ficha de funcio e processa'!W389&lt;='Tabela IRT'!$B$20,'Tabela IRT'!$E$20,IF('Ficha de funcio e processa'!W389&lt;='Tabela IRT'!$B$21,'Tabela IRT'!$E$21,IF('Ficha de funcio e processa'!W389&lt;='Tabela IRT'!$B$22,'Tabela IRT'!$E$22,IF('Ficha de funcio e processa'!W389&lt;='Tabela IRT'!$B$23,'Tabela IRT'!$E$23,IF('Ficha de funcio e processa'!W389&lt;='Tabela IRT'!$B$24,'Tabela IRT'!$E$24))))))))))))))</f>
        <v>0</v>
      </c>
      <c r="L384" s="148">
        <f>IF('Ficha de funcio e processa'!W389&lt;='Tabela IRT'!$B$11,'Tabela IRT'!$C$11,IF('Ficha de funcio e processa'!W389&lt;='Tabela IRT'!$B$12,'Tabela IRT'!$C$12,IF('Ficha de funcio e processa'!W389&lt;='Tabela IRT'!$B$13,'Tabela IRT'!$C$13,IF('Ficha de funcio e processa'!W389&lt;='Tabela IRT'!$B$14,'Tabela IRT'!$C$14,IF('Ficha de funcio e processa'!W389&lt;='Tabela IRT'!$B$15,'Tabela IRT'!$C$15,IF('Ficha de funcio e processa'!W389&lt;='Tabela IRT'!$B$16,'Tabela IRT'!$C$16,IF('Ficha de funcio e processa'!W389&lt;='Tabela IRT'!$B$17,'Tabela IRT'!$C$17,IF('Ficha de funcio e processa'!W389&lt;='Tabela IRT'!$B$18,'Tabela IRT'!$C$18,IF('Ficha de funcio e processa'!W389&lt;='Tabela IRT'!$B$19,'Tabela IRT'!$C$19,IF('Ficha de funcio e processa'!W389&lt;='Tabela IRT'!$B$20,'Tabela IRT'!$C$20,IF('Ficha de funcio e processa'!W389&lt;='Tabela IRT'!$B$21,'Tabela IRT'!$C$21,IF('Ficha de funcio e processa'!W389&lt;='Tabela IRT'!$B$22,'Tabela IRT'!$C$22,IF('Ficha de funcio e processa'!W389&lt;='Tabela IRT'!$B$23,'Tabela IRT'!$C$23,IF('Ficha de funcio e processa'!W389&lt;='Tabela IRT'!$B$24,'Tabela IRT'!$C$24))))))))))))))</f>
        <v>0</v>
      </c>
      <c r="M384" s="233">
        <f>('Ficha de funcio e processa'!W389-30%)-L384</f>
        <v>-0.3</v>
      </c>
      <c r="N384" s="184">
        <v>44</v>
      </c>
      <c r="O384" s="184">
        <v>9</v>
      </c>
      <c r="P384" s="185"/>
      <c r="Q384" s="185"/>
      <c r="R384" s="186"/>
      <c r="S384" s="186"/>
      <c r="T384" s="186"/>
      <c r="U384" s="186"/>
      <c r="V384" s="186"/>
      <c r="W384" s="186"/>
      <c r="X384" s="186"/>
      <c r="Y384" s="186"/>
      <c r="Z384" s="151"/>
      <c r="AA384" s="153">
        <f t="shared" ca="1" si="27"/>
        <v>41740</v>
      </c>
      <c r="AB384" s="154">
        <f t="shared" ca="1" si="28"/>
        <v>114.35616438356165</v>
      </c>
      <c r="AC384" s="187"/>
    </row>
    <row r="385" spans="1:29">
      <c r="A385" s="137" t="b">
        <f t="shared" si="29"/>
        <v>0</v>
      </c>
      <c r="B385" s="138"/>
      <c r="C385" s="145"/>
      <c r="D385" s="138"/>
      <c r="E385" s="139"/>
      <c r="F385" s="139"/>
      <c r="G385" s="140">
        <f t="shared" ca="1" si="30"/>
        <v>41740</v>
      </c>
      <c r="H385" s="141">
        <f t="shared" ca="1" si="26"/>
        <v>-41740</v>
      </c>
      <c r="I385" s="180"/>
      <c r="J385" s="135">
        <f>IF('Ficha de funcio e processa'!W390&lt;='Tabela IRT'!$B$11,'Tabela IRT'!$D$11,IF('Ficha de funcio e processa'!W390&lt;='Tabela IRT'!$B$12,'Tabela IRT'!$D$12,IF('Ficha de funcio e processa'!W390&lt;='Tabela IRT'!$B$13,'Tabela IRT'!$D$13,IF('Ficha de funcio e processa'!W390&lt;='Tabela IRT'!$B$14,'Tabela IRT'!$D$14,IF('Ficha de funcio e processa'!W390&lt;='Tabela IRT'!$B$15,'Tabela IRT'!$D$15,IF('Ficha de funcio e processa'!W390&lt;='Tabela IRT'!$B$16,'Tabela IRT'!$D$16,IF('Ficha de funcio e processa'!W390&lt;='Tabela IRT'!$B$17,'Tabela IRT'!$D$17,IF('Ficha de funcio e processa'!W390&lt;='Tabela IRT'!$B$18,'Tabela IRT'!$D$18,IF('Ficha de funcio e processa'!W390&lt;='Tabela IRT'!$B$19,'Tabela IRT'!$D$19,IF('Ficha de funcio e processa'!W390&lt;='Tabela IRT'!$B$20,'Tabela IRT'!$D$20,IF('Ficha de funcio e processa'!W390&lt;='Tabela IRT'!$B$21,'Tabela IRT'!$D$21,IF('Ficha de funcio e processa'!W390&lt;='Tabela IRT'!$B$22,'Tabela IRT'!$D$22,IF('Ficha de funcio e processa'!W390&lt;='Tabela IRT'!$B$23,'Tabela IRT'!$D$23,IF('Ficha de funcio e processa'!W390&lt;='Tabela IRT'!$B$24,'Tabela IRT'!$D$24))))))))))))))</f>
        <v>0</v>
      </c>
      <c r="K385" s="148">
        <f>IF('Ficha de funcio e processa'!W390&lt;='Tabela IRT'!$B$11,'Tabela IRT'!$E$11,IF('Ficha de funcio e processa'!W390&lt;='Tabela IRT'!$B$12,'Tabela IRT'!$E$12,IF('Ficha de funcio e processa'!W390&lt;='Tabela IRT'!$B$13,'Tabela IRT'!$E$13,IF('Ficha de funcio e processa'!W390&lt;='Tabela IRT'!$B$14,'Tabela IRT'!$E$14,IF('Ficha de funcio e processa'!W390&lt;='Tabela IRT'!$B$15,'Tabela IRT'!$E$15,IF('Ficha de funcio e processa'!W390&lt;='Tabela IRT'!$B$16,'Tabela IRT'!$E$16,IF('Ficha de funcio e processa'!W390&lt;='Tabela IRT'!$B$17,'Tabela IRT'!$E$17,IF('Ficha de funcio e processa'!W390&lt;='Tabela IRT'!$B$18,'Tabela IRT'!$E$18,IF('Ficha de funcio e processa'!W390&lt;='Tabela IRT'!$B$19,'Tabela IRT'!$E$19,IF('Ficha de funcio e processa'!W390&lt;='Tabela IRT'!$B$20,'Tabela IRT'!$E$20,IF('Ficha de funcio e processa'!W390&lt;='Tabela IRT'!$B$21,'Tabela IRT'!$E$21,IF('Ficha de funcio e processa'!W390&lt;='Tabela IRT'!$B$22,'Tabela IRT'!$E$22,IF('Ficha de funcio e processa'!W390&lt;='Tabela IRT'!$B$23,'Tabela IRT'!$E$23,IF('Ficha de funcio e processa'!W390&lt;='Tabela IRT'!$B$24,'Tabela IRT'!$E$24))))))))))))))</f>
        <v>0</v>
      </c>
      <c r="L385" s="148">
        <f>IF('Ficha de funcio e processa'!W390&lt;='Tabela IRT'!$B$11,'Tabela IRT'!$C$11,IF('Ficha de funcio e processa'!W390&lt;='Tabela IRT'!$B$12,'Tabela IRT'!$C$12,IF('Ficha de funcio e processa'!W390&lt;='Tabela IRT'!$B$13,'Tabela IRT'!$C$13,IF('Ficha de funcio e processa'!W390&lt;='Tabela IRT'!$B$14,'Tabela IRT'!$C$14,IF('Ficha de funcio e processa'!W390&lt;='Tabela IRT'!$B$15,'Tabela IRT'!$C$15,IF('Ficha de funcio e processa'!W390&lt;='Tabela IRT'!$B$16,'Tabela IRT'!$C$16,IF('Ficha de funcio e processa'!W390&lt;='Tabela IRT'!$B$17,'Tabela IRT'!$C$17,IF('Ficha de funcio e processa'!W390&lt;='Tabela IRT'!$B$18,'Tabela IRT'!$C$18,IF('Ficha de funcio e processa'!W390&lt;='Tabela IRT'!$B$19,'Tabela IRT'!$C$19,IF('Ficha de funcio e processa'!W390&lt;='Tabela IRT'!$B$20,'Tabela IRT'!$C$20,IF('Ficha de funcio e processa'!W390&lt;='Tabela IRT'!$B$21,'Tabela IRT'!$C$21,IF('Ficha de funcio e processa'!W390&lt;='Tabela IRT'!$B$22,'Tabela IRT'!$C$22,IF('Ficha de funcio e processa'!W390&lt;='Tabela IRT'!$B$23,'Tabela IRT'!$C$23,IF('Ficha de funcio e processa'!W390&lt;='Tabela IRT'!$B$24,'Tabela IRT'!$C$24))))))))))))))</f>
        <v>0</v>
      </c>
      <c r="M385" s="233">
        <f>('Ficha de funcio e processa'!W390-30%)-L385</f>
        <v>-0.3</v>
      </c>
      <c r="N385" s="184">
        <v>44</v>
      </c>
      <c r="O385" s="184">
        <v>9</v>
      </c>
      <c r="P385" s="185"/>
      <c r="Q385" s="185"/>
      <c r="R385" s="186"/>
      <c r="S385" s="186"/>
      <c r="T385" s="186"/>
      <c r="U385" s="186"/>
      <c r="V385" s="186"/>
      <c r="W385" s="186"/>
      <c r="X385" s="186"/>
      <c r="Y385" s="186"/>
      <c r="Z385" s="151"/>
      <c r="AA385" s="153">
        <f t="shared" ca="1" si="27"/>
        <v>41740</v>
      </c>
      <c r="AB385" s="154">
        <f t="shared" ca="1" si="28"/>
        <v>114.35616438356165</v>
      </c>
      <c r="AC385" s="187"/>
    </row>
    <row r="386" spans="1:29">
      <c r="A386" s="137" t="b">
        <f t="shared" si="29"/>
        <v>0</v>
      </c>
      <c r="B386" s="138"/>
      <c r="C386" s="145"/>
      <c r="D386" s="138"/>
      <c r="E386" s="139"/>
      <c r="F386" s="139"/>
      <c r="G386" s="140">
        <f t="shared" ca="1" si="30"/>
        <v>41740</v>
      </c>
      <c r="H386" s="141">
        <f t="shared" ca="1" si="26"/>
        <v>-41740</v>
      </c>
      <c r="I386" s="180"/>
      <c r="J386" s="135">
        <f>IF('Ficha de funcio e processa'!W391&lt;='Tabela IRT'!$B$11,'Tabela IRT'!$D$11,IF('Ficha de funcio e processa'!W391&lt;='Tabela IRT'!$B$12,'Tabela IRT'!$D$12,IF('Ficha de funcio e processa'!W391&lt;='Tabela IRT'!$B$13,'Tabela IRT'!$D$13,IF('Ficha de funcio e processa'!W391&lt;='Tabela IRT'!$B$14,'Tabela IRT'!$D$14,IF('Ficha de funcio e processa'!W391&lt;='Tabela IRT'!$B$15,'Tabela IRT'!$D$15,IF('Ficha de funcio e processa'!W391&lt;='Tabela IRT'!$B$16,'Tabela IRT'!$D$16,IF('Ficha de funcio e processa'!W391&lt;='Tabela IRT'!$B$17,'Tabela IRT'!$D$17,IF('Ficha de funcio e processa'!W391&lt;='Tabela IRT'!$B$18,'Tabela IRT'!$D$18,IF('Ficha de funcio e processa'!W391&lt;='Tabela IRT'!$B$19,'Tabela IRT'!$D$19,IF('Ficha de funcio e processa'!W391&lt;='Tabela IRT'!$B$20,'Tabela IRT'!$D$20,IF('Ficha de funcio e processa'!W391&lt;='Tabela IRT'!$B$21,'Tabela IRT'!$D$21,IF('Ficha de funcio e processa'!W391&lt;='Tabela IRT'!$B$22,'Tabela IRT'!$D$22,IF('Ficha de funcio e processa'!W391&lt;='Tabela IRT'!$B$23,'Tabela IRT'!$D$23,IF('Ficha de funcio e processa'!W391&lt;='Tabela IRT'!$B$24,'Tabela IRT'!$D$24))))))))))))))</f>
        <v>0</v>
      </c>
      <c r="K386" s="148">
        <f>IF('Ficha de funcio e processa'!W391&lt;='Tabela IRT'!$B$11,'Tabela IRT'!$E$11,IF('Ficha de funcio e processa'!W391&lt;='Tabela IRT'!$B$12,'Tabela IRT'!$E$12,IF('Ficha de funcio e processa'!W391&lt;='Tabela IRT'!$B$13,'Tabela IRT'!$E$13,IF('Ficha de funcio e processa'!W391&lt;='Tabela IRT'!$B$14,'Tabela IRT'!$E$14,IF('Ficha de funcio e processa'!W391&lt;='Tabela IRT'!$B$15,'Tabela IRT'!$E$15,IF('Ficha de funcio e processa'!W391&lt;='Tabela IRT'!$B$16,'Tabela IRT'!$E$16,IF('Ficha de funcio e processa'!W391&lt;='Tabela IRT'!$B$17,'Tabela IRT'!$E$17,IF('Ficha de funcio e processa'!W391&lt;='Tabela IRT'!$B$18,'Tabela IRT'!$E$18,IF('Ficha de funcio e processa'!W391&lt;='Tabela IRT'!$B$19,'Tabela IRT'!$E$19,IF('Ficha de funcio e processa'!W391&lt;='Tabela IRT'!$B$20,'Tabela IRT'!$E$20,IF('Ficha de funcio e processa'!W391&lt;='Tabela IRT'!$B$21,'Tabela IRT'!$E$21,IF('Ficha de funcio e processa'!W391&lt;='Tabela IRT'!$B$22,'Tabela IRT'!$E$22,IF('Ficha de funcio e processa'!W391&lt;='Tabela IRT'!$B$23,'Tabela IRT'!$E$23,IF('Ficha de funcio e processa'!W391&lt;='Tabela IRT'!$B$24,'Tabela IRT'!$E$24))))))))))))))</f>
        <v>0</v>
      </c>
      <c r="L386" s="148">
        <f>IF('Ficha de funcio e processa'!W391&lt;='Tabela IRT'!$B$11,'Tabela IRT'!$C$11,IF('Ficha de funcio e processa'!W391&lt;='Tabela IRT'!$B$12,'Tabela IRT'!$C$12,IF('Ficha de funcio e processa'!W391&lt;='Tabela IRT'!$B$13,'Tabela IRT'!$C$13,IF('Ficha de funcio e processa'!W391&lt;='Tabela IRT'!$B$14,'Tabela IRT'!$C$14,IF('Ficha de funcio e processa'!W391&lt;='Tabela IRT'!$B$15,'Tabela IRT'!$C$15,IF('Ficha de funcio e processa'!W391&lt;='Tabela IRT'!$B$16,'Tabela IRT'!$C$16,IF('Ficha de funcio e processa'!W391&lt;='Tabela IRT'!$B$17,'Tabela IRT'!$C$17,IF('Ficha de funcio e processa'!W391&lt;='Tabela IRT'!$B$18,'Tabela IRT'!$C$18,IF('Ficha de funcio e processa'!W391&lt;='Tabela IRT'!$B$19,'Tabela IRT'!$C$19,IF('Ficha de funcio e processa'!W391&lt;='Tabela IRT'!$B$20,'Tabela IRT'!$C$20,IF('Ficha de funcio e processa'!W391&lt;='Tabela IRT'!$B$21,'Tabela IRT'!$C$21,IF('Ficha de funcio e processa'!W391&lt;='Tabela IRT'!$B$22,'Tabela IRT'!$C$22,IF('Ficha de funcio e processa'!W391&lt;='Tabela IRT'!$B$23,'Tabela IRT'!$C$23,IF('Ficha de funcio e processa'!W391&lt;='Tabela IRT'!$B$24,'Tabela IRT'!$C$24))))))))))))))</f>
        <v>0</v>
      </c>
      <c r="M386" s="233">
        <f>('Ficha de funcio e processa'!W391-30%)-L386</f>
        <v>-0.3</v>
      </c>
      <c r="N386" s="184">
        <v>44</v>
      </c>
      <c r="O386" s="184">
        <v>9</v>
      </c>
      <c r="P386" s="185"/>
      <c r="Q386" s="185"/>
      <c r="R386" s="186"/>
      <c r="S386" s="186"/>
      <c r="T386" s="186"/>
      <c r="U386" s="186"/>
      <c r="V386" s="186"/>
      <c r="W386" s="186"/>
      <c r="X386" s="186"/>
      <c r="Y386" s="186"/>
      <c r="Z386" s="151"/>
      <c r="AA386" s="153">
        <f t="shared" ca="1" si="27"/>
        <v>41740</v>
      </c>
      <c r="AB386" s="154">
        <f t="shared" ca="1" si="28"/>
        <v>114.35616438356165</v>
      </c>
      <c r="AC386" s="187"/>
    </row>
    <row r="387" spans="1:29">
      <c r="A387" s="137" t="b">
        <f t="shared" si="29"/>
        <v>0</v>
      </c>
      <c r="B387" s="138"/>
      <c r="C387" s="145"/>
      <c r="D387" s="138"/>
      <c r="E387" s="139"/>
      <c r="F387" s="139"/>
      <c r="G387" s="140">
        <f t="shared" ca="1" si="30"/>
        <v>41740</v>
      </c>
      <c r="H387" s="141">
        <f t="shared" ca="1" si="26"/>
        <v>-41740</v>
      </c>
      <c r="I387" s="180"/>
      <c r="J387" s="135">
        <f>IF('Ficha de funcio e processa'!W392&lt;='Tabela IRT'!$B$11,'Tabela IRT'!$D$11,IF('Ficha de funcio e processa'!W392&lt;='Tabela IRT'!$B$12,'Tabela IRT'!$D$12,IF('Ficha de funcio e processa'!W392&lt;='Tabela IRT'!$B$13,'Tabela IRT'!$D$13,IF('Ficha de funcio e processa'!W392&lt;='Tabela IRT'!$B$14,'Tabela IRT'!$D$14,IF('Ficha de funcio e processa'!W392&lt;='Tabela IRT'!$B$15,'Tabela IRT'!$D$15,IF('Ficha de funcio e processa'!W392&lt;='Tabela IRT'!$B$16,'Tabela IRT'!$D$16,IF('Ficha de funcio e processa'!W392&lt;='Tabela IRT'!$B$17,'Tabela IRT'!$D$17,IF('Ficha de funcio e processa'!W392&lt;='Tabela IRT'!$B$18,'Tabela IRT'!$D$18,IF('Ficha de funcio e processa'!W392&lt;='Tabela IRT'!$B$19,'Tabela IRT'!$D$19,IF('Ficha de funcio e processa'!W392&lt;='Tabela IRT'!$B$20,'Tabela IRT'!$D$20,IF('Ficha de funcio e processa'!W392&lt;='Tabela IRT'!$B$21,'Tabela IRT'!$D$21,IF('Ficha de funcio e processa'!W392&lt;='Tabela IRT'!$B$22,'Tabela IRT'!$D$22,IF('Ficha de funcio e processa'!W392&lt;='Tabela IRT'!$B$23,'Tabela IRT'!$D$23,IF('Ficha de funcio e processa'!W392&lt;='Tabela IRT'!$B$24,'Tabela IRT'!$D$24))))))))))))))</f>
        <v>0</v>
      </c>
      <c r="K387" s="148">
        <f>IF('Ficha de funcio e processa'!W392&lt;='Tabela IRT'!$B$11,'Tabela IRT'!$E$11,IF('Ficha de funcio e processa'!W392&lt;='Tabela IRT'!$B$12,'Tabela IRT'!$E$12,IF('Ficha de funcio e processa'!W392&lt;='Tabela IRT'!$B$13,'Tabela IRT'!$E$13,IF('Ficha de funcio e processa'!W392&lt;='Tabela IRT'!$B$14,'Tabela IRT'!$E$14,IF('Ficha de funcio e processa'!W392&lt;='Tabela IRT'!$B$15,'Tabela IRT'!$E$15,IF('Ficha de funcio e processa'!W392&lt;='Tabela IRT'!$B$16,'Tabela IRT'!$E$16,IF('Ficha de funcio e processa'!W392&lt;='Tabela IRT'!$B$17,'Tabela IRT'!$E$17,IF('Ficha de funcio e processa'!W392&lt;='Tabela IRT'!$B$18,'Tabela IRT'!$E$18,IF('Ficha de funcio e processa'!W392&lt;='Tabela IRT'!$B$19,'Tabela IRT'!$E$19,IF('Ficha de funcio e processa'!W392&lt;='Tabela IRT'!$B$20,'Tabela IRT'!$E$20,IF('Ficha de funcio e processa'!W392&lt;='Tabela IRT'!$B$21,'Tabela IRT'!$E$21,IF('Ficha de funcio e processa'!W392&lt;='Tabela IRT'!$B$22,'Tabela IRT'!$E$22,IF('Ficha de funcio e processa'!W392&lt;='Tabela IRT'!$B$23,'Tabela IRT'!$E$23,IF('Ficha de funcio e processa'!W392&lt;='Tabela IRT'!$B$24,'Tabela IRT'!$E$24))))))))))))))</f>
        <v>0</v>
      </c>
      <c r="L387" s="148">
        <f>IF('Ficha de funcio e processa'!W392&lt;='Tabela IRT'!$B$11,'Tabela IRT'!$C$11,IF('Ficha de funcio e processa'!W392&lt;='Tabela IRT'!$B$12,'Tabela IRT'!$C$12,IF('Ficha de funcio e processa'!W392&lt;='Tabela IRT'!$B$13,'Tabela IRT'!$C$13,IF('Ficha de funcio e processa'!W392&lt;='Tabela IRT'!$B$14,'Tabela IRT'!$C$14,IF('Ficha de funcio e processa'!W392&lt;='Tabela IRT'!$B$15,'Tabela IRT'!$C$15,IF('Ficha de funcio e processa'!W392&lt;='Tabela IRT'!$B$16,'Tabela IRT'!$C$16,IF('Ficha de funcio e processa'!W392&lt;='Tabela IRT'!$B$17,'Tabela IRT'!$C$17,IF('Ficha de funcio e processa'!W392&lt;='Tabela IRT'!$B$18,'Tabela IRT'!$C$18,IF('Ficha de funcio e processa'!W392&lt;='Tabela IRT'!$B$19,'Tabela IRT'!$C$19,IF('Ficha de funcio e processa'!W392&lt;='Tabela IRT'!$B$20,'Tabela IRT'!$C$20,IF('Ficha de funcio e processa'!W392&lt;='Tabela IRT'!$B$21,'Tabela IRT'!$C$21,IF('Ficha de funcio e processa'!W392&lt;='Tabela IRT'!$B$22,'Tabela IRT'!$C$22,IF('Ficha de funcio e processa'!W392&lt;='Tabela IRT'!$B$23,'Tabela IRT'!$C$23,IF('Ficha de funcio e processa'!W392&lt;='Tabela IRT'!$B$24,'Tabela IRT'!$C$24))))))))))))))</f>
        <v>0</v>
      </c>
      <c r="M387" s="233">
        <f>('Ficha de funcio e processa'!W392-30%)-L387</f>
        <v>-0.3</v>
      </c>
      <c r="N387" s="184">
        <v>44</v>
      </c>
      <c r="O387" s="184">
        <v>9</v>
      </c>
      <c r="P387" s="185"/>
      <c r="Q387" s="185"/>
      <c r="R387" s="186"/>
      <c r="S387" s="186"/>
      <c r="T387" s="186"/>
      <c r="U387" s="186"/>
      <c r="V387" s="186"/>
      <c r="W387" s="186"/>
      <c r="X387" s="186"/>
      <c r="Y387" s="186"/>
      <c r="Z387" s="151"/>
      <c r="AA387" s="153">
        <f t="shared" ca="1" si="27"/>
        <v>41740</v>
      </c>
      <c r="AB387" s="154">
        <f t="shared" ca="1" si="28"/>
        <v>114.35616438356165</v>
      </c>
      <c r="AC387" s="187"/>
    </row>
    <row r="388" spans="1:29">
      <c r="A388" s="137" t="b">
        <f t="shared" si="29"/>
        <v>0</v>
      </c>
      <c r="B388" s="138"/>
      <c r="C388" s="145"/>
      <c r="D388" s="138"/>
      <c r="E388" s="139"/>
      <c r="F388" s="139"/>
      <c r="G388" s="140">
        <f t="shared" ca="1" si="30"/>
        <v>41740</v>
      </c>
      <c r="H388" s="141">
        <f t="shared" ca="1" si="26"/>
        <v>-41740</v>
      </c>
      <c r="I388" s="180"/>
      <c r="J388" s="135">
        <f>IF('Ficha de funcio e processa'!W393&lt;='Tabela IRT'!$B$11,'Tabela IRT'!$D$11,IF('Ficha de funcio e processa'!W393&lt;='Tabela IRT'!$B$12,'Tabela IRT'!$D$12,IF('Ficha de funcio e processa'!W393&lt;='Tabela IRT'!$B$13,'Tabela IRT'!$D$13,IF('Ficha de funcio e processa'!W393&lt;='Tabela IRT'!$B$14,'Tabela IRT'!$D$14,IF('Ficha de funcio e processa'!W393&lt;='Tabela IRT'!$B$15,'Tabela IRT'!$D$15,IF('Ficha de funcio e processa'!W393&lt;='Tabela IRT'!$B$16,'Tabela IRT'!$D$16,IF('Ficha de funcio e processa'!W393&lt;='Tabela IRT'!$B$17,'Tabela IRT'!$D$17,IF('Ficha de funcio e processa'!W393&lt;='Tabela IRT'!$B$18,'Tabela IRT'!$D$18,IF('Ficha de funcio e processa'!W393&lt;='Tabela IRT'!$B$19,'Tabela IRT'!$D$19,IF('Ficha de funcio e processa'!W393&lt;='Tabela IRT'!$B$20,'Tabela IRT'!$D$20,IF('Ficha de funcio e processa'!W393&lt;='Tabela IRT'!$B$21,'Tabela IRT'!$D$21,IF('Ficha de funcio e processa'!W393&lt;='Tabela IRT'!$B$22,'Tabela IRT'!$D$22,IF('Ficha de funcio e processa'!W393&lt;='Tabela IRT'!$B$23,'Tabela IRT'!$D$23,IF('Ficha de funcio e processa'!W393&lt;='Tabela IRT'!$B$24,'Tabela IRT'!$D$24))))))))))))))</f>
        <v>0</v>
      </c>
      <c r="K388" s="148">
        <f>IF('Ficha de funcio e processa'!W393&lt;='Tabela IRT'!$B$11,'Tabela IRT'!$E$11,IF('Ficha de funcio e processa'!W393&lt;='Tabela IRT'!$B$12,'Tabela IRT'!$E$12,IF('Ficha de funcio e processa'!W393&lt;='Tabela IRT'!$B$13,'Tabela IRT'!$E$13,IF('Ficha de funcio e processa'!W393&lt;='Tabela IRT'!$B$14,'Tabela IRT'!$E$14,IF('Ficha de funcio e processa'!W393&lt;='Tabela IRT'!$B$15,'Tabela IRT'!$E$15,IF('Ficha de funcio e processa'!W393&lt;='Tabela IRT'!$B$16,'Tabela IRT'!$E$16,IF('Ficha de funcio e processa'!W393&lt;='Tabela IRT'!$B$17,'Tabela IRT'!$E$17,IF('Ficha de funcio e processa'!W393&lt;='Tabela IRT'!$B$18,'Tabela IRT'!$E$18,IF('Ficha de funcio e processa'!W393&lt;='Tabela IRT'!$B$19,'Tabela IRT'!$E$19,IF('Ficha de funcio e processa'!W393&lt;='Tabela IRT'!$B$20,'Tabela IRT'!$E$20,IF('Ficha de funcio e processa'!W393&lt;='Tabela IRT'!$B$21,'Tabela IRT'!$E$21,IF('Ficha de funcio e processa'!W393&lt;='Tabela IRT'!$B$22,'Tabela IRT'!$E$22,IF('Ficha de funcio e processa'!W393&lt;='Tabela IRT'!$B$23,'Tabela IRT'!$E$23,IF('Ficha de funcio e processa'!W393&lt;='Tabela IRT'!$B$24,'Tabela IRT'!$E$24))))))))))))))</f>
        <v>0</v>
      </c>
      <c r="L388" s="148">
        <f>IF('Ficha de funcio e processa'!W393&lt;='Tabela IRT'!$B$11,'Tabela IRT'!$C$11,IF('Ficha de funcio e processa'!W393&lt;='Tabela IRT'!$B$12,'Tabela IRT'!$C$12,IF('Ficha de funcio e processa'!W393&lt;='Tabela IRT'!$B$13,'Tabela IRT'!$C$13,IF('Ficha de funcio e processa'!W393&lt;='Tabela IRT'!$B$14,'Tabela IRT'!$C$14,IF('Ficha de funcio e processa'!W393&lt;='Tabela IRT'!$B$15,'Tabela IRT'!$C$15,IF('Ficha de funcio e processa'!W393&lt;='Tabela IRT'!$B$16,'Tabela IRT'!$C$16,IF('Ficha de funcio e processa'!W393&lt;='Tabela IRT'!$B$17,'Tabela IRT'!$C$17,IF('Ficha de funcio e processa'!W393&lt;='Tabela IRT'!$B$18,'Tabela IRT'!$C$18,IF('Ficha de funcio e processa'!W393&lt;='Tabela IRT'!$B$19,'Tabela IRT'!$C$19,IF('Ficha de funcio e processa'!W393&lt;='Tabela IRT'!$B$20,'Tabela IRT'!$C$20,IF('Ficha de funcio e processa'!W393&lt;='Tabela IRT'!$B$21,'Tabela IRT'!$C$21,IF('Ficha de funcio e processa'!W393&lt;='Tabela IRT'!$B$22,'Tabela IRT'!$C$22,IF('Ficha de funcio e processa'!W393&lt;='Tabela IRT'!$B$23,'Tabela IRT'!$C$23,IF('Ficha de funcio e processa'!W393&lt;='Tabela IRT'!$B$24,'Tabela IRT'!$C$24))))))))))))))</f>
        <v>0</v>
      </c>
      <c r="M388" s="233">
        <f>('Ficha de funcio e processa'!W393-30%)-L388</f>
        <v>-0.3</v>
      </c>
      <c r="N388" s="184">
        <v>44</v>
      </c>
      <c r="O388" s="184">
        <v>9</v>
      </c>
      <c r="P388" s="185"/>
      <c r="Q388" s="185"/>
      <c r="R388" s="186"/>
      <c r="S388" s="186"/>
      <c r="T388" s="186"/>
      <c r="U388" s="186"/>
      <c r="V388" s="186"/>
      <c r="W388" s="186"/>
      <c r="X388" s="186"/>
      <c r="Y388" s="186"/>
      <c r="Z388" s="151"/>
      <c r="AA388" s="153">
        <f t="shared" ca="1" si="27"/>
        <v>41740</v>
      </c>
      <c r="AB388" s="154">
        <f t="shared" ca="1" si="28"/>
        <v>114.35616438356165</v>
      </c>
      <c r="AC388" s="187"/>
    </row>
    <row r="389" spans="1:29">
      <c r="A389" s="137" t="b">
        <f t="shared" si="29"/>
        <v>0</v>
      </c>
      <c r="B389" s="138"/>
      <c r="C389" s="145"/>
      <c r="D389" s="138"/>
      <c r="E389" s="139"/>
      <c r="F389" s="139"/>
      <c r="G389" s="140">
        <f t="shared" ca="1" si="30"/>
        <v>41740</v>
      </c>
      <c r="H389" s="141">
        <f t="shared" ca="1" si="26"/>
        <v>-41740</v>
      </c>
      <c r="I389" s="180"/>
      <c r="J389" s="135">
        <f>IF('Ficha de funcio e processa'!W394&lt;='Tabela IRT'!$B$11,'Tabela IRT'!$D$11,IF('Ficha de funcio e processa'!W394&lt;='Tabela IRT'!$B$12,'Tabela IRT'!$D$12,IF('Ficha de funcio e processa'!W394&lt;='Tabela IRT'!$B$13,'Tabela IRT'!$D$13,IF('Ficha de funcio e processa'!W394&lt;='Tabela IRT'!$B$14,'Tabela IRT'!$D$14,IF('Ficha de funcio e processa'!W394&lt;='Tabela IRT'!$B$15,'Tabela IRT'!$D$15,IF('Ficha de funcio e processa'!W394&lt;='Tabela IRT'!$B$16,'Tabela IRT'!$D$16,IF('Ficha de funcio e processa'!W394&lt;='Tabela IRT'!$B$17,'Tabela IRT'!$D$17,IF('Ficha de funcio e processa'!W394&lt;='Tabela IRT'!$B$18,'Tabela IRT'!$D$18,IF('Ficha de funcio e processa'!W394&lt;='Tabela IRT'!$B$19,'Tabela IRT'!$D$19,IF('Ficha de funcio e processa'!W394&lt;='Tabela IRT'!$B$20,'Tabela IRT'!$D$20,IF('Ficha de funcio e processa'!W394&lt;='Tabela IRT'!$B$21,'Tabela IRT'!$D$21,IF('Ficha de funcio e processa'!W394&lt;='Tabela IRT'!$B$22,'Tabela IRT'!$D$22,IF('Ficha de funcio e processa'!W394&lt;='Tabela IRT'!$B$23,'Tabela IRT'!$D$23,IF('Ficha de funcio e processa'!W394&lt;='Tabela IRT'!$B$24,'Tabela IRT'!$D$24))))))))))))))</f>
        <v>0</v>
      </c>
      <c r="K389" s="148">
        <f>IF('Ficha de funcio e processa'!W394&lt;='Tabela IRT'!$B$11,'Tabela IRT'!$E$11,IF('Ficha de funcio e processa'!W394&lt;='Tabela IRT'!$B$12,'Tabela IRT'!$E$12,IF('Ficha de funcio e processa'!W394&lt;='Tabela IRT'!$B$13,'Tabela IRT'!$E$13,IF('Ficha de funcio e processa'!W394&lt;='Tabela IRT'!$B$14,'Tabela IRT'!$E$14,IF('Ficha de funcio e processa'!W394&lt;='Tabela IRT'!$B$15,'Tabela IRT'!$E$15,IF('Ficha de funcio e processa'!W394&lt;='Tabela IRT'!$B$16,'Tabela IRT'!$E$16,IF('Ficha de funcio e processa'!W394&lt;='Tabela IRT'!$B$17,'Tabela IRT'!$E$17,IF('Ficha de funcio e processa'!W394&lt;='Tabela IRT'!$B$18,'Tabela IRT'!$E$18,IF('Ficha de funcio e processa'!W394&lt;='Tabela IRT'!$B$19,'Tabela IRT'!$E$19,IF('Ficha de funcio e processa'!W394&lt;='Tabela IRT'!$B$20,'Tabela IRT'!$E$20,IF('Ficha de funcio e processa'!W394&lt;='Tabela IRT'!$B$21,'Tabela IRT'!$E$21,IF('Ficha de funcio e processa'!W394&lt;='Tabela IRT'!$B$22,'Tabela IRT'!$E$22,IF('Ficha de funcio e processa'!W394&lt;='Tabela IRT'!$B$23,'Tabela IRT'!$E$23,IF('Ficha de funcio e processa'!W394&lt;='Tabela IRT'!$B$24,'Tabela IRT'!$E$24))))))))))))))</f>
        <v>0</v>
      </c>
      <c r="L389" s="148">
        <f>IF('Ficha de funcio e processa'!W394&lt;='Tabela IRT'!$B$11,'Tabela IRT'!$C$11,IF('Ficha de funcio e processa'!W394&lt;='Tabela IRT'!$B$12,'Tabela IRT'!$C$12,IF('Ficha de funcio e processa'!W394&lt;='Tabela IRT'!$B$13,'Tabela IRT'!$C$13,IF('Ficha de funcio e processa'!W394&lt;='Tabela IRT'!$B$14,'Tabela IRT'!$C$14,IF('Ficha de funcio e processa'!W394&lt;='Tabela IRT'!$B$15,'Tabela IRT'!$C$15,IF('Ficha de funcio e processa'!W394&lt;='Tabela IRT'!$B$16,'Tabela IRT'!$C$16,IF('Ficha de funcio e processa'!W394&lt;='Tabela IRT'!$B$17,'Tabela IRT'!$C$17,IF('Ficha de funcio e processa'!W394&lt;='Tabela IRT'!$B$18,'Tabela IRT'!$C$18,IF('Ficha de funcio e processa'!W394&lt;='Tabela IRT'!$B$19,'Tabela IRT'!$C$19,IF('Ficha de funcio e processa'!W394&lt;='Tabela IRT'!$B$20,'Tabela IRT'!$C$20,IF('Ficha de funcio e processa'!W394&lt;='Tabela IRT'!$B$21,'Tabela IRT'!$C$21,IF('Ficha de funcio e processa'!W394&lt;='Tabela IRT'!$B$22,'Tabela IRT'!$C$22,IF('Ficha de funcio e processa'!W394&lt;='Tabela IRT'!$B$23,'Tabela IRT'!$C$23,IF('Ficha de funcio e processa'!W394&lt;='Tabela IRT'!$B$24,'Tabela IRT'!$C$24))))))))))))))</f>
        <v>0</v>
      </c>
      <c r="M389" s="233">
        <f>('Ficha de funcio e processa'!W394-30%)-L389</f>
        <v>-0.3</v>
      </c>
      <c r="N389" s="184">
        <v>44</v>
      </c>
      <c r="O389" s="184">
        <v>9</v>
      </c>
      <c r="P389" s="185"/>
      <c r="Q389" s="185"/>
      <c r="R389" s="186"/>
      <c r="S389" s="186"/>
      <c r="T389" s="186"/>
      <c r="U389" s="186"/>
      <c r="V389" s="186"/>
      <c r="W389" s="186"/>
      <c r="X389" s="186"/>
      <c r="Y389" s="186"/>
      <c r="Z389" s="151"/>
      <c r="AA389" s="153">
        <f t="shared" ca="1" si="27"/>
        <v>41740</v>
      </c>
      <c r="AB389" s="154">
        <f t="shared" ca="1" si="28"/>
        <v>114.35616438356165</v>
      </c>
      <c r="AC389" s="187"/>
    </row>
    <row r="390" spans="1:29">
      <c r="A390" s="137" t="b">
        <f t="shared" si="29"/>
        <v>0</v>
      </c>
      <c r="B390" s="138"/>
      <c r="C390" s="145"/>
      <c r="D390" s="138"/>
      <c r="E390" s="139"/>
      <c r="F390" s="139"/>
      <c r="G390" s="140">
        <f t="shared" ca="1" si="30"/>
        <v>41740</v>
      </c>
      <c r="H390" s="141">
        <f t="shared" ca="1" si="26"/>
        <v>-41740</v>
      </c>
      <c r="I390" s="180"/>
      <c r="J390" s="135">
        <f>IF('Ficha de funcio e processa'!W395&lt;='Tabela IRT'!$B$11,'Tabela IRT'!$D$11,IF('Ficha de funcio e processa'!W395&lt;='Tabela IRT'!$B$12,'Tabela IRT'!$D$12,IF('Ficha de funcio e processa'!W395&lt;='Tabela IRT'!$B$13,'Tabela IRT'!$D$13,IF('Ficha de funcio e processa'!W395&lt;='Tabela IRT'!$B$14,'Tabela IRT'!$D$14,IF('Ficha de funcio e processa'!W395&lt;='Tabela IRT'!$B$15,'Tabela IRT'!$D$15,IF('Ficha de funcio e processa'!W395&lt;='Tabela IRT'!$B$16,'Tabela IRT'!$D$16,IF('Ficha de funcio e processa'!W395&lt;='Tabela IRT'!$B$17,'Tabela IRT'!$D$17,IF('Ficha de funcio e processa'!W395&lt;='Tabela IRT'!$B$18,'Tabela IRT'!$D$18,IF('Ficha de funcio e processa'!W395&lt;='Tabela IRT'!$B$19,'Tabela IRT'!$D$19,IF('Ficha de funcio e processa'!W395&lt;='Tabela IRT'!$B$20,'Tabela IRT'!$D$20,IF('Ficha de funcio e processa'!W395&lt;='Tabela IRT'!$B$21,'Tabela IRT'!$D$21,IF('Ficha de funcio e processa'!W395&lt;='Tabela IRT'!$B$22,'Tabela IRT'!$D$22,IF('Ficha de funcio e processa'!W395&lt;='Tabela IRT'!$B$23,'Tabela IRT'!$D$23,IF('Ficha de funcio e processa'!W395&lt;='Tabela IRT'!$B$24,'Tabela IRT'!$D$24))))))))))))))</f>
        <v>0</v>
      </c>
      <c r="K390" s="148">
        <f>IF('Ficha de funcio e processa'!W395&lt;='Tabela IRT'!$B$11,'Tabela IRT'!$E$11,IF('Ficha de funcio e processa'!W395&lt;='Tabela IRT'!$B$12,'Tabela IRT'!$E$12,IF('Ficha de funcio e processa'!W395&lt;='Tabela IRT'!$B$13,'Tabela IRT'!$E$13,IF('Ficha de funcio e processa'!W395&lt;='Tabela IRT'!$B$14,'Tabela IRT'!$E$14,IF('Ficha de funcio e processa'!W395&lt;='Tabela IRT'!$B$15,'Tabela IRT'!$E$15,IF('Ficha de funcio e processa'!W395&lt;='Tabela IRT'!$B$16,'Tabela IRT'!$E$16,IF('Ficha de funcio e processa'!W395&lt;='Tabela IRT'!$B$17,'Tabela IRT'!$E$17,IF('Ficha de funcio e processa'!W395&lt;='Tabela IRT'!$B$18,'Tabela IRT'!$E$18,IF('Ficha de funcio e processa'!W395&lt;='Tabela IRT'!$B$19,'Tabela IRT'!$E$19,IF('Ficha de funcio e processa'!W395&lt;='Tabela IRT'!$B$20,'Tabela IRT'!$E$20,IF('Ficha de funcio e processa'!W395&lt;='Tabela IRT'!$B$21,'Tabela IRT'!$E$21,IF('Ficha de funcio e processa'!W395&lt;='Tabela IRT'!$B$22,'Tabela IRT'!$E$22,IF('Ficha de funcio e processa'!W395&lt;='Tabela IRT'!$B$23,'Tabela IRT'!$E$23,IF('Ficha de funcio e processa'!W395&lt;='Tabela IRT'!$B$24,'Tabela IRT'!$E$24))))))))))))))</f>
        <v>0</v>
      </c>
      <c r="L390" s="148">
        <f>IF('Ficha de funcio e processa'!W395&lt;='Tabela IRT'!$B$11,'Tabela IRT'!$C$11,IF('Ficha de funcio e processa'!W395&lt;='Tabela IRT'!$B$12,'Tabela IRT'!$C$12,IF('Ficha de funcio e processa'!W395&lt;='Tabela IRT'!$B$13,'Tabela IRT'!$C$13,IF('Ficha de funcio e processa'!W395&lt;='Tabela IRT'!$B$14,'Tabela IRT'!$C$14,IF('Ficha de funcio e processa'!W395&lt;='Tabela IRT'!$B$15,'Tabela IRT'!$C$15,IF('Ficha de funcio e processa'!W395&lt;='Tabela IRT'!$B$16,'Tabela IRT'!$C$16,IF('Ficha de funcio e processa'!W395&lt;='Tabela IRT'!$B$17,'Tabela IRT'!$C$17,IF('Ficha de funcio e processa'!W395&lt;='Tabela IRT'!$B$18,'Tabela IRT'!$C$18,IF('Ficha de funcio e processa'!W395&lt;='Tabela IRT'!$B$19,'Tabela IRT'!$C$19,IF('Ficha de funcio e processa'!W395&lt;='Tabela IRT'!$B$20,'Tabela IRT'!$C$20,IF('Ficha de funcio e processa'!W395&lt;='Tabela IRT'!$B$21,'Tabela IRT'!$C$21,IF('Ficha de funcio e processa'!W395&lt;='Tabela IRT'!$B$22,'Tabela IRT'!$C$22,IF('Ficha de funcio e processa'!W395&lt;='Tabela IRT'!$B$23,'Tabela IRT'!$C$23,IF('Ficha de funcio e processa'!W395&lt;='Tabela IRT'!$B$24,'Tabela IRT'!$C$24))))))))))))))</f>
        <v>0</v>
      </c>
      <c r="M390" s="233">
        <f>('Ficha de funcio e processa'!W395-30%)-L390</f>
        <v>-0.3</v>
      </c>
      <c r="N390" s="184">
        <v>44</v>
      </c>
      <c r="O390" s="184">
        <v>9</v>
      </c>
      <c r="P390" s="185"/>
      <c r="Q390" s="185"/>
      <c r="R390" s="186"/>
      <c r="S390" s="186"/>
      <c r="T390" s="186"/>
      <c r="U390" s="186"/>
      <c r="V390" s="186"/>
      <c r="W390" s="186"/>
      <c r="X390" s="186"/>
      <c r="Y390" s="186"/>
      <c r="Z390" s="151"/>
      <c r="AA390" s="153">
        <f t="shared" ca="1" si="27"/>
        <v>41740</v>
      </c>
      <c r="AB390" s="154">
        <f t="shared" ca="1" si="28"/>
        <v>114.35616438356165</v>
      </c>
      <c r="AC390" s="187"/>
    </row>
    <row r="391" spans="1:29">
      <c r="A391" s="137" t="b">
        <f t="shared" si="29"/>
        <v>0</v>
      </c>
      <c r="B391" s="138"/>
      <c r="C391" s="145"/>
      <c r="D391" s="138"/>
      <c r="E391" s="139"/>
      <c r="F391" s="139"/>
      <c r="G391" s="140">
        <f t="shared" ca="1" si="30"/>
        <v>41740</v>
      </c>
      <c r="H391" s="141">
        <f t="shared" ca="1" si="26"/>
        <v>-41740</v>
      </c>
      <c r="I391" s="180"/>
      <c r="J391" s="135">
        <f>IF('Ficha de funcio e processa'!W396&lt;='Tabela IRT'!$B$11,'Tabela IRT'!$D$11,IF('Ficha de funcio e processa'!W396&lt;='Tabela IRT'!$B$12,'Tabela IRT'!$D$12,IF('Ficha de funcio e processa'!W396&lt;='Tabela IRT'!$B$13,'Tabela IRT'!$D$13,IF('Ficha de funcio e processa'!W396&lt;='Tabela IRT'!$B$14,'Tabela IRT'!$D$14,IF('Ficha de funcio e processa'!W396&lt;='Tabela IRT'!$B$15,'Tabela IRT'!$D$15,IF('Ficha de funcio e processa'!W396&lt;='Tabela IRT'!$B$16,'Tabela IRT'!$D$16,IF('Ficha de funcio e processa'!W396&lt;='Tabela IRT'!$B$17,'Tabela IRT'!$D$17,IF('Ficha de funcio e processa'!W396&lt;='Tabela IRT'!$B$18,'Tabela IRT'!$D$18,IF('Ficha de funcio e processa'!W396&lt;='Tabela IRT'!$B$19,'Tabela IRT'!$D$19,IF('Ficha de funcio e processa'!W396&lt;='Tabela IRT'!$B$20,'Tabela IRT'!$D$20,IF('Ficha de funcio e processa'!W396&lt;='Tabela IRT'!$B$21,'Tabela IRT'!$D$21,IF('Ficha de funcio e processa'!W396&lt;='Tabela IRT'!$B$22,'Tabela IRT'!$D$22,IF('Ficha de funcio e processa'!W396&lt;='Tabela IRT'!$B$23,'Tabela IRT'!$D$23,IF('Ficha de funcio e processa'!W396&lt;='Tabela IRT'!$B$24,'Tabela IRT'!$D$24))))))))))))))</f>
        <v>0</v>
      </c>
      <c r="K391" s="148">
        <f>IF('Ficha de funcio e processa'!W396&lt;='Tabela IRT'!$B$11,'Tabela IRT'!$E$11,IF('Ficha de funcio e processa'!W396&lt;='Tabela IRT'!$B$12,'Tabela IRT'!$E$12,IF('Ficha de funcio e processa'!W396&lt;='Tabela IRT'!$B$13,'Tabela IRT'!$E$13,IF('Ficha de funcio e processa'!W396&lt;='Tabela IRT'!$B$14,'Tabela IRT'!$E$14,IF('Ficha de funcio e processa'!W396&lt;='Tabela IRT'!$B$15,'Tabela IRT'!$E$15,IF('Ficha de funcio e processa'!W396&lt;='Tabela IRT'!$B$16,'Tabela IRT'!$E$16,IF('Ficha de funcio e processa'!W396&lt;='Tabela IRT'!$B$17,'Tabela IRT'!$E$17,IF('Ficha de funcio e processa'!W396&lt;='Tabela IRT'!$B$18,'Tabela IRT'!$E$18,IF('Ficha de funcio e processa'!W396&lt;='Tabela IRT'!$B$19,'Tabela IRT'!$E$19,IF('Ficha de funcio e processa'!W396&lt;='Tabela IRT'!$B$20,'Tabela IRT'!$E$20,IF('Ficha de funcio e processa'!W396&lt;='Tabela IRT'!$B$21,'Tabela IRT'!$E$21,IF('Ficha de funcio e processa'!W396&lt;='Tabela IRT'!$B$22,'Tabela IRT'!$E$22,IF('Ficha de funcio e processa'!W396&lt;='Tabela IRT'!$B$23,'Tabela IRT'!$E$23,IF('Ficha de funcio e processa'!W396&lt;='Tabela IRT'!$B$24,'Tabela IRT'!$E$24))))))))))))))</f>
        <v>0</v>
      </c>
      <c r="L391" s="148">
        <f>IF('Ficha de funcio e processa'!W396&lt;='Tabela IRT'!$B$11,'Tabela IRT'!$C$11,IF('Ficha de funcio e processa'!W396&lt;='Tabela IRT'!$B$12,'Tabela IRT'!$C$12,IF('Ficha de funcio e processa'!W396&lt;='Tabela IRT'!$B$13,'Tabela IRT'!$C$13,IF('Ficha de funcio e processa'!W396&lt;='Tabela IRT'!$B$14,'Tabela IRT'!$C$14,IF('Ficha de funcio e processa'!W396&lt;='Tabela IRT'!$B$15,'Tabela IRT'!$C$15,IF('Ficha de funcio e processa'!W396&lt;='Tabela IRT'!$B$16,'Tabela IRT'!$C$16,IF('Ficha de funcio e processa'!W396&lt;='Tabela IRT'!$B$17,'Tabela IRT'!$C$17,IF('Ficha de funcio e processa'!W396&lt;='Tabela IRT'!$B$18,'Tabela IRT'!$C$18,IF('Ficha de funcio e processa'!W396&lt;='Tabela IRT'!$B$19,'Tabela IRT'!$C$19,IF('Ficha de funcio e processa'!W396&lt;='Tabela IRT'!$B$20,'Tabela IRT'!$C$20,IF('Ficha de funcio e processa'!W396&lt;='Tabela IRT'!$B$21,'Tabela IRT'!$C$21,IF('Ficha de funcio e processa'!W396&lt;='Tabela IRT'!$B$22,'Tabela IRT'!$C$22,IF('Ficha de funcio e processa'!W396&lt;='Tabela IRT'!$B$23,'Tabela IRT'!$C$23,IF('Ficha de funcio e processa'!W396&lt;='Tabela IRT'!$B$24,'Tabela IRT'!$C$24))))))))))))))</f>
        <v>0</v>
      </c>
      <c r="M391" s="233">
        <f>('Ficha de funcio e processa'!W396-30%)-L391</f>
        <v>-0.3</v>
      </c>
      <c r="N391" s="184">
        <v>44</v>
      </c>
      <c r="O391" s="184">
        <v>9</v>
      </c>
      <c r="P391" s="185"/>
      <c r="Q391" s="185"/>
      <c r="R391" s="186"/>
      <c r="S391" s="186"/>
      <c r="T391" s="186"/>
      <c r="U391" s="186"/>
      <c r="V391" s="186"/>
      <c r="W391" s="186"/>
      <c r="X391" s="186"/>
      <c r="Y391" s="186"/>
      <c r="Z391" s="151"/>
      <c r="AA391" s="153">
        <f t="shared" ca="1" si="27"/>
        <v>41740</v>
      </c>
      <c r="AB391" s="154">
        <f t="shared" ca="1" si="28"/>
        <v>114.35616438356165</v>
      </c>
      <c r="AC391" s="187"/>
    </row>
    <row r="392" spans="1:29">
      <c r="A392" s="137" t="b">
        <f t="shared" si="29"/>
        <v>0</v>
      </c>
      <c r="B392" s="138"/>
      <c r="C392" s="145"/>
      <c r="D392" s="138"/>
      <c r="E392" s="139"/>
      <c r="F392" s="139"/>
      <c r="G392" s="140">
        <f t="shared" ca="1" si="30"/>
        <v>41740</v>
      </c>
      <c r="H392" s="141">
        <f t="shared" ref="H392:H455" ca="1" si="31">F392-G392</f>
        <v>-41740</v>
      </c>
      <c r="I392" s="180"/>
      <c r="J392" s="135">
        <f>IF('Ficha de funcio e processa'!W397&lt;='Tabela IRT'!$B$11,'Tabela IRT'!$D$11,IF('Ficha de funcio e processa'!W397&lt;='Tabela IRT'!$B$12,'Tabela IRT'!$D$12,IF('Ficha de funcio e processa'!W397&lt;='Tabela IRT'!$B$13,'Tabela IRT'!$D$13,IF('Ficha de funcio e processa'!W397&lt;='Tabela IRT'!$B$14,'Tabela IRT'!$D$14,IF('Ficha de funcio e processa'!W397&lt;='Tabela IRT'!$B$15,'Tabela IRT'!$D$15,IF('Ficha de funcio e processa'!W397&lt;='Tabela IRT'!$B$16,'Tabela IRT'!$D$16,IF('Ficha de funcio e processa'!W397&lt;='Tabela IRT'!$B$17,'Tabela IRT'!$D$17,IF('Ficha de funcio e processa'!W397&lt;='Tabela IRT'!$B$18,'Tabela IRT'!$D$18,IF('Ficha de funcio e processa'!W397&lt;='Tabela IRT'!$B$19,'Tabela IRT'!$D$19,IF('Ficha de funcio e processa'!W397&lt;='Tabela IRT'!$B$20,'Tabela IRT'!$D$20,IF('Ficha de funcio e processa'!W397&lt;='Tabela IRT'!$B$21,'Tabela IRT'!$D$21,IF('Ficha de funcio e processa'!W397&lt;='Tabela IRT'!$B$22,'Tabela IRT'!$D$22,IF('Ficha de funcio e processa'!W397&lt;='Tabela IRT'!$B$23,'Tabela IRT'!$D$23,IF('Ficha de funcio e processa'!W397&lt;='Tabela IRT'!$B$24,'Tabela IRT'!$D$24))))))))))))))</f>
        <v>0</v>
      </c>
      <c r="K392" s="148">
        <f>IF('Ficha de funcio e processa'!W397&lt;='Tabela IRT'!$B$11,'Tabela IRT'!$E$11,IF('Ficha de funcio e processa'!W397&lt;='Tabela IRT'!$B$12,'Tabela IRT'!$E$12,IF('Ficha de funcio e processa'!W397&lt;='Tabela IRT'!$B$13,'Tabela IRT'!$E$13,IF('Ficha de funcio e processa'!W397&lt;='Tabela IRT'!$B$14,'Tabela IRT'!$E$14,IF('Ficha de funcio e processa'!W397&lt;='Tabela IRT'!$B$15,'Tabela IRT'!$E$15,IF('Ficha de funcio e processa'!W397&lt;='Tabela IRT'!$B$16,'Tabela IRT'!$E$16,IF('Ficha de funcio e processa'!W397&lt;='Tabela IRT'!$B$17,'Tabela IRT'!$E$17,IF('Ficha de funcio e processa'!W397&lt;='Tabela IRT'!$B$18,'Tabela IRT'!$E$18,IF('Ficha de funcio e processa'!W397&lt;='Tabela IRT'!$B$19,'Tabela IRT'!$E$19,IF('Ficha de funcio e processa'!W397&lt;='Tabela IRT'!$B$20,'Tabela IRT'!$E$20,IF('Ficha de funcio e processa'!W397&lt;='Tabela IRT'!$B$21,'Tabela IRT'!$E$21,IF('Ficha de funcio e processa'!W397&lt;='Tabela IRT'!$B$22,'Tabela IRT'!$E$22,IF('Ficha de funcio e processa'!W397&lt;='Tabela IRT'!$B$23,'Tabela IRT'!$E$23,IF('Ficha de funcio e processa'!W397&lt;='Tabela IRT'!$B$24,'Tabela IRT'!$E$24))))))))))))))</f>
        <v>0</v>
      </c>
      <c r="L392" s="148">
        <f>IF('Ficha de funcio e processa'!W397&lt;='Tabela IRT'!$B$11,'Tabela IRT'!$C$11,IF('Ficha de funcio e processa'!W397&lt;='Tabela IRT'!$B$12,'Tabela IRT'!$C$12,IF('Ficha de funcio e processa'!W397&lt;='Tabela IRT'!$B$13,'Tabela IRT'!$C$13,IF('Ficha de funcio e processa'!W397&lt;='Tabela IRT'!$B$14,'Tabela IRT'!$C$14,IF('Ficha de funcio e processa'!W397&lt;='Tabela IRT'!$B$15,'Tabela IRT'!$C$15,IF('Ficha de funcio e processa'!W397&lt;='Tabela IRT'!$B$16,'Tabela IRT'!$C$16,IF('Ficha de funcio e processa'!W397&lt;='Tabela IRT'!$B$17,'Tabela IRT'!$C$17,IF('Ficha de funcio e processa'!W397&lt;='Tabela IRT'!$B$18,'Tabela IRT'!$C$18,IF('Ficha de funcio e processa'!W397&lt;='Tabela IRT'!$B$19,'Tabela IRT'!$C$19,IF('Ficha de funcio e processa'!W397&lt;='Tabela IRT'!$B$20,'Tabela IRT'!$C$20,IF('Ficha de funcio e processa'!W397&lt;='Tabela IRT'!$B$21,'Tabela IRT'!$C$21,IF('Ficha de funcio e processa'!W397&lt;='Tabela IRT'!$B$22,'Tabela IRT'!$C$22,IF('Ficha de funcio e processa'!W397&lt;='Tabela IRT'!$B$23,'Tabela IRT'!$C$23,IF('Ficha de funcio e processa'!W397&lt;='Tabela IRT'!$B$24,'Tabela IRT'!$C$24))))))))))))))</f>
        <v>0</v>
      </c>
      <c r="M392" s="233">
        <f>('Ficha de funcio e processa'!W397-30%)-L392</f>
        <v>-0.3</v>
      </c>
      <c r="N392" s="184">
        <v>44</v>
      </c>
      <c r="O392" s="184">
        <v>9</v>
      </c>
      <c r="P392" s="185"/>
      <c r="Q392" s="185"/>
      <c r="R392" s="186"/>
      <c r="S392" s="186"/>
      <c r="T392" s="186"/>
      <c r="U392" s="186"/>
      <c r="V392" s="186"/>
      <c r="W392" s="186"/>
      <c r="X392" s="186"/>
      <c r="Y392" s="186"/>
      <c r="Z392" s="151"/>
      <c r="AA392" s="153">
        <f t="shared" ref="AA392:AA455" ca="1" si="32">TODAY()</f>
        <v>41740</v>
      </c>
      <c r="AB392" s="154">
        <f t="shared" ref="AB392:AB455" ca="1" si="33">(AA392-Z392)/365</f>
        <v>114.35616438356165</v>
      </c>
      <c r="AC392" s="187"/>
    </row>
    <row r="393" spans="1:29">
      <c r="A393" s="137" t="b">
        <f t="shared" ref="A393:A456" si="34">IF(B393&gt;0,A392+1)</f>
        <v>0</v>
      </c>
      <c r="B393" s="138"/>
      <c r="C393" s="145"/>
      <c r="D393" s="138"/>
      <c r="E393" s="139"/>
      <c r="F393" s="139"/>
      <c r="G393" s="140">
        <f t="shared" ca="1" si="30"/>
        <v>41740</v>
      </c>
      <c r="H393" s="141">
        <f t="shared" ca="1" si="31"/>
        <v>-41740</v>
      </c>
      <c r="I393" s="180"/>
      <c r="J393" s="135">
        <f>IF('Ficha de funcio e processa'!W398&lt;='Tabela IRT'!$B$11,'Tabela IRT'!$D$11,IF('Ficha de funcio e processa'!W398&lt;='Tabela IRT'!$B$12,'Tabela IRT'!$D$12,IF('Ficha de funcio e processa'!W398&lt;='Tabela IRT'!$B$13,'Tabela IRT'!$D$13,IF('Ficha de funcio e processa'!W398&lt;='Tabela IRT'!$B$14,'Tabela IRT'!$D$14,IF('Ficha de funcio e processa'!W398&lt;='Tabela IRT'!$B$15,'Tabela IRT'!$D$15,IF('Ficha de funcio e processa'!W398&lt;='Tabela IRT'!$B$16,'Tabela IRT'!$D$16,IF('Ficha de funcio e processa'!W398&lt;='Tabela IRT'!$B$17,'Tabela IRT'!$D$17,IF('Ficha de funcio e processa'!W398&lt;='Tabela IRT'!$B$18,'Tabela IRT'!$D$18,IF('Ficha de funcio e processa'!W398&lt;='Tabela IRT'!$B$19,'Tabela IRT'!$D$19,IF('Ficha de funcio e processa'!W398&lt;='Tabela IRT'!$B$20,'Tabela IRT'!$D$20,IF('Ficha de funcio e processa'!W398&lt;='Tabela IRT'!$B$21,'Tabela IRT'!$D$21,IF('Ficha de funcio e processa'!W398&lt;='Tabela IRT'!$B$22,'Tabela IRT'!$D$22,IF('Ficha de funcio e processa'!W398&lt;='Tabela IRT'!$B$23,'Tabela IRT'!$D$23,IF('Ficha de funcio e processa'!W398&lt;='Tabela IRT'!$B$24,'Tabela IRT'!$D$24))))))))))))))</f>
        <v>0</v>
      </c>
      <c r="K393" s="148">
        <f>IF('Ficha de funcio e processa'!W398&lt;='Tabela IRT'!$B$11,'Tabela IRT'!$E$11,IF('Ficha de funcio e processa'!W398&lt;='Tabela IRT'!$B$12,'Tabela IRT'!$E$12,IF('Ficha de funcio e processa'!W398&lt;='Tabela IRT'!$B$13,'Tabela IRT'!$E$13,IF('Ficha de funcio e processa'!W398&lt;='Tabela IRT'!$B$14,'Tabela IRT'!$E$14,IF('Ficha de funcio e processa'!W398&lt;='Tabela IRT'!$B$15,'Tabela IRT'!$E$15,IF('Ficha de funcio e processa'!W398&lt;='Tabela IRT'!$B$16,'Tabela IRT'!$E$16,IF('Ficha de funcio e processa'!W398&lt;='Tabela IRT'!$B$17,'Tabela IRT'!$E$17,IF('Ficha de funcio e processa'!W398&lt;='Tabela IRT'!$B$18,'Tabela IRT'!$E$18,IF('Ficha de funcio e processa'!W398&lt;='Tabela IRT'!$B$19,'Tabela IRT'!$E$19,IF('Ficha de funcio e processa'!W398&lt;='Tabela IRT'!$B$20,'Tabela IRT'!$E$20,IF('Ficha de funcio e processa'!W398&lt;='Tabela IRT'!$B$21,'Tabela IRT'!$E$21,IF('Ficha de funcio e processa'!W398&lt;='Tabela IRT'!$B$22,'Tabela IRT'!$E$22,IF('Ficha de funcio e processa'!W398&lt;='Tabela IRT'!$B$23,'Tabela IRT'!$E$23,IF('Ficha de funcio e processa'!W398&lt;='Tabela IRT'!$B$24,'Tabela IRT'!$E$24))))))))))))))</f>
        <v>0</v>
      </c>
      <c r="L393" s="148">
        <f>IF('Ficha de funcio e processa'!W398&lt;='Tabela IRT'!$B$11,'Tabela IRT'!$C$11,IF('Ficha de funcio e processa'!W398&lt;='Tabela IRT'!$B$12,'Tabela IRT'!$C$12,IF('Ficha de funcio e processa'!W398&lt;='Tabela IRT'!$B$13,'Tabela IRT'!$C$13,IF('Ficha de funcio e processa'!W398&lt;='Tabela IRT'!$B$14,'Tabela IRT'!$C$14,IF('Ficha de funcio e processa'!W398&lt;='Tabela IRT'!$B$15,'Tabela IRT'!$C$15,IF('Ficha de funcio e processa'!W398&lt;='Tabela IRT'!$B$16,'Tabela IRT'!$C$16,IF('Ficha de funcio e processa'!W398&lt;='Tabela IRT'!$B$17,'Tabela IRT'!$C$17,IF('Ficha de funcio e processa'!W398&lt;='Tabela IRT'!$B$18,'Tabela IRT'!$C$18,IF('Ficha de funcio e processa'!W398&lt;='Tabela IRT'!$B$19,'Tabela IRT'!$C$19,IF('Ficha de funcio e processa'!W398&lt;='Tabela IRT'!$B$20,'Tabela IRT'!$C$20,IF('Ficha de funcio e processa'!W398&lt;='Tabela IRT'!$B$21,'Tabela IRT'!$C$21,IF('Ficha de funcio e processa'!W398&lt;='Tabela IRT'!$B$22,'Tabela IRT'!$C$22,IF('Ficha de funcio e processa'!W398&lt;='Tabela IRT'!$B$23,'Tabela IRT'!$C$23,IF('Ficha de funcio e processa'!W398&lt;='Tabela IRT'!$B$24,'Tabela IRT'!$C$24))))))))))))))</f>
        <v>0</v>
      </c>
      <c r="M393" s="233">
        <f>('Ficha de funcio e processa'!W398-30%)-L393</f>
        <v>-0.3</v>
      </c>
      <c r="N393" s="184">
        <v>44</v>
      </c>
      <c r="O393" s="184">
        <v>9</v>
      </c>
      <c r="P393" s="185"/>
      <c r="Q393" s="185"/>
      <c r="R393" s="186"/>
      <c r="S393" s="186"/>
      <c r="T393" s="186"/>
      <c r="U393" s="186"/>
      <c r="V393" s="186"/>
      <c r="W393" s="186"/>
      <c r="X393" s="186"/>
      <c r="Y393" s="186"/>
      <c r="Z393" s="151"/>
      <c r="AA393" s="153">
        <f t="shared" ca="1" si="32"/>
        <v>41740</v>
      </c>
      <c r="AB393" s="154">
        <f t="shared" ca="1" si="33"/>
        <v>114.35616438356165</v>
      </c>
      <c r="AC393" s="187"/>
    </row>
    <row r="394" spans="1:29">
      <c r="A394" s="137" t="b">
        <f t="shared" si="34"/>
        <v>0</v>
      </c>
      <c r="B394" s="138"/>
      <c r="C394" s="145"/>
      <c r="D394" s="138"/>
      <c r="E394" s="139"/>
      <c r="F394" s="139"/>
      <c r="G394" s="140">
        <f t="shared" ca="1" si="30"/>
        <v>41740</v>
      </c>
      <c r="H394" s="141">
        <f t="shared" ca="1" si="31"/>
        <v>-41740</v>
      </c>
      <c r="I394" s="180"/>
      <c r="J394" s="135">
        <f>IF('Ficha de funcio e processa'!W399&lt;='Tabela IRT'!$B$11,'Tabela IRT'!$D$11,IF('Ficha de funcio e processa'!W399&lt;='Tabela IRT'!$B$12,'Tabela IRT'!$D$12,IF('Ficha de funcio e processa'!W399&lt;='Tabela IRT'!$B$13,'Tabela IRT'!$D$13,IF('Ficha de funcio e processa'!W399&lt;='Tabela IRT'!$B$14,'Tabela IRT'!$D$14,IF('Ficha de funcio e processa'!W399&lt;='Tabela IRT'!$B$15,'Tabela IRT'!$D$15,IF('Ficha de funcio e processa'!W399&lt;='Tabela IRT'!$B$16,'Tabela IRT'!$D$16,IF('Ficha de funcio e processa'!W399&lt;='Tabela IRT'!$B$17,'Tabela IRT'!$D$17,IF('Ficha de funcio e processa'!W399&lt;='Tabela IRT'!$B$18,'Tabela IRT'!$D$18,IF('Ficha de funcio e processa'!W399&lt;='Tabela IRT'!$B$19,'Tabela IRT'!$D$19,IF('Ficha de funcio e processa'!W399&lt;='Tabela IRT'!$B$20,'Tabela IRT'!$D$20,IF('Ficha de funcio e processa'!W399&lt;='Tabela IRT'!$B$21,'Tabela IRT'!$D$21,IF('Ficha de funcio e processa'!W399&lt;='Tabela IRT'!$B$22,'Tabela IRT'!$D$22,IF('Ficha de funcio e processa'!W399&lt;='Tabela IRT'!$B$23,'Tabela IRT'!$D$23,IF('Ficha de funcio e processa'!W399&lt;='Tabela IRT'!$B$24,'Tabela IRT'!$D$24))))))))))))))</f>
        <v>0</v>
      </c>
      <c r="K394" s="148">
        <f>IF('Ficha de funcio e processa'!W399&lt;='Tabela IRT'!$B$11,'Tabela IRT'!$E$11,IF('Ficha de funcio e processa'!W399&lt;='Tabela IRT'!$B$12,'Tabela IRT'!$E$12,IF('Ficha de funcio e processa'!W399&lt;='Tabela IRT'!$B$13,'Tabela IRT'!$E$13,IF('Ficha de funcio e processa'!W399&lt;='Tabela IRT'!$B$14,'Tabela IRT'!$E$14,IF('Ficha de funcio e processa'!W399&lt;='Tabela IRT'!$B$15,'Tabela IRT'!$E$15,IF('Ficha de funcio e processa'!W399&lt;='Tabela IRT'!$B$16,'Tabela IRT'!$E$16,IF('Ficha de funcio e processa'!W399&lt;='Tabela IRT'!$B$17,'Tabela IRT'!$E$17,IF('Ficha de funcio e processa'!W399&lt;='Tabela IRT'!$B$18,'Tabela IRT'!$E$18,IF('Ficha de funcio e processa'!W399&lt;='Tabela IRT'!$B$19,'Tabela IRT'!$E$19,IF('Ficha de funcio e processa'!W399&lt;='Tabela IRT'!$B$20,'Tabela IRT'!$E$20,IF('Ficha de funcio e processa'!W399&lt;='Tabela IRT'!$B$21,'Tabela IRT'!$E$21,IF('Ficha de funcio e processa'!W399&lt;='Tabela IRT'!$B$22,'Tabela IRT'!$E$22,IF('Ficha de funcio e processa'!W399&lt;='Tabela IRT'!$B$23,'Tabela IRT'!$E$23,IF('Ficha de funcio e processa'!W399&lt;='Tabela IRT'!$B$24,'Tabela IRT'!$E$24))))))))))))))</f>
        <v>0</v>
      </c>
      <c r="L394" s="148">
        <f>IF('Ficha de funcio e processa'!W399&lt;='Tabela IRT'!$B$11,'Tabela IRT'!$C$11,IF('Ficha de funcio e processa'!W399&lt;='Tabela IRT'!$B$12,'Tabela IRT'!$C$12,IF('Ficha de funcio e processa'!W399&lt;='Tabela IRT'!$B$13,'Tabela IRT'!$C$13,IF('Ficha de funcio e processa'!W399&lt;='Tabela IRT'!$B$14,'Tabela IRT'!$C$14,IF('Ficha de funcio e processa'!W399&lt;='Tabela IRT'!$B$15,'Tabela IRT'!$C$15,IF('Ficha de funcio e processa'!W399&lt;='Tabela IRT'!$B$16,'Tabela IRT'!$C$16,IF('Ficha de funcio e processa'!W399&lt;='Tabela IRT'!$B$17,'Tabela IRT'!$C$17,IF('Ficha de funcio e processa'!W399&lt;='Tabela IRT'!$B$18,'Tabela IRT'!$C$18,IF('Ficha de funcio e processa'!W399&lt;='Tabela IRT'!$B$19,'Tabela IRT'!$C$19,IF('Ficha de funcio e processa'!W399&lt;='Tabela IRT'!$B$20,'Tabela IRT'!$C$20,IF('Ficha de funcio e processa'!W399&lt;='Tabela IRT'!$B$21,'Tabela IRT'!$C$21,IF('Ficha de funcio e processa'!W399&lt;='Tabela IRT'!$B$22,'Tabela IRT'!$C$22,IF('Ficha de funcio e processa'!W399&lt;='Tabela IRT'!$B$23,'Tabela IRT'!$C$23,IF('Ficha de funcio e processa'!W399&lt;='Tabela IRT'!$B$24,'Tabela IRT'!$C$24))))))))))))))</f>
        <v>0</v>
      </c>
      <c r="M394" s="233">
        <f>('Ficha de funcio e processa'!W399-30%)-L394</f>
        <v>-0.3</v>
      </c>
      <c r="N394" s="184">
        <v>44</v>
      </c>
      <c r="O394" s="184">
        <v>9</v>
      </c>
      <c r="P394" s="185"/>
      <c r="Q394" s="185"/>
      <c r="R394" s="186"/>
      <c r="S394" s="186"/>
      <c r="T394" s="186"/>
      <c r="U394" s="186"/>
      <c r="V394" s="186"/>
      <c r="W394" s="186"/>
      <c r="X394" s="186"/>
      <c r="Y394" s="186"/>
      <c r="Z394" s="151"/>
      <c r="AA394" s="153">
        <f t="shared" ca="1" si="32"/>
        <v>41740</v>
      </c>
      <c r="AB394" s="154">
        <f t="shared" ca="1" si="33"/>
        <v>114.35616438356165</v>
      </c>
      <c r="AC394" s="187"/>
    </row>
    <row r="395" spans="1:29">
      <c r="A395" s="137" t="b">
        <f t="shared" si="34"/>
        <v>0</v>
      </c>
      <c r="B395" s="138"/>
      <c r="C395" s="145"/>
      <c r="D395" s="138"/>
      <c r="E395" s="139"/>
      <c r="F395" s="139"/>
      <c r="G395" s="140">
        <f t="shared" ca="1" si="30"/>
        <v>41740</v>
      </c>
      <c r="H395" s="141">
        <f t="shared" ca="1" si="31"/>
        <v>-41740</v>
      </c>
      <c r="I395" s="180"/>
      <c r="J395" s="135">
        <f>IF('Ficha de funcio e processa'!W400&lt;='Tabela IRT'!$B$11,'Tabela IRT'!$D$11,IF('Ficha de funcio e processa'!W400&lt;='Tabela IRT'!$B$12,'Tabela IRT'!$D$12,IF('Ficha de funcio e processa'!W400&lt;='Tabela IRT'!$B$13,'Tabela IRT'!$D$13,IF('Ficha de funcio e processa'!W400&lt;='Tabela IRT'!$B$14,'Tabela IRT'!$D$14,IF('Ficha de funcio e processa'!W400&lt;='Tabela IRT'!$B$15,'Tabela IRT'!$D$15,IF('Ficha de funcio e processa'!W400&lt;='Tabela IRT'!$B$16,'Tabela IRT'!$D$16,IF('Ficha de funcio e processa'!W400&lt;='Tabela IRT'!$B$17,'Tabela IRT'!$D$17,IF('Ficha de funcio e processa'!W400&lt;='Tabela IRT'!$B$18,'Tabela IRT'!$D$18,IF('Ficha de funcio e processa'!W400&lt;='Tabela IRT'!$B$19,'Tabela IRT'!$D$19,IF('Ficha de funcio e processa'!W400&lt;='Tabela IRT'!$B$20,'Tabela IRT'!$D$20,IF('Ficha de funcio e processa'!W400&lt;='Tabela IRT'!$B$21,'Tabela IRT'!$D$21,IF('Ficha de funcio e processa'!W400&lt;='Tabela IRT'!$B$22,'Tabela IRT'!$D$22,IF('Ficha de funcio e processa'!W400&lt;='Tabela IRT'!$B$23,'Tabela IRT'!$D$23,IF('Ficha de funcio e processa'!W400&lt;='Tabela IRT'!$B$24,'Tabela IRT'!$D$24))))))))))))))</f>
        <v>0</v>
      </c>
      <c r="K395" s="148">
        <f>IF('Ficha de funcio e processa'!W400&lt;='Tabela IRT'!$B$11,'Tabela IRT'!$E$11,IF('Ficha de funcio e processa'!W400&lt;='Tabela IRT'!$B$12,'Tabela IRT'!$E$12,IF('Ficha de funcio e processa'!W400&lt;='Tabela IRT'!$B$13,'Tabela IRT'!$E$13,IF('Ficha de funcio e processa'!W400&lt;='Tabela IRT'!$B$14,'Tabela IRT'!$E$14,IF('Ficha de funcio e processa'!W400&lt;='Tabela IRT'!$B$15,'Tabela IRT'!$E$15,IF('Ficha de funcio e processa'!W400&lt;='Tabela IRT'!$B$16,'Tabela IRT'!$E$16,IF('Ficha de funcio e processa'!W400&lt;='Tabela IRT'!$B$17,'Tabela IRT'!$E$17,IF('Ficha de funcio e processa'!W400&lt;='Tabela IRT'!$B$18,'Tabela IRT'!$E$18,IF('Ficha de funcio e processa'!W400&lt;='Tabela IRT'!$B$19,'Tabela IRT'!$E$19,IF('Ficha de funcio e processa'!W400&lt;='Tabela IRT'!$B$20,'Tabela IRT'!$E$20,IF('Ficha de funcio e processa'!W400&lt;='Tabela IRT'!$B$21,'Tabela IRT'!$E$21,IF('Ficha de funcio e processa'!W400&lt;='Tabela IRT'!$B$22,'Tabela IRT'!$E$22,IF('Ficha de funcio e processa'!W400&lt;='Tabela IRT'!$B$23,'Tabela IRT'!$E$23,IF('Ficha de funcio e processa'!W400&lt;='Tabela IRT'!$B$24,'Tabela IRT'!$E$24))))))))))))))</f>
        <v>0</v>
      </c>
      <c r="L395" s="148">
        <f>IF('Ficha de funcio e processa'!W400&lt;='Tabela IRT'!$B$11,'Tabela IRT'!$C$11,IF('Ficha de funcio e processa'!W400&lt;='Tabela IRT'!$B$12,'Tabela IRT'!$C$12,IF('Ficha de funcio e processa'!W400&lt;='Tabela IRT'!$B$13,'Tabela IRT'!$C$13,IF('Ficha de funcio e processa'!W400&lt;='Tabela IRT'!$B$14,'Tabela IRT'!$C$14,IF('Ficha de funcio e processa'!W400&lt;='Tabela IRT'!$B$15,'Tabela IRT'!$C$15,IF('Ficha de funcio e processa'!W400&lt;='Tabela IRT'!$B$16,'Tabela IRT'!$C$16,IF('Ficha de funcio e processa'!W400&lt;='Tabela IRT'!$B$17,'Tabela IRT'!$C$17,IF('Ficha de funcio e processa'!W400&lt;='Tabela IRT'!$B$18,'Tabela IRT'!$C$18,IF('Ficha de funcio e processa'!W400&lt;='Tabela IRT'!$B$19,'Tabela IRT'!$C$19,IF('Ficha de funcio e processa'!W400&lt;='Tabela IRT'!$B$20,'Tabela IRT'!$C$20,IF('Ficha de funcio e processa'!W400&lt;='Tabela IRT'!$B$21,'Tabela IRT'!$C$21,IF('Ficha de funcio e processa'!W400&lt;='Tabela IRT'!$B$22,'Tabela IRT'!$C$22,IF('Ficha de funcio e processa'!W400&lt;='Tabela IRT'!$B$23,'Tabela IRT'!$C$23,IF('Ficha de funcio e processa'!W400&lt;='Tabela IRT'!$B$24,'Tabela IRT'!$C$24))))))))))))))</f>
        <v>0</v>
      </c>
      <c r="M395" s="233">
        <f>('Ficha de funcio e processa'!W400-30%)-L395</f>
        <v>-0.3</v>
      </c>
      <c r="N395" s="184">
        <v>44</v>
      </c>
      <c r="O395" s="184">
        <v>9</v>
      </c>
      <c r="P395" s="185"/>
      <c r="Q395" s="185"/>
      <c r="R395" s="186"/>
      <c r="S395" s="186"/>
      <c r="T395" s="186"/>
      <c r="U395" s="186"/>
      <c r="V395" s="186"/>
      <c r="W395" s="186"/>
      <c r="X395" s="186"/>
      <c r="Y395" s="186"/>
      <c r="Z395" s="151"/>
      <c r="AA395" s="153">
        <f t="shared" ca="1" si="32"/>
        <v>41740</v>
      </c>
      <c r="AB395" s="154">
        <f t="shared" ca="1" si="33"/>
        <v>114.35616438356165</v>
      </c>
      <c r="AC395" s="187"/>
    </row>
    <row r="396" spans="1:29">
      <c r="A396" s="137" t="b">
        <f t="shared" si="34"/>
        <v>0</v>
      </c>
      <c r="B396" s="138"/>
      <c r="C396" s="145"/>
      <c r="D396" s="138"/>
      <c r="E396" s="139"/>
      <c r="F396" s="139"/>
      <c r="G396" s="140">
        <f t="shared" ca="1" si="30"/>
        <v>41740</v>
      </c>
      <c r="H396" s="141">
        <f t="shared" ca="1" si="31"/>
        <v>-41740</v>
      </c>
      <c r="I396" s="180"/>
      <c r="J396" s="135">
        <f>IF('Ficha de funcio e processa'!W401&lt;='Tabela IRT'!$B$11,'Tabela IRT'!$D$11,IF('Ficha de funcio e processa'!W401&lt;='Tabela IRT'!$B$12,'Tabela IRT'!$D$12,IF('Ficha de funcio e processa'!W401&lt;='Tabela IRT'!$B$13,'Tabela IRT'!$D$13,IF('Ficha de funcio e processa'!W401&lt;='Tabela IRT'!$B$14,'Tabela IRT'!$D$14,IF('Ficha de funcio e processa'!W401&lt;='Tabela IRT'!$B$15,'Tabela IRT'!$D$15,IF('Ficha de funcio e processa'!W401&lt;='Tabela IRT'!$B$16,'Tabela IRT'!$D$16,IF('Ficha de funcio e processa'!W401&lt;='Tabela IRT'!$B$17,'Tabela IRT'!$D$17,IF('Ficha de funcio e processa'!W401&lt;='Tabela IRT'!$B$18,'Tabela IRT'!$D$18,IF('Ficha de funcio e processa'!W401&lt;='Tabela IRT'!$B$19,'Tabela IRT'!$D$19,IF('Ficha de funcio e processa'!W401&lt;='Tabela IRT'!$B$20,'Tabela IRT'!$D$20,IF('Ficha de funcio e processa'!W401&lt;='Tabela IRT'!$B$21,'Tabela IRT'!$D$21,IF('Ficha de funcio e processa'!W401&lt;='Tabela IRT'!$B$22,'Tabela IRT'!$D$22,IF('Ficha de funcio e processa'!W401&lt;='Tabela IRT'!$B$23,'Tabela IRT'!$D$23,IF('Ficha de funcio e processa'!W401&lt;='Tabela IRT'!$B$24,'Tabela IRT'!$D$24))))))))))))))</f>
        <v>0</v>
      </c>
      <c r="K396" s="148">
        <f>IF('Ficha de funcio e processa'!W401&lt;='Tabela IRT'!$B$11,'Tabela IRT'!$E$11,IF('Ficha de funcio e processa'!W401&lt;='Tabela IRT'!$B$12,'Tabela IRT'!$E$12,IF('Ficha de funcio e processa'!W401&lt;='Tabela IRT'!$B$13,'Tabela IRT'!$E$13,IF('Ficha de funcio e processa'!W401&lt;='Tabela IRT'!$B$14,'Tabela IRT'!$E$14,IF('Ficha de funcio e processa'!W401&lt;='Tabela IRT'!$B$15,'Tabela IRT'!$E$15,IF('Ficha de funcio e processa'!W401&lt;='Tabela IRT'!$B$16,'Tabela IRT'!$E$16,IF('Ficha de funcio e processa'!W401&lt;='Tabela IRT'!$B$17,'Tabela IRT'!$E$17,IF('Ficha de funcio e processa'!W401&lt;='Tabela IRT'!$B$18,'Tabela IRT'!$E$18,IF('Ficha de funcio e processa'!W401&lt;='Tabela IRT'!$B$19,'Tabela IRT'!$E$19,IF('Ficha de funcio e processa'!W401&lt;='Tabela IRT'!$B$20,'Tabela IRT'!$E$20,IF('Ficha de funcio e processa'!W401&lt;='Tabela IRT'!$B$21,'Tabela IRT'!$E$21,IF('Ficha de funcio e processa'!W401&lt;='Tabela IRT'!$B$22,'Tabela IRT'!$E$22,IF('Ficha de funcio e processa'!W401&lt;='Tabela IRT'!$B$23,'Tabela IRT'!$E$23,IF('Ficha de funcio e processa'!W401&lt;='Tabela IRT'!$B$24,'Tabela IRT'!$E$24))))))))))))))</f>
        <v>0</v>
      </c>
      <c r="L396" s="148">
        <f>IF('Ficha de funcio e processa'!W401&lt;='Tabela IRT'!$B$11,'Tabela IRT'!$C$11,IF('Ficha de funcio e processa'!W401&lt;='Tabela IRT'!$B$12,'Tabela IRT'!$C$12,IF('Ficha de funcio e processa'!W401&lt;='Tabela IRT'!$B$13,'Tabela IRT'!$C$13,IF('Ficha de funcio e processa'!W401&lt;='Tabela IRT'!$B$14,'Tabela IRT'!$C$14,IF('Ficha de funcio e processa'!W401&lt;='Tabela IRT'!$B$15,'Tabela IRT'!$C$15,IF('Ficha de funcio e processa'!W401&lt;='Tabela IRT'!$B$16,'Tabela IRT'!$C$16,IF('Ficha de funcio e processa'!W401&lt;='Tabela IRT'!$B$17,'Tabela IRT'!$C$17,IF('Ficha de funcio e processa'!W401&lt;='Tabela IRT'!$B$18,'Tabela IRT'!$C$18,IF('Ficha de funcio e processa'!W401&lt;='Tabela IRT'!$B$19,'Tabela IRT'!$C$19,IF('Ficha de funcio e processa'!W401&lt;='Tabela IRT'!$B$20,'Tabela IRT'!$C$20,IF('Ficha de funcio e processa'!W401&lt;='Tabela IRT'!$B$21,'Tabela IRT'!$C$21,IF('Ficha de funcio e processa'!W401&lt;='Tabela IRT'!$B$22,'Tabela IRT'!$C$22,IF('Ficha de funcio e processa'!W401&lt;='Tabela IRT'!$B$23,'Tabela IRT'!$C$23,IF('Ficha de funcio e processa'!W401&lt;='Tabela IRT'!$B$24,'Tabela IRT'!$C$24))))))))))))))</f>
        <v>0</v>
      </c>
      <c r="M396" s="233">
        <f>('Ficha de funcio e processa'!W401-30%)-L396</f>
        <v>-0.3</v>
      </c>
      <c r="N396" s="184">
        <v>44</v>
      </c>
      <c r="O396" s="184">
        <v>9</v>
      </c>
      <c r="P396" s="185"/>
      <c r="Q396" s="185"/>
      <c r="R396" s="186"/>
      <c r="S396" s="186"/>
      <c r="T396" s="186"/>
      <c r="U396" s="186"/>
      <c r="V396" s="186"/>
      <c r="W396" s="186"/>
      <c r="X396" s="186"/>
      <c r="Y396" s="186"/>
      <c r="Z396" s="151"/>
      <c r="AA396" s="153">
        <f t="shared" ca="1" si="32"/>
        <v>41740</v>
      </c>
      <c r="AB396" s="154">
        <f t="shared" ca="1" si="33"/>
        <v>114.35616438356165</v>
      </c>
      <c r="AC396" s="187"/>
    </row>
    <row r="397" spans="1:29">
      <c r="A397" s="137" t="b">
        <f t="shared" si="34"/>
        <v>0</v>
      </c>
      <c r="B397" s="138"/>
      <c r="C397" s="145"/>
      <c r="D397" s="138"/>
      <c r="E397" s="139"/>
      <c r="F397" s="139"/>
      <c r="G397" s="140">
        <f t="shared" ca="1" si="30"/>
        <v>41740</v>
      </c>
      <c r="H397" s="141">
        <f t="shared" ca="1" si="31"/>
        <v>-41740</v>
      </c>
      <c r="I397" s="180"/>
      <c r="J397" s="135">
        <f>IF('Ficha de funcio e processa'!W402&lt;='Tabela IRT'!$B$11,'Tabela IRT'!$D$11,IF('Ficha de funcio e processa'!W402&lt;='Tabela IRT'!$B$12,'Tabela IRT'!$D$12,IF('Ficha de funcio e processa'!W402&lt;='Tabela IRT'!$B$13,'Tabela IRT'!$D$13,IF('Ficha de funcio e processa'!W402&lt;='Tabela IRT'!$B$14,'Tabela IRT'!$D$14,IF('Ficha de funcio e processa'!W402&lt;='Tabela IRT'!$B$15,'Tabela IRT'!$D$15,IF('Ficha de funcio e processa'!W402&lt;='Tabela IRT'!$B$16,'Tabela IRT'!$D$16,IF('Ficha de funcio e processa'!W402&lt;='Tabela IRT'!$B$17,'Tabela IRT'!$D$17,IF('Ficha de funcio e processa'!W402&lt;='Tabela IRT'!$B$18,'Tabela IRT'!$D$18,IF('Ficha de funcio e processa'!W402&lt;='Tabela IRT'!$B$19,'Tabela IRT'!$D$19,IF('Ficha de funcio e processa'!W402&lt;='Tabela IRT'!$B$20,'Tabela IRT'!$D$20,IF('Ficha de funcio e processa'!W402&lt;='Tabela IRT'!$B$21,'Tabela IRT'!$D$21,IF('Ficha de funcio e processa'!W402&lt;='Tabela IRT'!$B$22,'Tabela IRT'!$D$22,IF('Ficha de funcio e processa'!W402&lt;='Tabela IRT'!$B$23,'Tabela IRT'!$D$23,IF('Ficha de funcio e processa'!W402&lt;='Tabela IRT'!$B$24,'Tabela IRT'!$D$24))))))))))))))</f>
        <v>0</v>
      </c>
      <c r="K397" s="148">
        <f>IF('Ficha de funcio e processa'!W402&lt;='Tabela IRT'!$B$11,'Tabela IRT'!$E$11,IF('Ficha de funcio e processa'!W402&lt;='Tabela IRT'!$B$12,'Tabela IRT'!$E$12,IF('Ficha de funcio e processa'!W402&lt;='Tabela IRT'!$B$13,'Tabela IRT'!$E$13,IF('Ficha de funcio e processa'!W402&lt;='Tabela IRT'!$B$14,'Tabela IRT'!$E$14,IF('Ficha de funcio e processa'!W402&lt;='Tabela IRT'!$B$15,'Tabela IRT'!$E$15,IF('Ficha de funcio e processa'!W402&lt;='Tabela IRT'!$B$16,'Tabela IRT'!$E$16,IF('Ficha de funcio e processa'!W402&lt;='Tabela IRT'!$B$17,'Tabela IRT'!$E$17,IF('Ficha de funcio e processa'!W402&lt;='Tabela IRT'!$B$18,'Tabela IRT'!$E$18,IF('Ficha de funcio e processa'!W402&lt;='Tabela IRT'!$B$19,'Tabela IRT'!$E$19,IF('Ficha de funcio e processa'!W402&lt;='Tabela IRT'!$B$20,'Tabela IRT'!$E$20,IF('Ficha de funcio e processa'!W402&lt;='Tabela IRT'!$B$21,'Tabela IRT'!$E$21,IF('Ficha de funcio e processa'!W402&lt;='Tabela IRT'!$B$22,'Tabela IRT'!$E$22,IF('Ficha de funcio e processa'!W402&lt;='Tabela IRT'!$B$23,'Tabela IRT'!$E$23,IF('Ficha de funcio e processa'!W402&lt;='Tabela IRT'!$B$24,'Tabela IRT'!$E$24))))))))))))))</f>
        <v>0</v>
      </c>
      <c r="L397" s="148">
        <f>IF('Ficha de funcio e processa'!W402&lt;='Tabela IRT'!$B$11,'Tabela IRT'!$C$11,IF('Ficha de funcio e processa'!W402&lt;='Tabela IRT'!$B$12,'Tabela IRT'!$C$12,IF('Ficha de funcio e processa'!W402&lt;='Tabela IRT'!$B$13,'Tabela IRT'!$C$13,IF('Ficha de funcio e processa'!W402&lt;='Tabela IRT'!$B$14,'Tabela IRT'!$C$14,IF('Ficha de funcio e processa'!W402&lt;='Tabela IRT'!$B$15,'Tabela IRT'!$C$15,IF('Ficha de funcio e processa'!W402&lt;='Tabela IRT'!$B$16,'Tabela IRT'!$C$16,IF('Ficha de funcio e processa'!W402&lt;='Tabela IRT'!$B$17,'Tabela IRT'!$C$17,IF('Ficha de funcio e processa'!W402&lt;='Tabela IRT'!$B$18,'Tabela IRT'!$C$18,IF('Ficha de funcio e processa'!W402&lt;='Tabela IRT'!$B$19,'Tabela IRT'!$C$19,IF('Ficha de funcio e processa'!W402&lt;='Tabela IRT'!$B$20,'Tabela IRT'!$C$20,IF('Ficha de funcio e processa'!W402&lt;='Tabela IRT'!$B$21,'Tabela IRT'!$C$21,IF('Ficha de funcio e processa'!W402&lt;='Tabela IRT'!$B$22,'Tabela IRT'!$C$22,IF('Ficha de funcio e processa'!W402&lt;='Tabela IRT'!$B$23,'Tabela IRT'!$C$23,IF('Ficha de funcio e processa'!W402&lt;='Tabela IRT'!$B$24,'Tabela IRT'!$C$24))))))))))))))</f>
        <v>0</v>
      </c>
      <c r="M397" s="233">
        <f>('Ficha de funcio e processa'!W402-30%)-L397</f>
        <v>-0.3</v>
      </c>
      <c r="N397" s="184">
        <v>44</v>
      </c>
      <c r="O397" s="184">
        <v>9</v>
      </c>
      <c r="P397" s="185"/>
      <c r="Q397" s="185"/>
      <c r="R397" s="186"/>
      <c r="S397" s="186"/>
      <c r="T397" s="186"/>
      <c r="U397" s="186"/>
      <c r="V397" s="186"/>
      <c r="W397" s="186"/>
      <c r="X397" s="186"/>
      <c r="Y397" s="186"/>
      <c r="Z397" s="151"/>
      <c r="AA397" s="153">
        <f t="shared" ca="1" si="32"/>
        <v>41740</v>
      </c>
      <c r="AB397" s="154">
        <f t="shared" ca="1" si="33"/>
        <v>114.35616438356165</v>
      </c>
      <c r="AC397" s="187"/>
    </row>
    <row r="398" spans="1:29">
      <c r="A398" s="137" t="b">
        <f t="shared" si="34"/>
        <v>0</v>
      </c>
      <c r="B398" s="138"/>
      <c r="C398" s="145"/>
      <c r="D398" s="138"/>
      <c r="E398" s="139"/>
      <c r="F398" s="139"/>
      <c r="G398" s="140">
        <f t="shared" ca="1" si="30"/>
        <v>41740</v>
      </c>
      <c r="H398" s="141">
        <f t="shared" ca="1" si="31"/>
        <v>-41740</v>
      </c>
      <c r="I398" s="180"/>
      <c r="J398" s="135">
        <f>IF('Ficha de funcio e processa'!W403&lt;='Tabela IRT'!$B$11,'Tabela IRT'!$D$11,IF('Ficha de funcio e processa'!W403&lt;='Tabela IRT'!$B$12,'Tabela IRT'!$D$12,IF('Ficha de funcio e processa'!W403&lt;='Tabela IRT'!$B$13,'Tabela IRT'!$D$13,IF('Ficha de funcio e processa'!W403&lt;='Tabela IRT'!$B$14,'Tabela IRT'!$D$14,IF('Ficha de funcio e processa'!W403&lt;='Tabela IRT'!$B$15,'Tabela IRT'!$D$15,IF('Ficha de funcio e processa'!W403&lt;='Tabela IRT'!$B$16,'Tabela IRT'!$D$16,IF('Ficha de funcio e processa'!W403&lt;='Tabela IRT'!$B$17,'Tabela IRT'!$D$17,IF('Ficha de funcio e processa'!W403&lt;='Tabela IRT'!$B$18,'Tabela IRT'!$D$18,IF('Ficha de funcio e processa'!W403&lt;='Tabela IRT'!$B$19,'Tabela IRT'!$D$19,IF('Ficha de funcio e processa'!W403&lt;='Tabela IRT'!$B$20,'Tabela IRT'!$D$20,IF('Ficha de funcio e processa'!W403&lt;='Tabela IRT'!$B$21,'Tabela IRT'!$D$21,IF('Ficha de funcio e processa'!W403&lt;='Tabela IRT'!$B$22,'Tabela IRT'!$D$22,IF('Ficha de funcio e processa'!W403&lt;='Tabela IRT'!$B$23,'Tabela IRT'!$D$23,IF('Ficha de funcio e processa'!W403&lt;='Tabela IRT'!$B$24,'Tabela IRT'!$D$24))))))))))))))</f>
        <v>0</v>
      </c>
      <c r="K398" s="148">
        <f>IF('Ficha de funcio e processa'!W403&lt;='Tabela IRT'!$B$11,'Tabela IRT'!$E$11,IF('Ficha de funcio e processa'!W403&lt;='Tabela IRT'!$B$12,'Tabela IRT'!$E$12,IF('Ficha de funcio e processa'!W403&lt;='Tabela IRT'!$B$13,'Tabela IRT'!$E$13,IF('Ficha de funcio e processa'!W403&lt;='Tabela IRT'!$B$14,'Tabela IRT'!$E$14,IF('Ficha de funcio e processa'!W403&lt;='Tabela IRT'!$B$15,'Tabela IRT'!$E$15,IF('Ficha de funcio e processa'!W403&lt;='Tabela IRT'!$B$16,'Tabela IRT'!$E$16,IF('Ficha de funcio e processa'!W403&lt;='Tabela IRT'!$B$17,'Tabela IRT'!$E$17,IF('Ficha de funcio e processa'!W403&lt;='Tabela IRT'!$B$18,'Tabela IRT'!$E$18,IF('Ficha de funcio e processa'!W403&lt;='Tabela IRT'!$B$19,'Tabela IRT'!$E$19,IF('Ficha de funcio e processa'!W403&lt;='Tabela IRT'!$B$20,'Tabela IRT'!$E$20,IF('Ficha de funcio e processa'!W403&lt;='Tabela IRT'!$B$21,'Tabela IRT'!$E$21,IF('Ficha de funcio e processa'!W403&lt;='Tabela IRT'!$B$22,'Tabela IRT'!$E$22,IF('Ficha de funcio e processa'!W403&lt;='Tabela IRT'!$B$23,'Tabela IRT'!$E$23,IF('Ficha de funcio e processa'!W403&lt;='Tabela IRT'!$B$24,'Tabela IRT'!$E$24))))))))))))))</f>
        <v>0</v>
      </c>
      <c r="L398" s="148">
        <f>IF('Ficha de funcio e processa'!W403&lt;='Tabela IRT'!$B$11,'Tabela IRT'!$C$11,IF('Ficha de funcio e processa'!W403&lt;='Tabela IRT'!$B$12,'Tabela IRT'!$C$12,IF('Ficha de funcio e processa'!W403&lt;='Tabela IRT'!$B$13,'Tabela IRT'!$C$13,IF('Ficha de funcio e processa'!W403&lt;='Tabela IRT'!$B$14,'Tabela IRT'!$C$14,IF('Ficha de funcio e processa'!W403&lt;='Tabela IRT'!$B$15,'Tabela IRT'!$C$15,IF('Ficha de funcio e processa'!W403&lt;='Tabela IRT'!$B$16,'Tabela IRT'!$C$16,IF('Ficha de funcio e processa'!W403&lt;='Tabela IRT'!$B$17,'Tabela IRT'!$C$17,IF('Ficha de funcio e processa'!W403&lt;='Tabela IRT'!$B$18,'Tabela IRT'!$C$18,IF('Ficha de funcio e processa'!W403&lt;='Tabela IRT'!$B$19,'Tabela IRT'!$C$19,IF('Ficha de funcio e processa'!W403&lt;='Tabela IRT'!$B$20,'Tabela IRT'!$C$20,IF('Ficha de funcio e processa'!W403&lt;='Tabela IRT'!$B$21,'Tabela IRT'!$C$21,IF('Ficha de funcio e processa'!W403&lt;='Tabela IRT'!$B$22,'Tabela IRT'!$C$22,IF('Ficha de funcio e processa'!W403&lt;='Tabela IRT'!$B$23,'Tabela IRT'!$C$23,IF('Ficha de funcio e processa'!W403&lt;='Tabela IRT'!$B$24,'Tabela IRT'!$C$24))))))))))))))</f>
        <v>0</v>
      </c>
      <c r="M398" s="233">
        <f>('Ficha de funcio e processa'!W403-30%)-L398</f>
        <v>-0.3</v>
      </c>
      <c r="N398" s="184">
        <v>44</v>
      </c>
      <c r="O398" s="184">
        <v>9</v>
      </c>
      <c r="P398" s="185"/>
      <c r="Q398" s="185"/>
      <c r="R398" s="186"/>
      <c r="S398" s="186"/>
      <c r="T398" s="186"/>
      <c r="U398" s="186"/>
      <c r="V398" s="186"/>
      <c r="W398" s="186"/>
      <c r="X398" s="186"/>
      <c r="Y398" s="186"/>
      <c r="Z398" s="151"/>
      <c r="AA398" s="153">
        <f t="shared" ca="1" si="32"/>
        <v>41740</v>
      </c>
      <c r="AB398" s="154">
        <f t="shared" ca="1" si="33"/>
        <v>114.35616438356165</v>
      </c>
      <c r="AC398" s="187"/>
    </row>
    <row r="399" spans="1:29">
      <c r="A399" s="137" t="b">
        <f t="shared" si="34"/>
        <v>0</v>
      </c>
      <c r="B399" s="138"/>
      <c r="C399" s="145"/>
      <c r="D399" s="138"/>
      <c r="E399" s="139"/>
      <c r="F399" s="139"/>
      <c r="G399" s="140">
        <f t="shared" ca="1" si="30"/>
        <v>41740</v>
      </c>
      <c r="H399" s="141">
        <f t="shared" ca="1" si="31"/>
        <v>-41740</v>
      </c>
      <c r="I399" s="180"/>
      <c r="J399" s="135">
        <f>IF('Ficha de funcio e processa'!W404&lt;='Tabela IRT'!$B$11,'Tabela IRT'!$D$11,IF('Ficha de funcio e processa'!W404&lt;='Tabela IRT'!$B$12,'Tabela IRT'!$D$12,IF('Ficha de funcio e processa'!W404&lt;='Tabela IRT'!$B$13,'Tabela IRT'!$D$13,IF('Ficha de funcio e processa'!W404&lt;='Tabela IRT'!$B$14,'Tabela IRT'!$D$14,IF('Ficha de funcio e processa'!W404&lt;='Tabela IRT'!$B$15,'Tabela IRT'!$D$15,IF('Ficha de funcio e processa'!W404&lt;='Tabela IRT'!$B$16,'Tabela IRT'!$D$16,IF('Ficha de funcio e processa'!W404&lt;='Tabela IRT'!$B$17,'Tabela IRT'!$D$17,IF('Ficha de funcio e processa'!W404&lt;='Tabela IRT'!$B$18,'Tabela IRT'!$D$18,IF('Ficha de funcio e processa'!W404&lt;='Tabela IRT'!$B$19,'Tabela IRT'!$D$19,IF('Ficha de funcio e processa'!W404&lt;='Tabela IRT'!$B$20,'Tabela IRT'!$D$20,IF('Ficha de funcio e processa'!W404&lt;='Tabela IRT'!$B$21,'Tabela IRT'!$D$21,IF('Ficha de funcio e processa'!W404&lt;='Tabela IRT'!$B$22,'Tabela IRT'!$D$22,IF('Ficha de funcio e processa'!W404&lt;='Tabela IRT'!$B$23,'Tabela IRT'!$D$23,IF('Ficha de funcio e processa'!W404&lt;='Tabela IRT'!$B$24,'Tabela IRT'!$D$24))))))))))))))</f>
        <v>0</v>
      </c>
      <c r="K399" s="148">
        <f>IF('Ficha de funcio e processa'!W404&lt;='Tabela IRT'!$B$11,'Tabela IRT'!$E$11,IF('Ficha de funcio e processa'!W404&lt;='Tabela IRT'!$B$12,'Tabela IRT'!$E$12,IF('Ficha de funcio e processa'!W404&lt;='Tabela IRT'!$B$13,'Tabela IRT'!$E$13,IF('Ficha de funcio e processa'!W404&lt;='Tabela IRT'!$B$14,'Tabela IRT'!$E$14,IF('Ficha de funcio e processa'!W404&lt;='Tabela IRT'!$B$15,'Tabela IRT'!$E$15,IF('Ficha de funcio e processa'!W404&lt;='Tabela IRT'!$B$16,'Tabela IRT'!$E$16,IF('Ficha de funcio e processa'!W404&lt;='Tabela IRT'!$B$17,'Tabela IRT'!$E$17,IF('Ficha de funcio e processa'!W404&lt;='Tabela IRT'!$B$18,'Tabela IRT'!$E$18,IF('Ficha de funcio e processa'!W404&lt;='Tabela IRT'!$B$19,'Tabela IRT'!$E$19,IF('Ficha de funcio e processa'!W404&lt;='Tabela IRT'!$B$20,'Tabela IRT'!$E$20,IF('Ficha de funcio e processa'!W404&lt;='Tabela IRT'!$B$21,'Tabela IRT'!$E$21,IF('Ficha de funcio e processa'!W404&lt;='Tabela IRT'!$B$22,'Tabela IRT'!$E$22,IF('Ficha de funcio e processa'!W404&lt;='Tabela IRT'!$B$23,'Tabela IRT'!$E$23,IF('Ficha de funcio e processa'!W404&lt;='Tabela IRT'!$B$24,'Tabela IRT'!$E$24))))))))))))))</f>
        <v>0</v>
      </c>
      <c r="L399" s="148">
        <f>IF('Ficha de funcio e processa'!W404&lt;='Tabela IRT'!$B$11,'Tabela IRT'!$C$11,IF('Ficha de funcio e processa'!W404&lt;='Tabela IRT'!$B$12,'Tabela IRT'!$C$12,IF('Ficha de funcio e processa'!W404&lt;='Tabela IRT'!$B$13,'Tabela IRT'!$C$13,IF('Ficha de funcio e processa'!W404&lt;='Tabela IRT'!$B$14,'Tabela IRT'!$C$14,IF('Ficha de funcio e processa'!W404&lt;='Tabela IRT'!$B$15,'Tabela IRT'!$C$15,IF('Ficha de funcio e processa'!W404&lt;='Tabela IRT'!$B$16,'Tabela IRT'!$C$16,IF('Ficha de funcio e processa'!W404&lt;='Tabela IRT'!$B$17,'Tabela IRT'!$C$17,IF('Ficha de funcio e processa'!W404&lt;='Tabela IRT'!$B$18,'Tabela IRT'!$C$18,IF('Ficha de funcio e processa'!W404&lt;='Tabela IRT'!$B$19,'Tabela IRT'!$C$19,IF('Ficha de funcio e processa'!W404&lt;='Tabela IRT'!$B$20,'Tabela IRT'!$C$20,IF('Ficha de funcio e processa'!W404&lt;='Tabela IRT'!$B$21,'Tabela IRT'!$C$21,IF('Ficha de funcio e processa'!W404&lt;='Tabela IRT'!$B$22,'Tabela IRT'!$C$22,IF('Ficha de funcio e processa'!W404&lt;='Tabela IRT'!$B$23,'Tabela IRT'!$C$23,IF('Ficha de funcio e processa'!W404&lt;='Tabela IRT'!$B$24,'Tabela IRT'!$C$24))))))))))))))</f>
        <v>0</v>
      </c>
      <c r="M399" s="233">
        <f>('Ficha de funcio e processa'!W404-30%)-L399</f>
        <v>-0.3</v>
      </c>
      <c r="N399" s="184">
        <v>44</v>
      </c>
      <c r="O399" s="184">
        <v>9</v>
      </c>
      <c r="P399" s="185"/>
      <c r="Q399" s="185"/>
      <c r="R399" s="186"/>
      <c r="S399" s="186"/>
      <c r="T399" s="186"/>
      <c r="U399" s="186"/>
      <c r="V399" s="186"/>
      <c r="W399" s="186"/>
      <c r="X399" s="186"/>
      <c r="Y399" s="186"/>
      <c r="Z399" s="151"/>
      <c r="AA399" s="153">
        <f t="shared" ca="1" si="32"/>
        <v>41740</v>
      </c>
      <c r="AB399" s="154">
        <f t="shared" ca="1" si="33"/>
        <v>114.35616438356165</v>
      </c>
      <c r="AC399" s="187"/>
    </row>
    <row r="400" spans="1:29">
      <c r="A400" s="137" t="b">
        <f t="shared" si="34"/>
        <v>0</v>
      </c>
      <c r="B400" s="138"/>
      <c r="C400" s="145"/>
      <c r="D400" s="138"/>
      <c r="E400" s="139"/>
      <c r="F400" s="139"/>
      <c r="G400" s="140">
        <f t="shared" ca="1" si="30"/>
        <v>41740</v>
      </c>
      <c r="H400" s="141">
        <f t="shared" ca="1" si="31"/>
        <v>-41740</v>
      </c>
      <c r="I400" s="180"/>
      <c r="J400" s="135">
        <f>IF('Ficha de funcio e processa'!W405&lt;='Tabela IRT'!$B$11,'Tabela IRT'!$D$11,IF('Ficha de funcio e processa'!W405&lt;='Tabela IRT'!$B$12,'Tabela IRT'!$D$12,IF('Ficha de funcio e processa'!W405&lt;='Tabela IRT'!$B$13,'Tabela IRT'!$D$13,IF('Ficha de funcio e processa'!W405&lt;='Tabela IRT'!$B$14,'Tabela IRT'!$D$14,IF('Ficha de funcio e processa'!W405&lt;='Tabela IRT'!$B$15,'Tabela IRT'!$D$15,IF('Ficha de funcio e processa'!W405&lt;='Tabela IRT'!$B$16,'Tabela IRT'!$D$16,IF('Ficha de funcio e processa'!W405&lt;='Tabela IRT'!$B$17,'Tabela IRT'!$D$17,IF('Ficha de funcio e processa'!W405&lt;='Tabela IRT'!$B$18,'Tabela IRT'!$D$18,IF('Ficha de funcio e processa'!W405&lt;='Tabela IRT'!$B$19,'Tabela IRT'!$D$19,IF('Ficha de funcio e processa'!W405&lt;='Tabela IRT'!$B$20,'Tabela IRT'!$D$20,IF('Ficha de funcio e processa'!W405&lt;='Tabela IRT'!$B$21,'Tabela IRT'!$D$21,IF('Ficha de funcio e processa'!W405&lt;='Tabela IRT'!$B$22,'Tabela IRT'!$D$22,IF('Ficha de funcio e processa'!W405&lt;='Tabela IRT'!$B$23,'Tabela IRT'!$D$23,IF('Ficha de funcio e processa'!W405&lt;='Tabela IRT'!$B$24,'Tabela IRT'!$D$24))))))))))))))</f>
        <v>0</v>
      </c>
      <c r="K400" s="148">
        <f>IF('Ficha de funcio e processa'!W405&lt;='Tabela IRT'!$B$11,'Tabela IRT'!$E$11,IF('Ficha de funcio e processa'!W405&lt;='Tabela IRT'!$B$12,'Tabela IRT'!$E$12,IF('Ficha de funcio e processa'!W405&lt;='Tabela IRT'!$B$13,'Tabela IRT'!$E$13,IF('Ficha de funcio e processa'!W405&lt;='Tabela IRT'!$B$14,'Tabela IRT'!$E$14,IF('Ficha de funcio e processa'!W405&lt;='Tabela IRT'!$B$15,'Tabela IRT'!$E$15,IF('Ficha de funcio e processa'!W405&lt;='Tabela IRT'!$B$16,'Tabela IRT'!$E$16,IF('Ficha de funcio e processa'!W405&lt;='Tabela IRT'!$B$17,'Tabela IRT'!$E$17,IF('Ficha de funcio e processa'!W405&lt;='Tabela IRT'!$B$18,'Tabela IRT'!$E$18,IF('Ficha de funcio e processa'!W405&lt;='Tabela IRT'!$B$19,'Tabela IRT'!$E$19,IF('Ficha de funcio e processa'!W405&lt;='Tabela IRT'!$B$20,'Tabela IRT'!$E$20,IF('Ficha de funcio e processa'!W405&lt;='Tabela IRT'!$B$21,'Tabela IRT'!$E$21,IF('Ficha de funcio e processa'!W405&lt;='Tabela IRT'!$B$22,'Tabela IRT'!$E$22,IF('Ficha de funcio e processa'!W405&lt;='Tabela IRT'!$B$23,'Tabela IRT'!$E$23,IF('Ficha de funcio e processa'!W405&lt;='Tabela IRT'!$B$24,'Tabela IRT'!$E$24))))))))))))))</f>
        <v>0</v>
      </c>
      <c r="L400" s="148">
        <f>IF('Ficha de funcio e processa'!W405&lt;='Tabela IRT'!$B$11,'Tabela IRT'!$C$11,IF('Ficha de funcio e processa'!W405&lt;='Tabela IRT'!$B$12,'Tabela IRT'!$C$12,IF('Ficha de funcio e processa'!W405&lt;='Tabela IRT'!$B$13,'Tabela IRT'!$C$13,IF('Ficha de funcio e processa'!W405&lt;='Tabela IRT'!$B$14,'Tabela IRT'!$C$14,IF('Ficha de funcio e processa'!W405&lt;='Tabela IRT'!$B$15,'Tabela IRT'!$C$15,IF('Ficha de funcio e processa'!W405&lt;='Tabela IRT'!$B$16,'Tabela IRT'!$C$16,IF('Ficha de funcio e processa'!W405&lt;='Tabela IRT'!$B$17,'Tabela IRT'!$C$17,IF('Ficha de funcio e processa'!W405&lt;='Tabela IRT'!$B$18,'Tabela IRT'!$C$18,IF('Ficha de funcio e processa'!W405&lt;='Tabela IRT'!$B$19,'Tabela IRT'!$C$19,IF('Ficha de funcio e processa'!W405&lt;='Tabela IRT'!$B$20,'Tabela IRT'!$C$20,IF('Ficha de funcio e processa'!W405&lt;='Tabela IRT'!$B$21,'Tabela IRT'!$C$21,IF('Ficha de funcio e processa'!W405&lt;='Tabela IRT'!$B$22,'Tabela IRT'!$C$22,IF('Ficha de funcio e processa'!W405&lt;='Tabela IRT'!$B$23,'Tabela IRT'!$C$23,IF('Ficha de funcio e processa'!W405&lt;='Tabela IRT'!$B$24,'Tabela IRT'!$C$24))))))))))))))</f>
        <v>0</v>
      </c>
      <c r="M400" s="233">
        <f>('Ficha de funcio e processa'!W405-30%)-L400</f>
        <v>-0.3</v>
      </c>
      <c r="N400" s="184">
        <v>44</v>
      </c>
      <c r="O400" s="184">
        <v>9</v>
      </c>
      <c r="P400" s="185"/>
      <c r="Q400" s="185"/>
      <c r="R400" s="186"/>
      <c r="S400" s="186"/>
      <c r="T400" s="186"/>
      <c r="U400" s="186"/>
      <c r="V400" s="186"/>
      <c r="W400" s="186"/>
      <c r="X400" s="186"/>
      <c r="Y400" s="186"/>
      <c r="Z400" s="151"/>
      <c r="AA400" s="153">
        <f t="shared" ca="1" si="32"/>
        <v>41740</v>
      </c>
      <c r="AB400" s="154">
        <f t="shared" ca="1" si="33"/>
        <v>114.35616438356165</v>
      </c>
      <c r="AC400" s="187"/>
    </row>
    <row r="401" spans="1:29">
      <c r="A401" s="137" t="b">
        <f t="shared" si="34"/>
        <v>0</v>
      </c>
      <c r="B401" s="138"/>
      <c r="C401" s="145"/>
      <c r="D401" s="138"/>
      <c r="E401" s="139"/>
      <c r="F401" s="139"/>
      <c r="G401" s="140">
        <f t="shared" ca="1" si="30"/>
        <v>41740</v>
      </c>
      <c r="H401" s="141">
        <f t="shared" ca="1" si="31"/>
        <v>-41740</v>
      </c>
      <c r="I401" s="180"/>
      <c r="J401" s="135">
        <f>IF('Ficha de funcio e processa'!W406&lt;='Tabela IRT'!$B$11,'Tabela IRT'!$D$11,IF('Ficha de funcio e processa'!W406&lt;='Tabela IRT'!$B$12,'Tabela IRT'!$D$12,IF('Ficha de funcio e processa'!W406&lt;='Tabela IRT'!$B$13,'Tabela IRT'!$D$13,IF('Ficha de funcio e processa'!W406&lt;='Tabela IRT'!$B$14,'Tabela IRT'!$D$14,IF('Ficha de funcio e processa'!W406&lt;='Tabela IRT'!$B$15,'Tabela IRT'!$D$15,IF('Ficha de funcio e processa'!W406&lt;='Tabela IRT'!$B$16,'Tabela IRT'!$D$16,IF('Ficha de funcio e processa'!W406&lt;='Tabela IRT'!$B$17,'Tabela IRT'!$D$17,IF('Ficha de funcio e processa'!W406&lt;='Tabela IRT'!$B$18,'Tabela IRT'!$D$18,IF('Ficha de funcio e processa'!W406&lt;='Tabela IRT'!$B$19,'Tabela IRT'!$D$19,IF('Ficha de funcio e processa'!W406&lt;='Tabela IRT'!$B$20,'Tabela IRT'!$D$20,IF('Ficha de funcio e processa'!W406&lt;='Tabela IRT'!$B$21,'Tabela IRT'!$D$21,IF('Ficha de funcio e processa'!W406&lt;='Tabela IRT'!$B$22,'Tabela IRT'!$D$22,IF('Ficha de funcio e processa'!W406&lt;='Tabela IRT'!$B$23,'Tabela IRT'!$D$23,IF('Ficha de funcio e processa'!W406&lt;='Tabela IRT'!$B$24,'Tabela IRT'!$D$24))))))))))))))</f>
        <v>0</v>
      </c>
      <c r="K401" s="148">
        <f>IF('Ficha de funcio e processa'!W406&lt;='Tabela IRT'!$B$11,'Tabela IRT'!$E$11,IF('Ficha de funcio e processa'!W406&lt;='Tabela IRT'!$B$12,'Tabela IRT'!$E$12,IF('Ficha de funcio e processa'!W406&lt;='Tabela IRT'!$B$13,'Tabela IRT'!$E$13,IF('Ficha de funcio e processa'!W406&lt;='Tabela IRT'!$B$14,'Tabela IRT'!$E$14,IF('Ficha de funcio e processa'!W406&lt;='Tabela IRT'!$B$15,'Tabela IRT'!$E$15,IF('Ficha de funcio e processa'!W406&lt;='Tabela IRT'!$B$16,'Tabela IRT'!$E$16,IF('Ficha de funcio e processa'!W406&lt;='Tabela IRT'!$B$17,'Tabela IRT'!$E$17,IF('Ficha de funcio e processa'!W406&lt;='Tabela IRT'!$B$18,'Tabela IRT'!$E$18,IF('Ficha de funcio e processa'!W406&lt;='Tabela IRT'!$B$19,'Tabela IRT'!$E$19,IF('Ficha de funcio e processa'!W406&lt;='Tabela IRT'!$B$20,'Tabela IRT'!$E$20,IF('Ficha de funcio e processa'!W406&lt;='Tabela IRT'!$B$21,'Tabela IRT'!$E$21,IF('Ficha de funcio e processa'!W406&lt;='Tabela IRT'!$B$22,'Tabela IRT'!$E$22,IF('Ficha de funcio e processa'!W406&lt;='Tabela IRT'!$B$23,'Tabela IRT'!$E$23,IF('Ficha de funcio e processa'!W406&lt;='Tabela IRT'!$B$24,'Tabela IRT'!$E$24))))))))))))))</f>
        <v>0</v>
      </c>
      <c r="L401" s="148">
        <f>IF('Ficha de funcio e processa'!W406&lt;='Tabela IRT'!$B$11,'Tabela IRT'!$C$11,IF('Ficha de funcio e processa'!W406&lt;='Tabela IRT'!$B$12,'Tabela IRT'!$C$12,IF('Ficha de funcio e processa'!W406&lt;='Tabela IRT'!$B$13,'Tabela IRT'!$C$13,IF('Ficha de funcio e processa'!W406&lt;='Tabela IRT'!$B$14,'Tabela IRT'!$C$14,IF('Ficha de funcio e processa'!W406&lt;='Tabela IRT'!$B$15,'Tabela IRT'!$C$15,IF('Ficha de funcio e processa'!W406&lt;='Tabela IRT'!$B$16,'Tabela IRT'!$C$16,IF('Ficha de funcio e processa'!W406&lt;='Tabela IRT'!$B$17,'Tabela IRT'!$C$17,IF('Ficha de funcio e processa'!W406&lt;='Tabela IRT'!$B$18,'Tabela IRT'!$C$18,IF('Ficha de funcio e processa'!W406&lt;='Tabela IRT'!$B$19,'Tabela IRT'!$C$19,IF('Ficha de funcio e processa'!W406&lt;='Tabela IRT'!$B$20,'Tabela IRT'!$C$20,IF('Ficha de funcio e processa'!W406&lt;='Tabela IRT'!$B$21,'Tabela IRT'!$C$21,IF('Ficha de funcio e processa'!W406&lt;='Tabela IRT'!$B$22,'Tabela IRT'!$C$22,IF('Ficha de funcio e processa'!W406&lt;='Tabela IRT'!$B$23,'Tabela IRT'!$C$23,IF('Ficha de funcio e processa'!W406&lt;='Tabela IRT'!$B$24,'Tabela IRT'!$C$24))))))))))))))</f>
        <v>0</v>
      </c>
      <c r="M401" s="233">
        <f>('Ficha de funcio e processa'!W406-30%)-L401</f>
        <v>-0.3</v>
      </c>
      <c r="N401" s="184">
        <v>44</v>
      </c>
      <c r="O401" s="184">
        <v>9</v>
      </c>
      <c r="P401" s="185"/>
      <c r="Q401" s="185"/>
      <c r="R401" s="186"/>
      <c r="S401" s="186"/>
      <c r="T401" s="186"/>
      <c r="U401" s="186"/>
      <c r="V401" s="186"/>
      <c r="W401" s="186"/>
      <c r="X401" s="186"/>
      <c r="Y401" s="186"/>
      <c r="Z401" s="151"/>
      <c r="AA401" s="153">
        <f t="shared" ca="1" si="32"/>
        <v>41740</v>
      </c>
      <c r="AB401" s="154">
        <f t="shared" ca="1" si="33"/>
        <v>114.35616438356165</v>
      </c>
      <c r="AC401" s="187"/>
    </row>
    <row r="402" spans="1:29">
      <c r="A402" s="137" t="b">
        <f t="shared" si="34"/>
        <v>0</v>
      </c>
      <c r="B402" s="138"/>
      <c r="C402" s="145"/>
      <c r="D402" s="138"/>
      <c r="E402" s="139"/>
      <c r="F402" s="139"/>
      <c r="G402" s="140">
        <f t="shared" ca="1" si="30"/>
        <v>41740</v>
      </c>
      <c r="H402" s="141">
        <f t="shared" ca="1" si="31"/>
        <v>-41740</v>
      </c>
      <c r="I402" s="180"/>
      <c r="J402" s="135">
        <f>IF('Ficha de funcio e processa'!W407&lt;='Tabela IRT'!$B$11,'Tabela IRT'!$D$11,IF('Ficha de funcio e processa'!W407&lt;='Tabela IRT'!$B$12,'Tabela IRT'!$D$12,IF('Ficha de funcio e processa'!W407&lt;='Tabela IRT'!$B$13,'Tabela IRT'!$D$13,IF('Ficha de funcio e processa'!W407&lt;='Tabela IRT'!$B$14,'Tabela IRT'!$D$14,IF('Ficha de funcio e processa'!W407&lt;='Tabela IRT'!$B$15,'Tabela IRT'!$D$15,IF('Ficha de funcio e processa'!W407&lt;='Tabela IRT'!$B$16,'Tabela IRT'!$D$16,IF('Ficha de funcio e processa'!W407&lt;='Tabela IRT'!$B$17,'Tabela IRT'!$D$17,IF('Ficha de funcio e processa'!W407&lt;='Tabela IRT'!$B$18,'Tabela IRT'!$D$18,IF('Ficha de funcio e processa'!W407&lt;='Tabela IRT'!$B$19,'Tabela IRT'!$D$19,IF('Ficha de funcio e processa'!W407&lt;='Tabela IRT'!$B$20,'Tabela IRT'!$D$20,IF('Ficha de funcio e processa'!W407&lt;='Tabela IRT'!$B$21,'Tabela IRT'!$D$21,IF('Ficha de funcio e processa'!W407&lt;='Tabela IRT'!$B$22,'Tabela IRT'!$D$22,IF('Ficha de funcio e processa'!W407&lt;='Tabela IRT'!$B$23,'Tabela IRT'!$D$23,IF('Ficha de funcio e processa'!W407&lt;='Tabela IRT'!$B$24,'Tabela IRT'!$D$24))))))))))))))</f>
        <v>0</v>
      </c>
      <c r="K402" s="148">
        <f>IF('Ficha de funcio e processa'!W407&lt;='Tabela IRT'!$B$11,'Tabela IRT'!$E$11,IF('Ficha de funcio e processa'!W407&lt;='Tabela IRT'!$B$12,'Tabela IRT'!$E$12,IF('Ficha de funcio e processa'!W407&lt;='Tabela IRT'!$B$13,'Tabela IRT'!$E$13,IF('Ficha de funcio e processa'!W407&lt;='Tabela IRT'!$B$14,'Tabela IRT'!$E$14,IF('Ficha de funcio e processa'!W407&lt;='Tabela IRT'!$B$15,'Tabela IRT'!$E$15,IF('Ficha de funcio e processa'!W407&lt;='Tabela IRT'!$B$16,'Tabela IRT'!$E$16,IF('Ficha de funcio e processa'!W407&lt;='Tabela IRT'!$B$17,'Tabela IRT'!$E$17,IF('Ficha de funcio e processa'!W407&lt;='Tabela IRT'!$B$18,'Tabela IRT'!$E$18,IF('Ficha de funcio e processa'!W407&lt;='Tabela IRT'!$B$19,'Tabela IRT'!$E$19,IF('Ficha de funcio e processa'!W407&lt;='Tabela IRT'!$B$20,'Tabela IRT'!$E$20,IF('Ficha de funcio e processa'!W407&lt;='Tabela IRT'!$B$21,'Tabela IRT'!$E$21,IF('Ficha de funcio e processa'!W407&lt;='Tabela IRT'!$B$22,'Tabela IRT'!$E$22,IF('Ficha de funcio e processa'!W407&lt;='Tabela IRT'!$B$23,'Tabela IRT'!$E$23,IF('Ficha de funcio e processa'!W407&lt;='Tabela IRT'!$B$24,'Tabela IRT'!$E$24))))))))))))))</f>
        <v>0</v>
      </c>
      <c r="L402" s="148">
        <f>IF('Ficha de funcio e processa'!W407&lt;='Tabela IRT'!$B$11,'Tabela IRT'!$C$11,IF('Ficha de funcio e processa'!W407&lt;='Tabela IRT'!$B$12,'Tabela IRT'!$C$12,IF('Ficha de funcio e processa'!W407&lt;='Tabela IRT'!$B$13,'Tabela IRT'!$C$13,IF('Ficha de funcio e processa'!W407&lt;='Tabela IRT'!$B$14,'Tabela IRT'!$C$14,IF('Ficha de funcio e processa'!W407&lt;='Tabela IRT'!$B$15,'Tabela IRT'!$C$15,IF('Ficha de funcio e processa'!W407&lt;='Tabela IRT'!$B$16,'Tabela IRT'!$C$16,IF('Ficha de funcio e processa'!W407&lt;='Tabela IRT'!$B$17,'Tabela IRT'!$C$17,IF('Ficha de funcio e processa'!W407&lt;='Tabela IRT'!$B$18,'Tabela IRT'!$C$18,IF('Ficha de funcio e processa'!W407&lt;='Tabela IRT'!$B$19,'Tabela IRT'!$C$19,IF('Ficha de funcio e processa'!W407&lt;='Tabela IRT'!$B$20,'Tabela IRT'!$C$20,IF('Ficha de funcio e processa'!W407&lt;='Tabela IRT'!$B$21,'Tabela IRT'!$C$21,IF('Ficha de funcio e processa'!W407&lt;='Tabela IRT'!$B$22,'Tabela IRT'!$C$22,IF('Ficha de funcio e processa'!W407&lt;='Tabela IRT'!$B$23,'Tabela IRT'!$C$23,IF('Ficha de funcio e processa'!W407&lt;='Tabela IRT'!$B$24,'Tabela IRT'!$C$24))))))))))))))</f>
        <v>0</v>
      </c>
      <c r="M402" s="233">
        <f>('Ficha de funcio e processa'!W407-30%)-L402</f>
        <v>-0.3</v>
      </c>
      <c r="N402" s="184">
        <v>44</v>
      </c>
      <c r="O402" s="184">
        <v>9</v>
      </c>
      <c r="P402" s="185"/>
      <c r="Q402" s="185"/>
      <c r="R402" s="186"/>
      <c r="S402" s="186"/>
      <c r="T402" s="186"/>
      <c r="U402" s="186"/>
      <c r="V402" s="186"/>
      <c r="W402" s="186"/>
      <c r="X402" s="186"/>
      <c r="Y402" s="186"/>
      <c r="Z402" s="151"/>
      <c r="AA402" s="153">
        <f t="shared" ca="1" si="32"/>
        <v>41740</v>
      </c>
      <c r="AB402" s="154">
        <f t="shared" ca="1" si="33"/>
        <v>114.35616438356165</v>
      </c>
      <c r="AC402" s="187"/>
    </row>
    <row r="403" spans="1:29">
      <c r="A403" s="137" t="b">
        <f t="shared" si="34"/>
        <v>0</v>
      </c>
      <c r="B403" s="138"/>
      <c r="C403" s="145"/>
      <c r="D403" s="138"/>
      <c r="E403" s="139"/>
      <c r="F403" s="139"/>
      <c r="G403" s="140">
        <f t="shared" ca="1" si="30"/>
        <v>41740</v>
      </c>
      <c r="H403" s="141">
        <f t="shared" ca="1" si="31"/>
        <v>-41740</v>
      </c>
      <c r="I403" s="180"/>
      <c r="J403" s="135">
        <f>IF('Ficha de funcio e processa'!W408&lt;='Tabela IRT'!$B$11,'Tabela IRT'!$D$11,IF('Ficha de funcio e processa'!W408&lt;='Tabela IRT'!$B$12,'Tabela IRT'!$D$12,IF('Ficha de funcio e processa'!W408&lt;='Tabela IRT'!$B$13,'Tabela IRT'!$D$13,IF('Ficha de funcio e processa'!W408&lt;='Tabela IRT'!$B$14,'Tabela IRT'!$D$14,IF('Ficha de funcio e processa'!W408&lt;='Tabela IRT'!$B$15,'Tabela IRT'!$D$15,IF('Ficha de funcio e processa'!W408&lt;='Tabela IRT'!$B$16,'Tabela IRT'!$D$16,IF('Ficha de funcio e processa'!W408&lt;='Tabela IRT'!$B$17,'Tabela IRT'!$D$17,IF('Ficha de funcio e processa'!W408&lt;='Tabela IRT'!$B$18,'Tabela IRT'!$D$18,IF('Ficha de funcio e processa'!W408&lt;='Tabela IRT'!$B$19,'Tabela IRT'!$D$19,IF('Ficha de funcio e processa'!W408&lt;='Tabela IRT'!$B$20,'Tabela IRT'!$D$20,IF('Ficha de funcio e processa'!W408&lt;='Tabela IRT'!$B$21,'Tabela IRT'!$D$21,IF('Ficha de funcio e processa'!W408&lt;='Tabela IRT'!$B$22,'Tabela IRT'!$D$22,IF('Ficha de funcio e processa'!W408&lt;='Tabela IRT'!$B$23,'Tabela IRT'!$D$23,IF('Ficha de funcio e processa'!W408&lt;='Tabela IRT'!$B$24,'Tabela IRT'!$D$24))))))))))))))</f>
        <v>0</v>
      </c>
      <c r="K403" s="148">
        <f>IF('Ficha de funcio e processa'!W408&lt;='Tabela IRT'!$B$11,'Tabela IRT'!$E$11,IF('Ficha de funcio e processa'!W408&lt;='Tabela IRT'!$B$12,'Tabela IRT'!$E$12,IF('Ficha de funcio e processa'!W408&lt;='Tabela IRT'!$B$13,'Tabela IRT'!$E$13,IF('Ficha de funcio e processa'!W408&lt;='Tabela IRT'!$B$14,'Tabela IRT'!$E$14,IF('Ficha de funcio e processa'!W408&lt;='Tabela IRT'!$B$15,'Tabela IRT'!$E$15,IF('Ficha de funcio e processa'!W408&lt;='Tabela IRT'!$B$16,'Tabela IRT'!$E$16,IF('Ficha de funcio e processa'!W408&lt;='Tabela IRT'!$B$17,'Tabela IRT'!$E$17,IF('Ficha de funcio e processa'!W408&lt;='Tabela IRT'!$B$18,'Tabela IRT'!$E$18,IF('Ficha de funcio e processa'!W408&lt;='Tabela IRT'!$B$19,'Tabela IRT'!$E$19,IF('Ficha de funcio e processa'!W408&lt;='Tabela IRT'!$B$20,'Tabela IRT'!$E$20,IF('Ficha de funcio e processa'!W408&lt;='Tabela IRT'!$B$21,'Tabela IRT'!$E$21,IF('Ficha de funcio e processa'!W408&lt;='Tabela IRT'!$B$22,'Tabela IRT'!$E$22,IF('Ficha de funcio e processa'!W408&lt;='Tabela IRT'!$B$23,'Tabela IRT'!$E$23,IF('Ficha de funcio e processa'!W408&lt;='Tabela IRT'!$B$24,'Tabela IRT'!$E$24))))))))))))))</f>
        <v>0</v>
      </c>
      <c r="L403" s="148">
        <f>IF('Ficha de funcio e processa'!W408&lt;='Tabela IRT'!$B$11,'Tabela IRT'!$C$11,IF('Ficha de funcio e processa'!W408&lt;='Tabela IRT'!$B$12,'Tabela IRT'!$C$12,IF('Ficha de funcio e processa'!W408&lt;='Tabela IRT'!$B$13,'Tabela IRT'!$C$13,IF('Ficha de funcio e processa'!W408&lt;='Tabela IRT'!$B$14,'Tabela IRT'!$C$14,IF('Ficha de funcio e processa'!W408&lt;='Tabela IRT'!$B$15,'Tabela IRT'!$C$15,IF('Ficha de funcio e processa'!W408&lt;='Tabela IRT'!$B$16,'Tabela IRT'!$C$16,IF('Ficha de funcio e processa'!W408&lt;='Tabela IRT'!$B$17,'Tabela IRT'!$C$17,IF('Ficha de funcio e processa'!W408&lt;='Tabela IRT'!$B$18,'Tabela IRT'!$C$18,IF('Ficha de funcio e processa'!W408&lt;='Tabela IRT'!$B$19,'Tabela IRT'!$C$19,IF('Ficha de funcio e processa'!W408&lt;='Tabela IRT'!$B$20,'Tabela IRT'!$C$20,IF('Ficha de funcio e processa'!W408&lt;='Tabela IRT'!$B$21,'Tabela IRT'!$C$21,IF('Ficha de funcio e processa'!W408&lt;='Tabela IRT'!$B$22,'Tabela IRT'!$C$22,IF('Ficha de funcio e processa'!W408&lt;='Tabela IRT'!$B$23,'Tabela IRT'!$C$23,IF('Ficha de funcio e processa'!W408&lt;='Tabela IRT'!$B$24,'Tabela IRT'!$C$24))))))))))))))</f>
        <v>0</v>
      </c>
      <c r="M403" s="233">
        <f>('Ficha de funcio e processa'!W408-30%)-L403</f>
        <v>-0.3</v>
      </c>
      <c r="N403" s="184">
        <v>44</v>
      </c>
      <c r="O403" s="184">
        <v>9</v>
      </c>
      <c r="P403" s="185"/>
      <c r="Q403" s="185"/>
      <c r="R403" s="186"/>
      <c r="S403" s="186"/>
      <c r="T403" s="186"/>
      <c r="U403" s="186"/>
      <c r="V403" s="186"/>
      <c r="W403" s="186"/>
      <c r="X403" s="186"/>
      <c r="Y403" s="186"/>
      <c r="Z403" s="151"/>
      <c r="AA403" s="153">
        <f t="shared" ca="1" si="32"/>
        <v>41740</v>
      </c>
      <c r="AB403" s="154">
        <f t="shared" ca="1" si="33"/>
        <v>114.35616438356165</v>
      </c>
      <c r="AC403" s="187"/>
    </row>
    <row r="404" spans="1:29">
      <c r="A404" s="137" t="b">
        <f t="shared" si="34"/>
        <v>0</v>
      </c>
      <c r="B404" s="138"/>
      <c r="C404" s="145"/>
      <c r="D404" s="138"/>
      <c r="E404" s="139"/>
      <c r="F404" s="139"/>
      <c r="G404" s="140">
        <f t="shared" ca="1" si="30"/>
        <v>41740</v>
      </c>
      <c r="H404" s="141">
        <f t="shared" ca="1" si="31"/>
        <v>-41740</v>
      </c>
      <c r="I404" s="180"/>
      <c r="J404" s="135">
        <f>IF('Ficha de funcio e processa'!W409&lt;='Tabela IRT'!$B$11,'Tabela IRT'!$D$11,IF('Ficha de funcio e processa'!W409&lt;='Tabela IRT'!$B$12,'Tabela IRT'!$D$12,IF('Ficha de funcio e processa'!W409&lt;='Tabela IRT'!$B$13,'Tabela IRT'!$D$13,IF('Ficha de funcio e processa'!W409&lt;='Tabela IRT'!$B$14,'Tabela IRT'!$D$14,IF('Ficha de funcio e processa'!W409&lt;='Tabela IRT'!$B$15,'Tabela IRT'!$D$15,IF('Ficha de funcio e processa'!W409&lt;='Tabela IRT'!$B$16,'Tabela IRT'!$D$16,IF('Ficha de funcio e processa'!W409&lt;='Tabela IRT'!$B$17,'Tabela IRT'!$D$17,IF('Ficha de funcio e processa'!W409&lt;='Tabela IRT'!$B$18,'Tabela IRT'!$D$18,IF('Ficha de funcio e processa'!W409&lt;='Tabela IRT'!$B$19,'Tabela IRT'!$D$19,IF('Ficha de funcio e processa'!W409&lt;='Tabela IRT'!$B$20,'Tabela IRT'!$D$20,IF('Ficha de funcio e processa'!W409&lt;='Tabela IRT'!$B$21,'Tabela IRT'!$D$21,IF('Ficha de funcio e processa'!W409&lt;='Tabela IRT'!$B$22,'Tabela IRT'!$D$22,IF('Ficha de funcio e processa'!W409&lt;='Tabela IRT'!$B$23,'Tabela IRT'!$D$23,IF('Ficha de funcio e processa'!W409&lt;='Tabela IRT'!$B$24,'Tabela IRT'!$D$24))))))))))))))</f>
        <v>0</v>
      </c>
      <c r="K404" s="148">
        <f>IF('Ficha de funcio e processa'!W409&lt;='Tabela IRT'!$B$11,'Tabela IRT'!$E$11,IF('Ficha de funcio e processa'!W409&lt;='Tabela IRT'!$B$12,'Tabela IRT'!$E$12,IF('Ficha de funcio e processa'!W409&lt;='Tabela IRT'!$B$13,'Tabela IRT'!$E$13,IF('Ficha de funcio e processa'!W409&lt;='Tabela IRT'!$B$14,'Tabela IRT'!$E$14,IF('Ficha de funcio e processa'!W409&lt;='Tabela IRT'!$B$15,'Tabela IRT'!$E$15,IF('Ficha de funcio e processa'!W409&lt;='Tabela IRT'!$B$16,'Tabela IRT'!$E$16,IF('Ficha de funcio e processa'!W409&lt;='Tabela IRT'!$B$17,'Tabela IRT'!$E$17,IF('Ficha de funcio e processa'!W409&lt;='Tabela IRT'!$B$18,'Tabela IRT'!$E$18,IF('Ficha de funcio e processa'!W409&lt;='Tabela IRT'!$B$19,'Tabela IRT'!$E$19,IF('Ficha de funcio e processa'!W409&lt;='Tabela IRT'!$B$20,'Tabela IRT'!$E$20,IF('Ficha de funcio e processa'!W409&lt;='Tabela IRT'!$B$21,'Tabela IRT'!$E$21,IF('Ficha de funcio e processa'!W409&lt;='Tabela IRT'!$B$22,'Tabela IRT'!$E$22,IF('Ficha de funcio e processa'!W409&lt;='Tabela IRT'!$B$23,'Tabela IRT'!$E$23,IF('Ficha de funcio e processa'!W409&lt;='Tabela IRT'!$B$24,'Tabela IRT'!$E$24))))))))))))))</f>
        <v>0</v>
      </c>
      <c r="L404" s="148">
        <f>IF('Ficha de funcio e processa'!W409&lt;='Tabela IRT'!$B$11,'Tabela IRT'!$C$11,IF('Ficha de funcio e processa'!W409&lt;='Tabela IRT'!$B$12,'Tabela IRT'!$C$12,IF('Ficha de funcio e processa'!W409&lt;='Tabela IRT'!$B$13,'Tabela IRT'!$C$13,IF('Ficha de funcio e processa'!W409&lt;='Tabela IRT'!$B$14,'Tabela IRT'!$C$14,IF('Ficha de funcio e processa'!W409&lt;='Tabela IRT'!$B$15,'Tabela IRT'!$C$15,IF('Ficha de funcio e processa'!W409&lt;='Tabela IRT'!$B$16,'Tabela IRT'!$C$16,IF('Ficha de funcio e processa'!W409&lt;='Tabela IRT'!$B$17,'Tabela IRT'!$C$17,IF('Ficha de funcio e processa'!W409&lt;='Tabela IRT'!$B$18,'Tabela IRT'!$C$18,IF('Ficha de funcio e processa'!W409&lt;='Tabela IRT'!$B$19,'Tabela IRT'!$C$19,IF('Ficha de funcio e processa'!W409&lt;='Tabela IRT'!$B$20,'Tabela IRT'!$C$20,IF('Ficha de funcio e processa'!W409&lt;='Tabela IRT'!$B$21,'Tabela IRT'!$C$21,IF('Ficha de funcio e processa'!W409&lt;='Tabela IRT'!$B$22,'Tabela IRT'!$C$22,IF('Ficha de funcio e processa'!W409&lt;='Tabela IRT'!$B$23,'Tabela IRT'!$C$23,IF('Ficha de funcio e processa'!W409&lt;='Tabela IRT'!$B$24,'Tabela IRT'!$C$24))))))))))))))</f>
        <v>0</v>
      </c>
      <c r="M404" s="233">
        <f>('Ficha de funcio e processa'!W409-30%)-L404</f>
        <v>-0.3</v>
      </c>
      <c r="N404" s="184">
        <v>44</v>
      </c>
      <c r="O404" s="184">
        <v>9</v>
      </c>
      <c r="P404" s="185"/>
      <c r="Q404" s="185"/>
      <c r="R404" s="186"/>
      <c r="S404" s="186"/>
      <c r="T404" s="186"/>
      <c r="U404" s="186"/>
      <c r="V404" s="186"/>
      <c r="W404" s="186"/>
      <c r="X404" s="186"/>
      <c r="Y404" s="186"/>
      <c r="Z404" s="151"/>
      <c r="AA404" s="153">
        <f t="shared" ca="1" si="32"/>
        <v>41740</v>
      </c>
      <c r="AB404" s="154">
        <f t="shared" ca="1" si="33"/>
        <v>114.35616438356165</v>
      </c>
      <c r="AC404" s="187"/>
    </row>
    <row r="405" spans="1:29">
      <c r="A405" s="137" t="b">
        <f t="shared" si="34"/>
        <v>0</v>
      </c>
      <c r="B405" s="138"/>
      <c r="C405" s="145"/>
      <c r="D405" s="138"/>
      <c r="E405" s="139"/>
      <c r="F405" s="139"/>
      <c r="G405" s="140">
        <f t="shared" ca="1" si="30"/>
        <v>41740</v>
      </c>
      <c r="H405" s="141">
        <f t="shared" ca="1" si="31"/>
        <v>-41740</v>
      </c>
      <c r="I405" s="180"/>
      <c r="J405" s="135">
        <f>IF('Ficha de funcio e processa'!W410&lt;='Tabela IRT'!$B$11,'Tabela IRT'!$D$11,IF('Ficha de funcio e processa'!W410&lt;='Tabela IRT'!$B$12,'Tabela IRT'!$D$12,IF('Ficha de funcio e processa'!W410&lt;='Tabela IRT'!$B$13,'Tabela IRT'!$D$13,IF('Ficha de funcio e processa'!W410&lt;='Tabela IRT'!$B$14,'Tabela IRT'!$D$14,IF('Ficha de funcio e processa'!W410&lt;='Tabela IRT'!$B$15,'Tabela IRT'!$D$15,IF('Ficha de funcio e processa'!W410&lt;='Tabela IRT'!$B$16,'Tabela IRT'!$D$16,IF('Ficha de funcio e processa'!W410&lt;='Tabela IRT'!$B$17,'Tabela IRT'!$D$17,IF('Ficha de funcio e processa'!W410&lt;='Tabela IRT'!$B$18,'Tabela IRT'!$D$18,IF('Ficha de funcio e processa'!W410&lt;='Tabela IRT'!$B$19,'Tabela IRT'!$D$19,IF('Ficha de funcio e processa'!W410&lt;='Tabela IRT'!$B$20,'Tabela IRT'!$D$20,IF('Ficha de funcio e processa'!W410&lt;='Tabela IRT'!$B$21,'Tabela IRT'!$D$21,IF('Ficha de funcio e processa'!W410&lt;='Tabela IRT'!$B$22,'Tabela IRT'!$D$22,IF('Ficha de funcio e processa'!W410&lt;='Tabela IRT'!$B$23,'Tabela IRT'!$D$23,IF('Ficha de funcio e processa'!W410&lt;='Tabela IRT'!$B$24,'Tabela IRT'!$D$24))))))))))))))</f>
        <v>0</v>
      </c>
      <c r="K405" s="148">
        <f>IF('Ficha de funcio e processa'!W410&lt;='Tabela IRT'!$B$11,'Tabela IRT'!$E$11,IF('Ficha de funcio e processa'!W410&lt;='Tabela IRT'!$B$12,'Tabela IRT'!$E$12,IF('Ficha de funcio e processa'!W410&lt;='Tabela IRT'!$B$13,'Tabela IRT'!$E$13,IF('Ficha de funcio e processa'!W410&lt;='Tabela IRT'!$B$14,'Tabela IRT'!$E$14,IF('Ficha de funcio e processa'!W410&lt;='Tabela IRT'!$B$15,'Tabela IRT'!$E$15,IF('Ficha de funcio e processa'!W410&lt;='Tabela IRT'!$B$16,'Tabela IRT'!$E$16,IF('Ficha de funcio e processa'!W410&lt;='Tabela IRT'!$B$17,'Tabela IRT'!$E$17,IF('Ficha de funcio e processa'!W410&lt;='Tabela IRT'!$B$18,'Tabela IRT'!$E$18,IF('Ficha de funcio e processa'!W410&lt;='Tabela IRT'!$B$19,'Tabela IRT'!$E$19,IF('Ficha de funcio e processa'!W410&lt;='Tabela IRT'!$B$20,'Tabela IRT'!$E$20,IF('Ficha de funcio e processa'!W410&lt;='Tabela IRT'!$B$21,'Tabela IRT'!$E$21,IF('Ficha de funcio e processa'!W410&lt;='Tabela IRT'!$B$22,'Tabela IRT'!$E$22,IF('Ficha de funcio e processa'!W410&lt;='Tabela IRT'!$B$23,'Tabela IRT'!$E$23,IF('Ficha de funcio e processa'!W410&lt;='Tabela IRT'!$B$24,'Tabela IRT'!$E$24))))))))))))))</f>
        <v>0</v>
      </c>
      <c r="L405" s="148">
        <f>IF('Ficha de funcio e processa'!W410&lt;='Tabela IRT'!$B$11,'Tabela IRT'!$C$11,IF('Ficha de funcio e processa'!W410&lt;='Tabela IRT'!$B$12,'Tabela IRT'!$C$12,IF('Ficha de funcio e processa'!W410&lt;='Tabela IRT'!$B$13,'Tabela IRT'!$C$13,IF('Ficha de funcio e processa'!W410&lt;='Tabela IRT'!$B$14,'Tabela IRT'!$C$14,IF('Ficha de funcio e processa'!W410&lt;='Tabela IRT'!$B$15,'Tabela IRT'!$C$15,IF('Ficha de funcio e processa'!W410&lt;='Tabela IRT'!$B$16,'Tabela IRT'!$C$16,IF('Ficha de funcio e processa'!W410&lt;='Tabela IRT'!$B$17,'Tabela IRT'!$C$17,IF('Ficha de funcio e processa'!W410&lt;='Tabela IRT'!$B$18,'Tabela IRT'!$C$18,IF('Ficha de funcio e processa'!W410&lt;='Tabela IRT'!$B$19,'Tabela IRT'!$C$19,IF('Ficha de funcio e processa'!W410&lt;='Tabela IRT'!$B$20,'Tabela IRT'!$C$20,IF('Ficha de funcio e processa'!W410&lt;='Tabela IRT'!$B$21,'Tabela IRT'!$C$21,IF('Ficha de funcio e processa'!W410&lt;='Tabela IRT'!$B$22,'Tabela IRT'!$C$22,IF('Ficha de funcio e processa'!W410&lt;='Tabela IRT'!$B$23,'Tabela IRT'!$C$23,IF('Ficha de funcio e processa'!W410&lt;='Tabela IRT'!$B$24,'Tabela IRT'!$C$24))))))))))))))</f>
        <v>0</v>
      </c>
      <c r="M405" s="233">
        <f>('Ficha de funcio e processa'!W410-30%)-L405</f>
        <v>-0.3</v>
      </c>
      <c r="N405" s="184">
        <v>44</v>
      </c>
      <c r="O405" s="184">
        <v>9</v>
      </c>
      <c r="P405" s="185"/>
      <c r="Q405" s="185"/>
      <c r="R405" s="186"/>
      <c r="S405" s="186"/>
      <c r="T405" s="186"/>
      <c r="U405" s="186"/>
      <c r="V405" s="186"/>
      <c r="W405" s="186"/>
      <c r="X405" s="186"/>
      <c r="Y405" s="186"/>
      <c r="Z405" s="151"/>
      <c r="AA405" s="153">
        <f t="shared" ca="1" si="32"/>
        <v>41740</v>
      </c>
      <c r="AB405" s="154">
        <f t="shared" ca="1" si="33"/>
        <v>114.35616438356165</v>
      </c>
      <c r="AC405" s="187"/>
    </row>
    <row r="406" spans="1:29">
      <c r="A406" s="137" t="b">
        <f t="shared" si="34"/>
        <v>0</v>
      </c>
      <c r="B406" s="138"/>
      <c r="C406" s="145"/>
      <c r="D406" s="138"/>
      <c r="E406" s="139"/>
      <c r="F406" s="139"/>
      <c r="G406" s="140">
        <f t="shared" ca="1" si="30"/>
        <v>41740</v>
      </c>
      <c r="H406" s="141">
        <f t="shared" ca="1" si="31"/>
        <v>-41740</v>
      </c>
      <c r="I406" s="180"/>
      <c r="J406" s="135">
        <f>IF('Ficha de funcio e processa'!W411&lt;='Tabela IRT'!$B$11,'Tabela IRT'!$D$11,IF('Ficha de funcio e processa'!W411&lt;='Tabela IRT'!$B$12,'Tabela IRT'!$D$12,IF('Ficha de funcio e processa'!W411&lt;='Tabela IRT'!$B$13,'Tabela IRT'!$D$13,IF('Ficha de funcio e processa'!W411&lt;='Tabela IRT'!$B$14,'Tabela IRT'!$D$14,IF('Ficha de funcio e processa'!W411&lt;='Tabela IRT'!$B$15,'Tabela IRT'!$D$15,IF('Ficha de funcio e processa'!W411&lt;='Tabela IRT'!$B$16,'Tabela IRT'!$D$16,IF('Ficha de funcio e processa'!W411&lt;='Tabela IRT'!$B$17,'Tabela IRT'!$D$17,IF('Ficha de funcio e processa'!W411&lt;='Tabela IRT'!$B$18,'Tabela IRT'!$D$18,IF('Ficha de funcio e processa'!W411&lt;='Tabela IRT'!$B$19,'Tabela IRT'!$D$19,IF('Ficha de funcio e processa'!W411&lt;='Tabela IRT'!$B$20,'Tabela IRT'!$D$20,IF('Ficha de funcio e processa'!W411&lt;='Tabela IRT'!$B$21,'Tabela IRT'!$D$21,IF('Ficha de funcio e processa'!W411&lt;='Tabela IRT'!$B$22,'Tabela IRT'!$D$22,IF('Ficha de funcio e processa'!W411&lt;='Tabela IRT'!$B$23,'Tabela IRT'!$D$23,IF('Ficha de funcio e processa'!W411&lt;='Tabela IRT'!$B$24,'Tabela IRT'!$D$24))))))))))))))</f>
        <v>0</v>
      </c>
      <c r="K406" s="148">
        <f>IF('Ficha de funcio e processa'!W411&lt;='Tabela IRT'!$B$11,'Tabela IRT'!$E$11,IF('Ficha de funcio e processa'!W411&lt;='Tabela IRT'!$B$12,'Tabela IRT'!$E$12,IF('Ficha de funcio e processa'!W411&lt;='Tabela IRT'!$B$13,'Tabela IRT'!$E$13,IF('Ficha de funcio e processa'!W411&lt;='Tabela IRT'!$B$14,'Tabela IRT'!$E$14,IF('Ficha de funcio e processa'!W411&lt;='Tabela IRT'!$B$15,'Tabela IRT'!$E$15,IF('Ficha de funcio e processa'!W411&lt;='Tabela IRT'!$B$16,'Tabela IRT'!$E$16,IF('Ficha de funcio e processa'!W411&lt;='Tabela IRT'!$B$17,'Tabela IRT'!$E$17,IF('Ficha de funcio e processa'!W411&lt;='Tabela IRT'!$B$18,'Tabela IRT'!$E$18,IF('Ficha de funcio e processa'!W411&lt;='Tabela IRT'!$B$19,'Tabela IRT'!$E$19,IF('Ficha de funcio e processa'!W411&lt;='Tabela IRT'!$B$20,'Tabela IRT'!$E$20,IF('Ficha de funcio e processa'!W411&lt;='Tabela IRT'!$B$21,'Tabela IRT'!$E$21,IF('Ficha de funcio e processa'!W411&lt;='Tabela IRT'!$B$22,'Tabela IRT'!$E$22,IF('Ficha de funcio e processa'!W411&lt;='Tabela IRT'!$B$23,'Tabela IRT'!$E$23,IF('Ficha de funcio e processa'!W411&lt;='Tabela IRT'!$B$24,'Tabela IRT'!$E$24))))))))))))))</f>
        <v>0</v>
      </c>
      <c r="L406" s="148">
        <f>IF('Ficha de funcio e processa'!W411&lt;='Tabela IRT'!$B$11,'Tabela IRT'!$C$11,IF('Ficha de funcio e processa'!W411&lt;='Tabela IRT'!$B$12,'Tabela IRT'!$C$12,IF('Ficha de funcio e processa'!W411&lt;='Tabela IRT'!$B$13,'Tabela IRT'!$C$13,IF('Ficha de funcio e processa'!W411&lt;='Tabela IRT'!$B$14,'Tabela IRT'!$C$14,IF('Ficha de funcio e processa'!W411&lt;='Tabela IRT'!$B$15,'Tabela IRT'!$C$15,IF('Ficha de funcio e processa'!W411&lt;='Tabela IRT'!$B$16,'Tabela IRT'!$C$16,IF('Ficha de funcio e processa'!W411&lt;='Tabela IRT'!$B$17,'Tabela IRT'!$C$17,IF('Ficha de funcio e processa'!W411&lt;='Tabela IRT'!$B$18,'Tabela IRT'!$C$18,IF('Ficha de funcio e processa'!W411&lt;='Tabela IRT'!$B$19,'Tabela IRT'!$C$19,IF('Ficha de funcio e processa'!W411&lt;='Tabela IRT'!$B$20,'Tabela IRT'!$C$20,IF('Ficha de funcio e processa'!W411&lt;='Tabela IRT'!$B$21,'Tabela IRT'!$C$21,IF('Ficha de funcio e processa'!W411&lt;='Tabela IRT'!$B$22,'Tabela IRT'!$C$22,IF('Ficha de funcio e processa'!W411&lt;='Tabela IRT'!$B$23,'Tabela IRT'!$C$23,IF('Ficha de funcio e processa'!W411&lt;='Tabela IRT'!$B$24,'Tabela IRT'!$C$24))))))))))))))</f>
        <v>0</v>
      </c>
      <c r="M406" s="233">
        <f>('Ficha de funcio e processa'!W411-30%)-L406</f>
        <v>-0.3</v>
      </c>
      <c r="N406" s="184">
        <v>44</v>
      </c>
      <c r="O406" s="184">
        <v>9</v>
      </c>
      <c r="P406" s="185"/>
      <c r="Q406" s="185"/>
      <c r="R406" s="186"/>
      <c r="S406" s="186"/>
      <c r="T406" s="186"/>
      <c r="U406" s="186"/>
      <c r="V406" s="186"/>
      <c r="W406" s="186"/>
      <c r="X406" s="186"/>
      <c r="Y406" s="186"/>
      <c r="Z406" s="151"/>
      <c r="AA406" s="153">
        <f t="shared" ca="1" si="32"/>
        <v>41740</v>
      </c>
      <c r="AB406" s="154">
        <f t="shared" ca="1" si="33"/>
        <v>114.35616438356165</v>
      </c>
      <c r="AC406" s="187"/>
    </row>
    <row r="407" spans="1:29">
      <c r="A407" s="137" t="b">
        <f t="shared" si="34"/>
        <v>0</v>
      </c>
      <c r="B407" s="138"/>
      <c r="C407" s="145"/>
      <c r="D407" s="138"/>
      <c r="E407" s="139"/>
      <c r="F407" s="139"/>
      <c r="G407" s="140">
        <f t="shared" ca="1" si="30"/>
        <v>41740</v>
      </c>
      <c r="H407" s="141">
        <f t="shared" ca="1" si="31"/>
        <v>-41740</v>
      </c>
      <c r="I407" s="180"/>
      <c r="J407" s="135">
        <f>IF('Ficha de funcio e processa'!W412&lt;='Tabela IRT'!$B$11,'Tabela IRT'!$D$11,IF('Ficha de funcio e processa'!W412&lt;='Tabela IRT'!$B$12,'Tabela IRT'!$D$12,IF('Ficha de funcio e processa'!W412&lt;='Tabela IRT'!$B$13,'Tabela IRT'!$D$13,IF('Ficha de funcio e processa'!W412&lt;='Tabela IRT'!$B$14,'Tabela IRT'!$D$14,IF('Ficha de funcio e processa'!W412&lt;='Tabela IRT'!$B$15,'Tabela IRT'!$D$15,IF('Ficha de funcio e processa'!W412&lt;='Tabela IRT'!$B$16,'Tabela IRT'!$D$16,IF('Ficha de funcio e processa'!W412&lt;='Tabela IRT'!$B$17,'Tabela IRT'!$D$17,IF('Ficha de funcio e processa'!W412&lt;='Tabela IRT'!$B$18,'Tabela IRT'!$D$18,IF('Ficha de funcio e processa'!W412&lt;='Tabela IRT'!$B$19,'Tabela IRT'!$D$19,IF('Ficha de funcio e processa'!W412&lt;='Tabela IRT'!$B$20,'Tabela IRT'!$D$20,IF('Ficha de funcio e processa'!W412&lt;='Tabela IRT'!$B$21,'Tabela IRT'!$D$21,IF('Ficha de funcio e processa'!W412&lt;='Tabela IRT'!$B$22,'Tabela IRT'!$D$22,IF('Ficha de funcio e processa'!W412&lt;='Tabela IRT'!$B$23,'Tabela IRT'!$D$23,IF('Ficha de funcio e processa'!W412&lt;='Tabela IRT'!$B$24,'Tabela IRT'!$D$24))))))))))))))</f>
        <v>0</v>
      </c>
      <c r="K407" s="148">
        <f>IF('Ficha de funcio e processa'!W412&lt;='Tabela IRT'!$B$11,'Tabela IRT'!$E$11,IF('Ficha de funcio e processa'!W412&lt;='Tabela IRT'!$B$12,'Tabela IRT'!$E$12,IF('Ficha de funcio e processa'!W412&lt;='Tabela IRT'!$B$13,'Tabela IRT'!$E$13,IF('Ficha de funcio e processa'!W412&lt;='Tabela IRT'!$B$14,'Tabela IRT'!$E$14,IF('Ficha de funcio e processa'!W412&lt;='Tabela IRT'!$B$15,'Tabela IRT'!$E$15,IF('Ficha de funcio e processa'!W412&lt;='Tabela IRT'!$B$16,'Tabela IRT'!$E$16,IF('Ficha de funcio e processa'!W412&lt;='Tabela IRT'!$B$17,'Tabela IRT'!$E$17,IF('Ficha de funcio e processa'!W412&lt;='Tabela IRT'!$B$18,'Tabela IRT'!$E$18,IF('Ficha de funcio e processa'!W412&lt;='Tabela IRT'!$B$19,'Tabela IRT'!$E$19,IF('Ficha de funcio e processa'!W412&lt;='Tabela IRT'!$B$20,'Tabela IRT'!$E$20,IF('Ficha de funcio e processa'!W412&lt;='Tabela IRT'!$B$21,'Tabela IRT'!$E$21,IF('Ficha de funcio e processa'!W412&lt;='Tabela IRT'!$B$22,'Tabela IRT'!$E$22,IF('Ficha de funcio e processa'!W412&lt;='Tabela IRT'!$B$23,'Tabela IRT'!$E$23,IF('Ficha de funcio e processa'!W412&lt;='Tabela IRT'!$B$24,'Tabela IRT'!$E$24))))))))))))))</f>
        <v>0</v>
      </c>
      <c r="L407" s="148">
        <f>IF('Ficha de funcio e processa'!W412&lt;='Tabela IRT'!$B$11,'Tabela IRT'!$C$11,IF('Ficha de funcio e processa'!W412&lt;='Tabela IRT'!$B$12,'Tabela IRT'!$C$12,IF('Ficha de funcio e processa'!W412&lt;='Tabela IRT'!$B$13,'Tabela IRT'!$C$13,IF('Ficha de funcio e processa'!W412&lt;='Tabela IRT'!$B$14,'Tabela IRT'!$C$14,IF('Ficha de funcio e processa'!W412&lt;='Tabela IRT'!$B$15,'Tabela IRT'!$C$15,IF('Ficha de funcio e processa'!W412&lt;='Tabela IRT'!$B$16,'Tabela IRT'!$C$16,IF('Ficha de funcio e processa'!W412&lt;='Tabela IRT'!$B$17,'Tabela IRT'!$C$17,IF('Ficha de funcio e processa'!W412&lt;='Tabela IRT'!$B$18,'Tabela IRT'!$C$18,IF('Ficha de funcio e processa'!W412&lt;='Tabela IRT'!$B$19,'Tabela IRT'!$C$19,IF('Ficha de funcio e processa'!W412&lt;='Tabela IRT'!$B$20,'Tabela IRT'!$C$20,IF('Ficha de funcio e processa'!W412&lt;='Tabela IRT'!$B$21,'Tabela IRT'!$C$21,IF('Ficha de funcio e processa'!W412&lt;='Tabela IRT'!$B$22,'Tabela IRT'!$C$22,IF('Ficha de funcio e processa'!W412&lt;='Tabela IRT'!$B$23,'Tabela IRT'!$C$23,IF('Ficha de funcio e processa'!W412&lt;='Tabela IRT'!$B$24,'Tabela IRT'!$C$24))))))))))))))</f>
        <v>0</v>
      </c>
      <c r="M407" s="233">
        <f>('Ficha de funcio e processa'!W412-30%)-L407</f>
        <v>-0.3</v>
      </c>
      <c r="N407" s="184">
        <v>44</v>
      </c>
      <c r="O407" s="184">
        <v>9</v>
      </c>
      <c r="P407" s="185"/>
      <c r="Q407" s="185"/>
      <c r="R407" s="186"/>
      <c r="S407" s="186"/>
      <c r="T407" s="186"/>
      <c r="U407" s="186"/>
      <c r="V407" s="186"/>
      <c r="W407" s="186"/>
      <c r="X407" s="186"/>
      <c r="Y407" s="186"/>
      <c r="Z407" s="151"/>
      <c r="AA407" s="153">
        <f t="shared" ca="1" si="32"/>
        <v>41740</v>
      </c>
      <c r="AB407" s="154">
        <f t="shared" ca="1" si="33"/>
        <v>114.35616438356165</v>
      </c>
      <c r="AC407" s="187"/>
    </row>
    <row r="408" spans="1:29">
      <c r="A408" s="137" t="b">
        <f t="shared" si="34"/>
        <v>0</v>
      </c>
      <c r="B408" s="138"/>
      <c r="C408" s="145"/>
      <c r="D408" s="138"/>
      <c r="E408" s="139"/>
      <c r="F408" s="139"/>
      <c r="G408" s="140">
        <f t="shared" ca="1" si="30"/>
        <v>41740</v>
      </c>
      <c r="H408" s="141">
        <f t="shared" ca="1" si="31"/>
        <v>-41740</v>
      </c>
      <c r="I408" s="180"/>
      <c r="J408" s="135">
        <f>IF('Ficha de funcio e processa'!W413&lt;='Tabela IRT'!$B$11,'Tabela IRT'!$D$11,IF('Ficha de funcio e processa'!W413&lt;='Tabela IRT'!$B$12,'Tabela IRT'!$D$12,IF('Ficha de funcio e processa'!W413&lt;='Tabela IRT'!$B$13,'Tabela IRT'!$D$13,IF('Ficha de funcio e processa'!W413&lt;='Tabela IRT'!$B$14,'Tabela IRT'!$D$14,IF('Ficha de funcio e processa'!W413&lt;='Tabela IRT'!$B$15,'Tabela IRT'!$D$15,IF('Ficha de funcio e processa'!W413&lt;='Tabela IRT'!$B$16,'Tabela IRT'!$D$16,IF('Ficha de funcio e processa'!W413&lt;='Tabela IRT'!$B$17,'Tabela IRT'!$D$17,IF('Ficha de funcio e processa'!W413&lt;='Tabela IRT'!$B$18,'Tabela IRT'!$D$18,IF('Ficha de funcio e processa'!W413&lt;='Tabela IRT'!$B$19,'Tabela IRT'!$D$19,IF('Ficha de funcio e processa'!W413&lt;='Tabela IRT'!$B$20,'Tabela IRT'!$D$20,IF('Ficha de funcio e processa'!W413&lt;='Tabela IRT'!$B$21,'Tabela IRT'!$D$21,IF('Ficha de funcio e processa'!W413&lt;='Tabela IRT'!$B$22,'Tabela IRT'!$D$22,IF('Ficha de funcio e processa'!W413&lt;='Tabela IRT'!$B$23,'Tabela IRT'!$D$23,IF('Ficha de funcio e processa'!W413&lt;='Tabela IRT'!$B$24,'Tabela IRT'!$D$24))))))))))))))</f>
        <v>0</v>
      </c>
      <c r="K408" s="148">
        <f>IF('Ficha de funcio e processa'!W413&lt;='Tabela IRT'!$B$11,'Tabela IRT'!$E$11,IF('Ficha de funcio e processa'!W413&lt;='Tabela IRT'!$B$12,'Tabela IRT'!$E$12,IF('Ficha de funcio e processa'!W413&lt;='Tabela IRT'!$B$13,'Tabela IRT'!$E$13,IF('Ficha de funcio e processa'!W413&lt;='Tabela IRT'!$B$14,'Tabela IRT'!$E$14,IF('Ficha de funcio e processa'!W413&lt;='Tabela IRT'!$B$15,'Tabela IRT'!$E$15,IF('Ficha de funcio e processa'!W413&lt;='Tabela IRT'!$B$16,'Tabela IRT'!$E$16,IF('Ficha de funcio e processa'!W413&lt;='Tabela IRT'!$B$17,'Tabela IRT'!$E$17,IF('Ficha de funcio e processa'!W413&lt;='Tabela IRT'!$B$18,'Tabela IRT'!$E$18,IF('Ficha de funcio e processa'!W413&lt;='Tabela IRT'!$B$19,'Tabela IRT'!$E$19,IF('Ficha de funcio e processa'!W413&lt;='Tabela IRT'!$B$20,'Tabela IRT'!$E$20,IF('Ficha de funcio e processa'!W413&lt;='Tabela IRT'!$B$21,'Tabela IRT'!$E$21,IF('Ficha de funcio e processa'!W413&lt;='Tabela IRT'!$B$22,'Tabela IRT'!$E$22,IF('Ficha de funcio e processa'!W413&lt;='Tabela IRT'!$B$23,'Tabela IRT'!$E$23,IF('Ficha de funcio e processa'!W413&lt;='Tabela IRT'!$B$24,'Tabela IRT'!$E$24))))))))))))))</f>
        <v>0</v>
      </c>
      <c r="L408" s="148">
        <f>IF('Ficha de funcio e processa'!W413&lt;='Tabela IRT'!$B$11,'Tabela IRT'!$C$11,IF('Ficha de funcio e processa'!W413&lt;='Tabela IRT'!$B$12,'Tabela IRT'!$C$12,IF('Ficha de funcio e processa'!W413&lt;='Tabela IRT'!$B$13,'Tabela IRT'!$C$13,IF('Ficha de funcio e processa'!W413&lt;='Tabela IRT'!$B$14,'Tabela IRT'!$C$14,IF('Ficha de funcio e processa'!W413&lt;='Tabela IRT'!$B$15,'Tabela IRT'!$C$15,IF('Ficha de funcio e processa'!W413&lt;='Tabela IRT'!$B$16,'Tabela IRT'!$C$16,IF('Ficha de funcio e processa'!W413&lt;='Tabela IRT'!$B$17,'Tabela IRT'!$C$17,IF('Ficha de funcio e processa'!W413&lt;='Tabela IRT'!$B$18,'Tabela IRT'!$C$18,IF('Ficha de funcio e processa'!W413&lt;='Tabela IRT'!$B$19,'Tabela IRT'!$C$19,IF('Ficha de funcio e processa'!W413&lt;='Tabela IRT'!$B$20,'Tabela IRT'!$C$20,IF('Ficha de funcio e processa'!W413&lt;='Tabela IRT'!$B$21,'Tabela IRT'!$C$21,IF('Ficha de funcio e processa'!W413&lt;='Tabela IRT'!$B$22,'Tabela IRT'!$C$22,IF('Ficha de funcio e processa'!W413&lt;='Tabela IRT'!$B$23,'Tabela IRT'!$C$23,IF('Ficha de funcio e processa'!W413&lt;='Tabela IRT'!$B$24,'Tabela IRT'!$C$24))))))))))))))</f>
        <v>0</v>
      </c>
      <c r="M408" s="233">
        <f>('Ficha de funcio e processa'!W413-30%)-L408</f>
        <v>-0.3</v>
      </c>
      <c r="N408" s="184">
        <v>44</v>
      </c>
      <c r="O408" s="184">
        <v>9</v>
      </c>
      <c r="P408" s="185"/>
      <c r="Q408" s="185"/>
      <c r="R408" s="186"/>
      <c r="S408" s="186"/>
      <c r="T408" s="186"/>
      <c r="U408" s="186"/>
      <c r="V408" s="186"/>
      <c r="W408" s="186"/>
      <c r="X408" s="186"/>
      <c r="Y408" s="186"/>
      <c r="Z408" s="151"/>
      <c r="AA408" s="153">
        <f t="shared" ca="1" si="32"/>
        <v>41740</v>
      </c>
      <c r="AB408" s="154">
        <f t="shared" ca="1" si="33"/>
        <v>114.35616438356165</v>
      </c>
      <c r="AC408" s="187"/>
    </row>
    <row r="409" spans="1:29">
      <c r="A409" s="137" t="b">
        <f t="shared" si="34"/>
        <v>0</v>
      </c>
      <c r="B409" s="138"/>
      <c r="C409" s="145"/>
      <c r="D409" s="138"/>
      <c r="E409" s="139"/>
      <c r="F409" s="139"/>
      <c r="G409" s="140">
        <f t="shared" ca="1" si="30"/>
        <v>41740</v>
      </c>
      <c r="H409" s="141">
        <f t="shared" ca="1" si="31"/>
        <v>-41740</v>
      </c>
      <c r="I409" s="180"/>
      <c r="J409" s="135">
        <f>IF('Ficha de funcio e processa'!W414&lt;='Tabela IRT'!$B$11,'Tabela IRT'!$D$11,IF('Ficha de funcio e processa'!W414&lt;='Tabela IRT'!$B$12,'Tabela IRT'!$D$12,IF('Ficha de funcio e processa'!W414&lt;='Tabela IRT'!$B$13,'Tabela IRT'!$D$13,IF('Ficha de funcio e processa'!W414&lt;='Tabela IRT'!$B$14,'Tabela IRT'!$D$14,IF('Ficha de funcio e processa'!W414&lt;='Tabela IRT'!$B$15,'Tabela IRT'!$D$15,IF('Ficha de funcio e processa'!W414&lt;='Tabela IRT'!$B$16,'Tabela IRT'!$D$16,IF('Ficha de funcio e processa'!W414&lt;='Tabela IRT'!$B$17,'Tabela IRT'!$D$17,IF('Ficha de funcio e processa'!W414&lt;='Tabela IRT'!$B$18,'Tabela IRT'!$D$18,IF('Ficha de funcio e processa'!W414&lt;='Tabela IRT'!$B$19,'Tabela IRT'!$D$19,IF('Ficha de funcio e processa'!W414&lt;='Tabela IRT'!$B$20,'Tabela IRT'!$D$20,IF('Ficha de funcio e processa'!W414&lt;='Tabela IRT'!$B$21,'Tabela IRT'!$D$21,IF('Ficha de funcio e processa'!W414&lt;='Tabela IRT'!$B$22,'Tabela IRT'!$D$22,IF('Ficha de funcio e processa'!W414&lt;='Tabela IRT'!$B$23,'Tabela IRT'!$D$23,IF('Ficha de funcio e processa'!W414&lt;='Tabela IRT'!$B$24,'Tabela IRT'!$D$24))))))))))))))</f>
        <v>0</v>
      </c>
      <c r="K409" s="148">
        <f>IF('Ficha de funcio e processa'!W414&lt;='Tabela IRT'!$B$11,'Tabela IRT'!$E$11,IF('Ficha de funcio e processa'!W414&lt;='Tabela IRT'!$B$12,'Tabela IRT'!$E$12,IF('Ficha de funcio e processa'!W414&lt;='Tabela IRT'!$B$13,'Tabela IRT'!$E$13,IF('Ficha de funcio e processa'!W414&lt;='Tabela IRT'!$B$14,'Tabela IRT'!$E$14,IF('Ficha de funcio e processa'!W414&lt;='Tabela IRT'!$B$15,'Tabela IRT'!$E$15,IF('Ficha de funcio e processa'!W414&lt;='Tabela IRT'!$B$16,'Tabela IRT'!$E$16,IF('Ficha de funcio e processa'!W414&lt;='Tabela IRT'!$B$17,'Tabela IRT'!$E$17,IF('Ficha de funcio e processa'!W414&lt;='Tabela IRT'!$B$18,'Tabela IRT'!$E$18,IF('Ficha de funcio e processa'!W414&lt;='Tabela IRT'!$B$19,'Tabela IRT'!$E$19,IF('Ficha de funcio e processa'!W414&lt;='Tabela IRT'!$B$20,'Tabela IRT'!$E$20,IF('Ficha de funcio e processa'!W414&lt;='Tabela IRT'!$B$21,'Tabela IRT'!$E$21,IF('Ficha de funcio e processa'!W414&lt;='Tabela IRT'!$B$22,'Tabela IRT'!$E$22,IF('Ficha de funcio e processa'!W414&lt;='Tabela IRT'!$B$23,'Tabela IRT'!$E$23,IF('Ficha de funcio e processa'!W414&lt;='Tabela IRT'!$B$24,'Tabela IRT'!$E$24))))))))))))))</f>
        <v>0</v>
      </c>
      <c r="L409" s="148">
        <f>IF('Ficha de funcio e processa'!W414&lt;='Tabela IRT'!$B$11,'Tabela IRT'!$C$11,IF('Ficha de funcio e processa'!W414&lt;='Tabela IRT'!$B$12,'Tabela IRT'!$C$12,IF('Ficha de funcio e processa'!W414&lt;='Tabela IRT'!$B$13,'Tabela IRT'!$C$13,IF('Ficha de funcio e processa'!W414&lt;='Tabela IRT'!$B$14,'Tabela IRT'!$C$14,IF('Ficha de funcio e processa'!W414&lt;='Tabela IRT'!$B$15,'Tabela IRT'!$C$15,IF('Ficha de funcio e processa'!W414&lt;='Tabela IRT'!$B$16,'Tabela IRT'!$C$16,IF('Ficha de funcio e processa'!W414&lt;='Tabela IRT'!$B$17,'Tabela IRT'!$C$17,IF('Ficha de funcio e processa'!W414&lt;='Tabela IRT'!$B$18,'Tabela IRT'!$C$18,IF('Ficha de funcio e processa'!W414&lt;='Tabela IRT'!$B$19,'Tabela IRT'!$C$19,IF('Ficha de funcio e processa'!W414&lt;='Tabela IRT'!$B$20,'Tabela IRT'!$C$20,IF('Ficha de funcio e processa'!W414&lt;='Tabela IRT'!$B$21,'Tabela IRT'!$C$21,IF('Ficha de funcio e processa'!W414&lt;='Tabela IRT'!$B$22,'Tabela IRT'!$C$22,IF('Ficha de funcio e processa'!W414&lt;='Tabela IRT'!$B$23,'Tabela IRT'!$C$23,IF('Ficha de funcio e processa'!W414&lt;='Tabela IRT'!$B$24,'Tabela IRT'!$C$24))))))))))))))</f>
        <v>0</v>
      </c>
      <c r="M409" s="233">
        <f>('Ficha de funcio e processa'!W414-30%)-L409</f>
        <v>-0.3</v>
      </c>
      <c r="N409" s="184">
        <v>44</v>
      </c>
      <c r="O409" s="184">
        <v>9</v>
      </c>
      <c r="P409" s="185"/>
      <c r="Q409" s="185"/>
      <c r="R409" s="186"/>
      <c r="S409" s="186"/>
      <c r="T409" s="186"/>
      <c r="U409" s="186"/>
      <c r="V409" s="186"/>
      <c r="W409" s="186"/>
      <c r="X409" s="186"/>
      <c r="Y409" s="186"/>
      <c r="Z409" s="151"/>
      <c r="AA409" s="153">
        <f t="shared" ca="1" si="32"/>
        <v>41740</v>
      </c>
      <c r="AB409" s="154">
        <f t="shared" ca="1" si="33"/>
        <v>114.35616438356165</v>
      </c>
      <c r="AC409" s="187"/>
    </row>
    <row r="410" spans="1:29">
      <c r="A410" s="137" t="b">
        <f t="shared" si="34"/>
        <v>0</v>
      </c>
      <c r="B410" s="138"/>
      <c r="C410" s="145"/>
      <c r="D410" s="138"/>
      <c r="E410" s="139"/>
      <c r="F410" s="139"/>
      <c r="G410" s="140">
        <f t="shared" ca="1" si="30"/>
        <v>41740</v>
      </c>
      <c r="H410" s="141">
        <f t="shared" ca="1" si="31"/>
        <v>-41740</v>
      </c>
      <c r="I410" s="180"/>
      <c r="J410" s="135">
        <f>IF('Ficha de funcio e processa'!W415&lt;='Tabela IRT'!$B$11,'Tabela IRT'!$D$11,IF('Ficha de funcio e processa'!W415&lt;='Tabela IRT'!$B$12,'Tabela IRT'!$D$12,IF('Ficha de funcio e processa'!W415&lt;='Tabela IRT'!$B$13,'Tabela IRT'!$D$13,IF('Ficha de funcio e processa'!W415&lt;='Tabela IRT'!$B$14,'Tabela IRT'!$D$14,IF('Ficha de funcio e processa'!W415&lt;='Tabela IRT'!$B$15,'Tabela IRT'!$D$15,IF('Ficha de funcio e processa'!W415&lt;='Tabela IRT'!$B$16,'Tabela IRT'!$D$16,IF('Ficha de funcio e processa'!W415&lt;='Tabela IRT'!$B$17,'Tabela IRT'!$D$17,IF('Ficha de funcio e processa'!W415&lt;='Tabela IRT'!$B$18,'Tabela IRT'!$D$18,IF('Ficha de funcio e processa'!W415&lt;='Tabela IRT'!$B$19,'Tabela IRT'!$D$19,IF('Ficha de funcio e processa'!W415&lt;='Tabela IRT'!$B$20,'Tabela IRT'!$D$20,IF('Ficha de funcio e processa'!W415&lt;='Tabela IRT'!$B$21,'Tabela IRT'!$D$21,IF('Ficha de funcio e processa'!W415&lt;='Tabela IRT'!$B$22,'Tabela IRT'!$D$22,IF('Ficha de funcio e processa'!W415&lt;='Tabela IRT'!$B$23,'Tabela IRT'!$D$23,IF('Ficha de funcio e processa'!W415&lt;='Tabela IRT'!$B$24,'Tabela IRT'!$D$24))))))))))))))</f>
        <v>0</v>
      </c>
      <c r="K410" s="148">
        <f>IF('Ficha de funcio e processa'!W415&lt;='Tabela IRT'!$B$11,'Tabela IRT'!$E$11,IF('Ficha de funcio e processa'!W415&lt;='Tabela IRT'!$B$12,'Tabela IRT'!$E$12,IF('Ficha de funcio e processa'!W415&lt;='Tabela IRT'!$B$13,'Tabela IRT'!$E$13,IF('Ficha de funcio e processa'!W415&lt;='Tabela IRT'!$B$14,'Tabela IRT'!$E$14,IF('Ficha de funcio e processa'!W415&lt;='Tabela IRT'!$B$15,'Tabela IRT'!$E$15,IF('Ficha de funcio e processa'!W415&lt;='Tabela IRT'!$B$16,'Tabela IRT'!$E$16,IF('Ficha de funcio e processa'!W415&lt;='Tabela IRT'!$B$17,'Tabela IRT'!$E$17,IF('Ficha de funcio e processa'!W415&lt;='Tabela IRT'!$B$18,'Tabela IRT'!$E$18,IF('Ficha de funcio e processa'!W415&lt;='Tabela IRT'!$B$19,'Tabela IRT'!$E$19,IF('Ficha de funcio e processa'!W415&lt;='Tabela IRT'!$B$20,'Tabela IRT'!$E$20,IF('Ficha de funcio e processa'!W415&lt;='Tabela IRT'!$B$21,'Tabela IRT'!$E$21,IF('Ficha de funcio e processa'!W415&lt;='Tabela IRT'!$B$22,'Tabela IRT'!$E$22,IF('Ficha de funcio e processa'!W415&lt;='Tabela IRT'!$B$23,'Tabela IRT'!$E$23,IF('Ficha de funcio e processa'!W415&lt;='Tabela IRT'!$B$24,'Tabela IRT'!$E$24))))))))))))))</f>
        <v>0</v>
      </c>
      <c r="L410" s="148">
        <f>IF('Ficha de funcio e processa'!W415&lt;='Tabela IRT'!$B$11,'Tabela IRT'!$C$11,IF('Ficha de funcio e processa'!W415&lt;='Tabela IRT'!$B$12,'Tabela IRT'!$C$12,IF('Ficha de funcio e processa'!W415&lt;='Tabela IRT'!$B$13,'Tabela IRT'!$C$13,IF('Ficha de funcio e processa'!W415&lt;='Tabela IRT'!$B$14,'Tabela IRT'!$C$14,IF('Ficha de funcio e processa'!W415&lt;='Tabela IRT'!$B$15,'Tabela IRT'!$C$15,IF('Ficha de funcio e processa'!W415&lt;='Tabela IRT'!$B$16,'Tabela IRT'!$C$16,IF('Ficha de funcio e processa'!W415&lt;='Tabela IRT'!$B$17,'Tabela IRT'!$C$17,IF('Ficha de funcio e processa'!W415&lt;='Tabela IRT'!$B$18,'Tabela IRT'!$C$18,IF('Ficha de funcio e processa'!W415&lt;='Tabela IRT'!$B$19,'Tabela IRT'!$C$19,IF('Ficha de funcio e processa'!W415&lt;='Tabela IRT'!$B$20,'Tabela IRT'!$C$20,IF('Ficha de funcio e processa'!W415&lt;='Tabela IRT'!$B$21,'Tabela IRT'!$C$21,IF('Ficha de funcio e processa'!W415&lt;='Tabela IRT'!$B$22,'Tabela IRT'!$C$22,IF('Ficha de funcio e processa'!W415&lt;='Tabela IRT'!$B$23,'Tabela IRT'!$C$23,IF('Ficha de funcio e processa'!W415&lt;='Tabela IRT'!$B$24,'Tabela IRT'!$C$24))))))))))))))</f>
        <v>0</v>
      </c>
      <c r="M410" s="233">
        <f>('Ficha de funcio e processa'!W415-30%)-L410</f>
        <v>-0.3</v>
      </c>
      <c r="N410" s="184">
        <v>44</v>
      </c>
      <c r="O410" s="184">
        <v>9</v>
      </c>
      <c r="P410" s="185"/>
      <c r="Q410" s="185"/>
      <c r="R410" s="186"/>
      <c r="S410" s="186"/>
      <c r="T410" s="186"/>
      <c r="U410" s="186"/>
      <c r="V410" s="186"/>
      <c r="W410" s="186"/>
      <c r="X410" s="186"/>
      <c r="Y410" s="186"/>
      <c r="Z410" s="151"/>
      <c r="AA410" s="153">
        <f t="shared" ca="1" si="32"/>
        <v>41740</v>
      </c>
      <c r="AB410" s="154">
        <f t="shared" ca="1" si="33"/>
        <v>114.35616438356165</v>
      </c>
      <c r="AC410" s="187"/>
    </row>
    <row r="411" spans="1:29">
      <c r="A411" s="137" t="b">
        <f t="shared" si="34"/>
        <v>0</v>
      </c>
      <c r="B411" s="138"/>
      <c r="C411" s="145"/>
      <c r="D411" s="138"/>
      <c r="E411" s="139"/>
      <c r="F411" s="139"/>
      <c r="G411" s="140">
        <f t="shared" ca="1" si="30"/>
        <v>41740</v>
      </c>
      <c r="H411" s="141">
        <f t="shared" ca="1" si="31"/>
        <v>-41740</v>
      </c>
      <c r="I411" s="180"/>
      <c r="J411" s="135">
        <f>IF('Ficha de funcio e processa'!W416&lt;='Tabela IRT'!$B$11,'Tabela IRT'!$D$11,IF('Ficha de funcio e processa'!W416&lt;='Tabela IRT'!$B$12,'Tabela IRT'!$D$12,IF('Ficha de funcio e processa'!W416&lt;='Tabela IRT'!$B$13,'Tabela IRT'!$D$13,IF('Ficha de funcio e processa'!W416&lt;='Tabela IRT'!$B$14,'Tabela IRT'!$D$14,IF('Ficha de funcio e processa'!W416&lt;='Tabela IRT'!$B$15,'Tabela IRT'!$D$15,IF('Ficha de funcio e processa'!W416&lt;='Tabela IRT'!$B$16,'Tabela IRT'!$D$16,IF('Ficha de funcio e processa'!W416&lt;='Tabela IRT'!$B$17,'Tabela IRT'!$D$17,IF('Ficha de funcio e processa'!W416&lt;='Tabela IRT'!$B$18,'Tabela IRT'!$D$18,IF('Ficha de funcio e processa'!W416&lt;='Tabela IRT'!$B$19,'Tabela IRT'!$D$19,IF('Ficha de funcio e processa'!W416&lt;='Tabela IRT'!$B$20,'Tabela IRT'!$D$20,IF('Ficha de funcio e processa'!W416&lt;='Tabela IRT'!$B$21,'Tabela IRT'!$D$21,IF('Ficha de funcio e processa'!W416&lt;='Tabela IRT'!$B$22,'Tabela IRT'!$D$22,IF('Ficha de funcio e processa'!W416&lt;='Tabela IRT'!$B$23,'Tabela IRT'!$D$23,IF('Ficha de funcio e processa'!W416&lt;='Tabela IRT'!$B$24,'Tabela IRT'!$D$24))))))))))))))</f>
        <v>0</v>
      </c>
      <c r="K411" s="148">
        <f>IF('Ficha de funcio e processa'!W416&lt;='Tabela IRT'!$B$11,'Tabela IRT'!$E$11,IF('Ficha de funcio e processa'!W416&lt;='Tabela IRT'!$B$12,'Tabela IRT'!$E$12,IF('Ficha de funcio e processa'!W416&lt;='Tabela IRT'!$B$13,'Tabela IRT'!$E$13,IF('Ficha de funcio e processa'!W416&lt;='Tabela IRT'!$B$14,'Tabela IRT'!$E$14,IF('Ficha de funcio e processa'!W416&lt;='Tabela IRT'!$B$15,'Tabela IRT'!$E$15,IF('Ficha de funcio e processa'!W416&lt;='Tabela IRT'!$B$16,'Tabela IRT'!$E$16,IF('Ficha de funcio e processa'!W416&lt;='Tabela IRT'!$B$17,'Tabela IRT'!$E$17,IF('Ficha de funcio e processa'!W416&lt;='Tabela IRT'!$B$18,'Tabela IRT'!$E$18,IF('Ficha de funcio e processa'!W416&lt;='Tabela IRT'!$B$19,'Tabela IRT'!$E$19,IF('Ficha de funcio e processa'!W416&lt;='Tabela IRT'!$B$20,'Tabela IRT'!$E$20,IF('Ficha de funcio e processa'!W416&lt;='Tabela IRT'!$B$21,'Tabela IRT'!$E$21,IF('Ficha de funcio e processa'!W416&lt;='Tabela IRT'!$B$22,'Tabela IRT'!$E$22,IF('Ficha de funcio e processa'!W416&lt;='Tabela IRT'!$B$23,'Tabela IRT'!$E$23,IF('Ficha de funcio e processa'!W416&lt;='Tabela IRT'!$B$24,'Tabela IRT'!$E$24))))))))))))))</f>
        <v>0</v>
      </c>
      <c r="L411" s="148">
        <f>IF('Ficha de funcio e processa'!W416&lt;='Tabela IRT'!$B$11,'Tabela IRT'!$C$11,IF('Ficha de funcio e processa'!W416&lt;='Tabela IRT'!$B$12,'Tabela IRT'!$C$12,IF('Ficha de funcio e processa'!W416&lt;='Tabela IRT'!$B$13,'Tabela IRT'!$C$13,IF('Ficha de funcio e processa'!W416&lt;='Tabela IRT'!$B$14,'Tabela IRT'!$C$14,IF('Ficha de funcio e processa'!W416&lt;='Tabela IRT'!$B$15,'Tabela IRT'!$C$15,IF('Ficha de funcio e processa'!W416&lt;='Tabela IRT'!$B$16,'Tabela IRT'!$C$16,IF('Ficha de funcio e processa'!W416&lt;='Tabela IRT'!$B$17,'Tabela IRT'!$C$17,IF('Ficha de funcio e processa'!W416&lt;='Tabela IRT'!$B$18,'Tabela IRT'!$C$18,IF('Ficha de funcio e processa'!W416&lt;='Tabela IRT'!$B$19,'Tabela IRT'!$C$19,IF('Ficha de funcio e processa'!W416&lt;='Tabela IRT'!$B$20,'Tabela IRT'!$C$20,IF('Ficha de funcio e processa'!W416&lt;='Tabela IRT'!$B$21,'Tabela IRT'!$C$21,IF('Ficha de funcio e processa'!W416&lt;='Tabela IRT'!$B$22,'Tabela IRT'!$C$22,IF('Ficha de funcio e processa'!W416&lt;='Tabela IRT'!$B$23,'Tabela IRT'!$C$23,IF('Ficha de funcio e processa'!W416&lt;='Tabela IRT'!$B$24,'Tabela IRT'!$C$24))))))))))))))</f>
        <v>0</v>
      </c>
      <c r="M411" s="233">
        <f>('Ficha de funcio e processa'!W416-30%)-L411</f>
        <v>-0.3</v>
      </c>
      <c r="N411" s="184">
        <v>44</v>
      </c>
      <c r="O411" s="184">
        <v>9</v>
      </c>
      <c r="P411" s="185"/>
      <c r="Q411" s="185"/>
      <c r="R411" s="186"/>
      <c r="S411" s="186"/>
      <c r="T411" s="186"/>
      <c r="U411" s="186"/>
      <c r="V411" s="186"/>
      <c r="W411" s="186"/>
      <c r="X411" s="186"/>
      <c r="Y411" s="186"/>
      <c r="Z411" s="151"/>
      <c r="AA411" s="153">
        <f t="shared" ca="1" si="32"/>
        <v>41740</v>
      </c>
      <c r="AB411" s="154">
        <f t="shared" ca="1" si="33"/>
        <v>114.35616438356165</v>
      </c>
      <c r="AC411" s="187"/>
    </row>
    <row r="412" spans="1:29">
      <c r="A412" s="137" t="b">
        <f t="shared" si="34"/>
        <v>0</v>
      </c>
      <c r="B412" s="138"/>
      <c r="C412" s="145"/>
      <c r="D412" s="138"/>
      <c r="E412" s="139"/>
      <c r="F412" s="139"/>
      <c r="G412" s="140">
        <f t="shared" ca="1" si="30"/>
        <v>41740</v>
      </c>
      <c r="H412" s="141">
        <f t="shared" ca="1" si="31"/>
        <v>-41740</v>
      </c>
      <c r="I412" s="180"/>
      <c r="J412" s="135">
        <f>IF('Ficha de funcio e processa'!W417&lt;='Tabela IRT'!$B$11,'Tabela IRT'!$D$11,IF('Ficha de funcio e processa'!W417&lt;='Tabela IRT'!$B$12,'Tabela IRT'!$D$12,IF('Ficha de funcio e processa'!W417&lt;='Tabela IRT'!$B$13,'Tabela IRT'!$D$13,IF('Ficha de funcio e processa'!W417&lt;='Tabela IRT'!$B$14,'Tabela IRT'!$D$14,IF('Ficha de funcio e processa'!W417&lt;='Tabela IRT'!$B$15,'Tabela IRT'!$D$15,IF('Ficha de funcio e processa'!W417&lt;='Tabela IRT'!$B$16,'Tabela IRT'!$D$16,IF('Ficha de funcio e processa'!W417&lt;='Tabela IRT'!$B$17,'Tabela IRT'!$D$17,IF('Ficha de funcio e processa'!W417&lt;='Tabela IRT'!$B$18,'Tabela IRT'!$D$18,IF('Ficha de funcio e processa'!W417&lt;='Tabela IRT'!$B$19,'Tabela IRT'!$D$19,IF('Ficha de funcio e processa'!W417&lt;='Tabela IRT'!$B$20,'Tabela IRT'!$D$20,IF('Ficha de funcio e processa'!W417&lt;='Tabela IRT'!$B$21,'Tabela IRT'!$D$21,IF('Ficha de funcio e processa'!W417&lt;='Tabela IRT'!$B$22,'Tabela IRT'!$D$22,IF('Ficha de funcio e processa'!W417&lt;='Tabela IRT'!$B$23,'Tabela IRT'!$D$23,IF('Ficha de funcio e processa'!W417&lt;='Tabela IRT'!$B$24,'Tabela IRT'!$D$24))))))))))))))</f>
        <v>0</v>
      </c>
      <c r="K412" s="148">
        <f>IF('Ficha de funcio e processa'!W417&lt;='Tabela IRT'!$B$11,'Tabela IRT'!$E$11,IF('Ficha de funcio e processa'!W417&lt;='Tabela IRT'!$B$12,'Tabela IRT'!$E$12,IF('Ficha de funcio e processa'!W417&lt;='Tabela IRT'!$B$13,'Tabela IRT'!$E$13,IF('Ficha de funcio e processa'!W417&lt;='Tabela IRT'!$B$14,'Tabela IRT'!$E$14,IF('Ficha de funcio e processa'!W417&lt;='Tabela IRT'!$B$15,'Tabela IRT'!$E$15,IF('Ficha de funcio e processa'!W417&lt;='Tabela IRT'!$B$16,'Tabela IRT'!$E$16,IF('Ficha de funcio e processa'!W417&lt;='Tabela IRT'!$B$17,'Tabela IRT'!$E$17,IF('Ficha de funcio e processa'!W417&lt;='Tabela IRT'!$B$18,'Tabela IRT'!$E$18,IF('Ficha de funcio e processa'!W417&lt;='Tabela IRT'!$B$19,'Tabela IRT'!$E$19,IF('Ficha de funcio e processa'!W417&lt;='Tabela IRT'!$B$20,'Tabela IRT'!$E$20,IF('Ficha de funcio e processa'!W417&lt;='Tabela IRT'!$B$21,'Tabela IRT'!$E$21,IF('Ficha de funcio e processa'!W417&lt;='Tabela IRT'!$B$22,'Tabela IRT'!$E$22,IF('Ficha de funcio e processa'!W417&lt;='Tabela IRT'!$B$23,'Tabela IRT'!$E$23,IF('Ficha de funcio e processa'!W417&lt;='Tabela IRT'!$B$24,'Tabela IRT'!$E$24))))))))))))))</f>
        <v>0</v>
      </c>
      <c r="L412" s="148">
        <f>IF('Ficha de funcio e processa'!W417&lt;='Tabela IRT'!$B$11,'Tabela IRT'!$C$11,IF('Ficha de funcio e processa'!W417&lt;='Tabela IRT'!$B$12,'Tabela IRT'!$C$12,IF('Ficha de funcio e processa'!W417&lt;='Tabela IRT'!$B$13,'Tabela IRT'!$C$13,IF('Ficha de funcio e processa'!W417&lt;='Tabela IRT'!$B$14,'Tabela IRT'!$C$14,IF('Ficha de funcio e processa'!W417&lt;='Tabela IRT'!$B$15,'Tabela IRT'!$C$15,IF('Ficha de funcio e processa'!W417&lt;='Tabela IRT'!$B$16,'Tabela IRT'!$C$16,IF('Ficha de funcio e processa'!W417&lt;='Tabela IRT'!$B$17,'Tabela IRT'!$C$17,IF('Ficha de funcio e processa'!W417&lt;='Tabela IRT'!$B$18,'Tabela IRT'!$C$18,IF('Ficha de funcio e processa'!W417&lt;='Tabela IRT'!$B$19,'Tabela IRT'!$C$19,IF('Ficha de funcio e processa'!W417&lt;='Tabela IRT'!$B$20,'Tabela IRT'!$C$20,IF('Ficha de funcio e processa'!W417&lt;='Tabela IRT'!$B$21,'Tabela IRT'!$C$21,IF('Ficha de funcio e processa'!W417&lt;='Tabela IRT'!$B$22,'Tabela IRT'!$C$22,IF('Ficha de funcio e processa'!W417&lt;='Tabela IRT'!$B$23,'Tabela IRT'!$C$23,IF('Ficha de funcio e processa'!W417&lt;='Tabela IRT'!$B$24,'Tabela IRT'!$C$24))))))))))))))</f>
        <v>0</v>
      </c>
      <c r="M412" s="233">
        <f>('Ficha de funcio e processa'!W417-30%)-L412</f>
        <v>-0.3</v>
      </c>
      <c r="N412" s="184">
        <v>44</v>
      </c>
      <c r="O412" s="184">
        <v>9</v>
      </c>
      <c r="P412" s="185"/>
      <c r="Q412" s="185"/>
      <c r="R412" s="186"/>
      <c r="S412" s="186"/>
      <c r="T412" s="186"/>
      <c r="U412" s="186"/>
      <c r="V412" s="186"/>
      <c r="W412" s="186"/>
      <c r="X412" s="186"/>
      <c r="Y412" s="186"/>
      <c r="Z412" s="151"/>
      <c r="AA412" s="153">
        <f t="shared" ca="1" si="32"/>
        <v>41740</v>
      </c>
      <c r="AB412" s="154">
        <f t="shared" ca="1" si="33"/>
        <v>114.35616438356165</v>
      </c>
      <c r="AC412" s="187"/>
    </row>
    <row r="413" spans="1:29">
      <c r="A413" s="137" t="b">
        <f t="shared" si="34"/>
        <v>0</v>
      </c>
      <c r="B413" s="138"/>
      <c r="C413" s="145"/>
      <c r="D413" s="138"/>
      <c r="E413" s="139"/>
      <c r="F413" s="139"/>
      <c r="G413" s="140">
        <f t="shared" ca="1" si="30"/>
        <v>41740</v>
      </c>
      <c r="H413" s="141">
        <f t="shared" ca="1" si="31"/>
        <v>-41740</v>
      </c>
      <c r="I413" s="180"/>
      <c r="J413" s="135">
        <f>IF('Ficha de funcio e processa'!W418&lt;='Tabela IRT'!$B$11,'Tabela IRT'!$D$11,IF('Ficha de funcio e processa'!W418&lt;='Tabela IRT'!$B$12,'Tabela IRT'!$D$12,IF('Ficha de funcio e processa'!W418&lt;='Tabela IRT'!$B$13,'Tabela IRT'!$D$13,IF('Ficha de funcio e processa'!W418&lt;='Tabela IRT'!$B$14,'Tabela IRT'!$D$14,IF('Ficha de funcio e processa'!W418&lt;='Tabela IRT'!$B$15,'Tabela IRT'!$D$15,IF('Ficha de funcio e processa'!W418&lt;='Tabela IRT'!$B$16,'Tabela IRT'!$D$16,IF('Ficha de funcio e processa'!W418&lt;='Tabela IRT'!$B$17,'Tabela IRT'!$D$17,IF('Ficha de funcio e processa'!W418&lt;='Tabela IRT'!$B$18,'Tabela IRT'!$D$18,IF('Ficha de funcio e processa'!W418&lt;='Tabela IRT'!$B$19,'Tabela IRT'!$D$19,IF('Ficha de funcio e processa'!W418&lt;='Tabela IRT'!$B$20,'Tabela IRT'!$D$20,IF('Ficha de funcio e processa'!W418&lt;='Tabela IRT'!$B$21,'Tabela IRT'!$D$21,IF('Ficha de funcio e processa'!W418&lt;='Tabela IRT'!$B$22,'Tabela IRT'!$D$22,IF('Ficha de funcio e processa'!W418&lt;='Tabela IRT'!$B$23,'Tabela IRT'!$D$23,IF('Ficha de funcio e processa'!W418&lt;='Tabela IRT'!$B$24,'Tabela IRT'!$D$24))))))))))))))</f>
        <v>0</v>
      </c>
      <c r="K413" s="148">
        <f>IF('Ficha de funcio e processa'!W418&lt;='Tabela IRT'!$B$11,'Tabela IRT'!$E$11,IF('Ficha de funcio e processa'!W418&lt;='Tabela IRT'!$B$12,'Tabela IRT'!$E$12,IF('Ficha de funcio e processa'!W418&lt;='Tabela IRT'!$B$13,'Tabela IRT'!$E$13,IF('Ficha de funcio e processa'!W418&lt;='Tabela IRT'!$B$14,'Tabela IRT'!$E$14,IF('Ficha de funcio e processa'!W418&lt;='Tabela IRT'!$B$15,'Tabela IRT'!$E$15,IF('Ficha de funcio e processa'!W418&lt;='Tabela IRT'!$B$16,'Tabela IRT'!$E$16,IF('Ficha de funcio e processa'!W418&lt;='Tabela IRT'!$B$17,'Tabela IRT'!$E$17,IF('Ficha de funcio e processa'!W418&lt;='Tabela IRT'!$B$18,'Tabela IRT'!$E$18,IF('Ficha de funcio e processa'!W418&lt;='Tabela IRT'!$B$19,'Tabela IRT'!$E$19,IF('Ficha de funcio e processa'!W418&lt;='Tabela IRT'!$B$20,'Tabela IRT'!$E$20,IF('Ficha de funcio e processa'!W418&lt;='Tabela IRT'!$B$21,'Tabela IRT'!$E$21,IF('Ficha de funcio e processa'!W418&lt;='Tabela IRT'!$B$22,'Tabela IRT'!$E$22,IF('Ficha de funcio e processa'!W418&lt;='Tabela IRT'!$B$23,'Tabela IRT'!$E$23,IF('Ficha de funcio e processa'!W418&lt;='Tabela IRT'!$B$24,'Tabela IRT'!$E$24))))))))))))))</f>
        <v>0</v>
      </c>
      <c r="L413" s="148">
        <f>IF('Ficha de funcio e processa'!W418&lt;='Tabela IRT'!$B$11,'Tabela IRT'!$C$11,IF('Ficha de funcio e processa'!W418&lt;='Tabela IRT'!$B$12,'Tabela IRT'!$C$12,IF('Ficha de funcio e processa'!W418&lt;='Tabela IRT'!$B$13,'Tabela IRT'!$C$13,IF('Ficha de funcio e processa'!W418&lt;='Tabela IRT'!$B$14,'Tabela IRT'!$C$14,IF('Ficha de funcio e processa'!W418&lt;='Tabela IRT'!$B$15,'Tabela IRT'!$C$15,IF('Ficha de funcio e processa'!W418&lt;='Tabela IRT'!$B$16,'Tabela IRT'!$C$16,IF('Ficha de funcio e processa'!W418&lt;='Tabela IRT'!$B$17,'Tabela IRT'!$C$17,IF('Ficha de funcio e processa'!W418&lt;='Tabela IRT'!$B$18,'Tabela IRT'!$C$18,IF('Ficha de funcio e processa'!W418&lt;='Tabela IRT'!$B$19,'Tabela IRT'!$C$19,IF('Ficha de funcio e processa'!W418&lt;='Tabela IRT'!$B$20,'Tabela IRT'!$C$20,IF('Ficha de funcio e processa'!W418&lt;='Tabela IRT'!$B$21,'Tabela IRT'!$C$21,IF('Ficha de funcio e processa'!W418&lt;='Tabela IRT'!$B$22,'Tabela IRT'!$C$22,IF('Ficha de funcio e processa'!W418&lt;='Tabela IRT'!$B$23,'Tabela IRT'!$C$23,IF('Ficha de funcio e processa'!W418&lt;='Tabela IRT'!$B$24,'Tabela IRT'!$C$24))))))))))))))</f>
        <v>0</v>
      </c>
      <c r="M413" s="233">
        <f>('Ficha de funcio e processa'!W418-30%)-L413</f>
        <v>-0.3</v>
      </c>
      <c r="N413" s="184">
        <v>44</v>
      </c>
      <c r="O413" s="184">
        <v>9</v>
      </c>
      <c r="P413" s="185"/>
      <c r="Q413" s="185"/>
      <c r="R413" s="186"/>
      <c r="S413" s="186"/>
      <c r="T413" s="186"/>
      <c r="U413" s="186"/>
      <c r="V413" s="186"/>
      <c r="W413" s="186"/>
      <c r="X413" s="186"/>
      <c r="Y413" s="186"/>
      <c r="Z413" s="151"/>
      <c r="AA413" s="153">
        <f t="shared" ca="1" si="32"/>
        <v>41740</v>
      </c>
      <c r="AB413" s="154">
        <f t="shared" ca="1" si="33"/>
        <v>114.35616438356165</v>
      </c>
      <c r="AC413" s="187"/>
    </row>
    <row r="414" spans="1:29">
      <c r="A414" s="137" t="b">
        <f t="shared" si="34"/>
        <v>0</v>
      </c>
      <c r="B414" s="138"/>
      <c r="C414" s="145"/>
      <c r="D414" s="138"/>
      <c r="E414" s="139"/>
      <c r="F414" s="139"/>
      <c r="G414" s="140">
        <f t="shared" ca="1" si="30"/>
        <v>41740</v>
      </c>
      <c r="H414" s="141">
        <f t="shared" ca="1" si="31"/>
        <v>-41740</v>
      </c>
      <c r="I414" s="180"/>
      <c r="J414" s="135">
        <f>IF('Ficha de funcio e processa'!W419&lt;='Tabela IRT'!$B$11,'Tabela IRT'!$D$11,IF('Ficha de funcio e processa'!W419&lt;='Tabela IRT'!$B$12,'Tabela IRT'!$D$12,IF('Ficha de funcio e processa'!W419&lt;='Tabela IRT'!$B$13,'Tabela IRT'!$D$13,IF('Ficha de funcio e processa'!W419&lt;='Tabela IRT'!$B$14,'Tabela IRT'!$D$14,IF('Ficha de funcio e processa'!W419&lt;='Tabela IRT'!$B$15,'Tabela IRT'!$D$15,IF('Ficha de funcio e processa'!W419&lt;='Tabela IRT'!$B$16,'Tabela IRT'!$D$16,IF('Ficha de funcio e processa'!W419&lt;='Tabela IRT'!$B$17,'Tabela IRT'!$D$17,IF('Ficha de funcio e processa'!W419&lt;='Tabela IRT'!$B$18,'Tabela IRT'!$D$18,IF('Ficha de funcio e processa'!W419&lt;='Tabela IRT'!$B$19,'Tabela IRT'!$D$19,IF('Ficha de funcio e processa'!W419&lt;='Tabela IRT'!$B$20,'Tabela IRT'!$D$20,IF('Ficha de funcio e processa'!W419&lt;='Tabela IRT'!$B$21,'Tabela IRT'!$D$21,IF('Ficha de funcio e processa'!W419&lt;='Tabela IRT'!$B$22,'Tabela IRT'!$D$22,IF('Ficha de funcio e processa'!W419&lt;='Tabela IRT'!$B$23,'Tabela IRT'!$D$23,IF('Ficha de funcio e processa'!W419&lt;='Tabela IRT'!$B$24,'Tabela IRT'!$D$24))))))))))))))</f>
        <v>0</v>
      </c>
      <c r="K414" s="148">
        <f>IF('Ficha de funcio e processa'!W419&lt;='Tabela IRT'!$B$11,'Tabela IRT'!$E$11,IF('Ficha de funcio e processa'!W419&lt;='Tabela IRT'!$B$12,'Tabela IRT'!$E$12,IF('Ficha de funcio e processa'!W419&lt;='Tabela IRT'!$B$13,'Tabela IRT'!$E$13,IF('Ficha de funcio e processa'!W419&lt;='Tabela IRT'!$B$14,'Tabela IRT'!$E$14,IF('Ficha de funcio e processa'!W419&lt;='Tabela IRT'!$B$15,'Tabela IRT'!$E$15,IF('Ficha de funcio e processa'!W419&lt;='Tabela IRT'!$B$16,'Tabela IRT'!$E$16,IF('Ficha de funcio e processa'!W419&lt;='Tabela IRT'!$B$17,'Tabela IRT'!$E$17,IF('Ficha de funcio e processa'!W419&lt;='Tabela IRT'!$B$18,'Tabela IRT'!$E$18,IF('Ficha de funcio e processa'!W419&lt;='Tabela IRT'!$B$19,'Tabela IRT'!$E$19,IF('Ficha de funcio e processa'!W419&lt;='Tabela IRT'!$B$20,'Tabela IRT'!$E$20,IF('Ficha de funcio e processa'!W419&lt;='Tabela IRT'!$B$21,'Tabela IRT'!$E$21,IF('Ficha de funcio e processa'!W419&lt;='Tabela IRT'!$B$22,'Tabela IRT'!$E$22,IF('Ficha de funcio e processa'!W419&lt;='Tabela IRT'!$B$23,'Tabela IRT'!$E$23,IF('Ficha de funcio e processa'!W419&lt;='Tabela IRT'!$B$24,'Tabela IRT'!$E$24))))))))))))))</f>
        <v>0</v>
      </c>
      <c r="L414" s="148">
        <f>IF('Ficha de funcio e processa'!W419&lt;='Tabela IRT'!$B$11,'Tabela IRT'!$C$11,IF('Ficha de funcio e processa'!W419&lt;='Tabela IRT'!$B$12,'Tabela IRT'!$C$12,IF('Ficha de funcio e processa'!W419&lt;='Tabela IRT'!$B$13,'Tabela IRT'!$C$13,IF('Ficha de funcio e processa'!W419&lt;='Tabela IRT'!$B$14,'Tabela IRT'!$C$14,IF('Ficha de funcio e processa'!W419&lt;='Tabela IRT'!$B$15,'Tabela IRT'!$C$15,IF('Ficha de funcio e processa'!W419&lt;='Tabela IRT'!$B$16,'Tabela IRT'!$C$16,IF('Ficha de funcio e processa'!W419&lt;='Tabela IRT'!$B$17,'Tabela IRT'!$C$17,IF('Ficha de funcio e processa'!W419&lt;='Tabela IRT'!$B$18,'Tabela IRT'!$C$18,IF('Ficha de funcio e processa'!W419&lt;='Tabela IRT'!$B$19,'Tabela IRT'!$C$19,IF('Ficha de funcio e processa'!W419&lt;='Tabela IRT'!$B$20,'Tabela IRT'!$C$20,IF('Ficha de funcio e processa'!W419&lt;='Tabela IRT'!$B$21,'Tabela IRT'!$C$21,IF('Ficha de funcio e processa'!W419&lt;='Tabela IRT'!$B$22,'Tabela IRT'!$C$22,IF('Ficha de funcio e processa'!W419&lt;='Tabela IRT'!$B$23,'Tabela IRT'!$C$23,IF('Ficha de funcio e processa'!W419&lt;='Tabela IRT'!$B$24,'Tabela IRT'!$C$24))))))))))))))</f>
        <v>0</v>
      </c>
      <c r="M414" s="233">
        <f>('Ficha de funcio e processa'!W419-30%)-L414</f>
        <v>-0.3</v>
      </c>
      <c r="N414" s="184">
        <v>44</v>
      </c>
      <c r="O414" s="184">
        <v>9</v>
      </c>
      <c r="P414" s="185"/>
      <c r="Q414" s="185"/>
      <c r="R414" s="186"/>
      <c r="S414" s="186"/>
      <c r="T414" s="186"/>
      <c r="U414" s="186"/>
      <c r="V414" s="186"/>
      <c r="W414" s="186"/>
      <c r="X414" s="186"/>
      <c r="Y414" s="186"/>
      <c r="Z414" s="151"/>
      <c r="AA414" s="153">
        <f t="shared" ca="1" si="32"/>
        <v>41740</v>
      </c>
      <c r="AB414" s="154">
        <f t="shared" ca="1" si="33"/>
        <v>114.35616438356165</v>
      </c>
      <c r="AC414" s="187"/>
    </row>
    <row r="415" spans="1:29">
      <c r="A415" s="137" t="b">
        <f t="shared" si="34"/>
        <v>0</v>
      </c>
      <c r="B415" s="138"/>
      <c r="C415" s="145"/>
      <c r="D415" s="138"/>
      <c r="E415" s="139"/>
      <c r="F415" s="139"/>
      <c r="G415" s="140">
        <f t="shared" ca="1" si="30"/>
        <v>41740</v>
      </c>
      <c r="H415" s="141">
        <f t="shared" ca="1" si="31"/>
        <v>-41740</v>
      </c>
      <c r="I415" s="180"/>
      <c r="J415" s="135">
        <f>IF('Ficha de funcio e processa'!W420&lt;='Tabela IRT'!$B$11,'Tabela IRT'!$D$11,IF('Ficha de funcio e processa'!W420&lt;='Tabela IRT'!$B$12,'Tabela IRT'!$D$12,IF('Ficha de funcio e processa'!W420&lt;='Tabela IRT'!$B$13,'Tabela IRT'!$D$13,IF('Ficha de funcio e processa'!W420&lt;='Tabela IRT'!$B$14,'Tabela IRT'!$D$14,IF('Ficha de funcio e processa'!W420&lt;='Tabela IRT'!$B$15,'Tabela IRT'!$D$15,IF('Ficha de funcio e processa'!W420&lt;='Tabela IRT'!$B$16,'Tabela IRT'!$D$16,IF('Ficha de funcio e processa'!W420&lt;='Tabela IRT'!$B$17,'Tabela IRT'!$D$17,IF('Ficha de funcio e processa'!W420&lt;='Tabela IRT'!$B$18,'Tabela IRT'!$D$18,IF('Ficha de funcio e processa'!W420&lt;='Tabela IRT'!$B$19,'Tabela IRT'!$D$19,IF('Ficha de funcio e processa'!W420&lt;='Tabela IRT'!$B$20,'Tabela IRT'!$D$20,IF('Ficha de funcio e processa'!W420&lt;='Tabela IRT'!$B$21,'Tabela IRT'!$D$21,IF('Ficha de funcio e processa'!W420&lt;='Tabela IRT'!$B$22,'Tabela IRT'!$D$22,IF('Ficha de funcio e processa'!W420&lt;='Tabela IRT'!$B$23,'Tabela IRT'!$D$23,IF('Ficha de funcio e processa'!W420&lt;='Tabela IRT'!$B$24,'Tabela IRT'!$D$24))))))))))))))</f>
        <v>0</v>
      </c>
      <c r="K415" s="148">
        <f>IF('Ficha de funcio e processa'!W420&lt;='Tabela IRT'!$B$11,'Tabela IRT'!$E$11,IF('Ficha de funcio e processa'!W420&lt;='Tabela IRT'!$B$12,'Tabela IRT'!$E$12,IF('Ficha de funcio e processa'!W420&lt;='Tabela IRT'!$B$13,'Tabela IRT'!$E$13,IF('Ficha de funcio e processa'!W420&lt;='Tabela IRT'!$B$14,'Tabela IRT'!$E$14,IF('Ficha de funcio e processa'!W420&lt;='Tabela IRT'!$B$15,'Tabela IRT'!$E$15,IF('Ficha de funcio e processa'!W420&lt;='Tabela IRT'!$B$16,'Tabela IRT'!$E$16,IF('Ficha de funcio e processa'!W420&lt;='Tabela IRT'!$B$17,'Tabela IRT'!$E$17,IF('Ficha de funcio e processa'!W420&lt;='Tabela IRT'!$B$18,'Tabela IRT'!$E$18,IF('Ficha de funcio e processa'!W420&lt;='Tabela IRT'!$B$19,'Tabela IRT'!$E$19,IF('Ficha de funcio e processa'!W420&lt;='Tabela IRT'!$B$20,'Tabela IRT'!$E$20,IF('Ficha de funcio e processa'!W420&lt;='Tabela IRT'!$B$21,'Tabela IRT'!$E$21,IF('Ficha de funcio e processa'!W420&lt;='Tabela IRT'!$B$22,'Tabela IRT'!$E$22,IF('Ficha de funcio e processa'!W420&lt;='Tabela IRT'!$B$23,'Tabela IRT'!$E$23,IF('Ficha de funcio e processa'!W420&lt;='Tabela IRT'!$B$24,'Tabela IRT'!$E$24))))))))))))))</f>
        <v>0</v>
      </c>
      <c r="L415" s="148">
        <f>IF('Ficha de funcio e processa'!W420&lt;='Tabela IRT'!$B$11,'Tabela IRT'!$C$11,IF('Ficha de funcio e processa'!W420&lt;='Tabela IRT'!$B$12,'Tabela IRT'!$C$12,IF('Ficha de funcio e processa'!W420&lt;='Tabela IRT'!$B$13,'Tabela IRT'!$C$13,IF('Ficha de funcio e processa'!W420&lt;='Tabela IRT'!$B$14,'Tabela IRT'!$C$14,IF('Ficha de funcio e processa'!W420&lt;='Tabela IRT'!$B$15,'Tabela IRT'!$C$15,IF('Ficha de funcio e processa'!W420&lt;='Tabela IRT'!$B$16,'Tabela IRT'!$C$16,IF('Ficha de funcio e processa'!W420&lt;='Tabela IRT'!$B$17,'Tabela IRT'!$C$17,IF('Ficha de funcio e processa'!W420&lt;='Tabela IRT'!$B$18,'Tabela IRT'!$C$18,IF('Ficha de funcio e processa'!W420&lt;='Tabela IRT'!$B$19,'Tabela IRT'!$C$19,IF('Ficha de funcio e processa'!W420&lt;='Tabela IRT'!$B$20,'Tabela IRT'!$C$20,IF('Ficha de funcio e processa'!W420&lt;='Tabela IRT'!$B$21,'Tabela IRT'!$C$21,IF('Ficha de funcio e processa'!W420&lt;='Tabela IRT'!$B$22,'Tabela IRT'!$C$22,IF('Ficha de funcio e processa'!W420&lt;='Tabela IRT'!$B$23,'Tabela IRT'!$C$23,IF('Ficha de funcio e processa'!W420&lt;='Tabela IRT'!$B$24,'Tabela IRT'!$C$24))))))))))))))</f>
        <v>0</v>
      </c>
      <c r="M415" s="233">
        <f>('Ficha de funcio e processa'!W420-30%)-L415</f>
        <v>-0.3</v>
      </c>
      <c r="N415" s="184">
        <v>44</v>
      </c>
      <c r="O415" s="184">
        <v>9</v>
      </c>
      <c r="P415" s="185"/>
      <c r="Q415" s="185"/>
      <c r="R415" s="186"/>
      <c r="S415" s="186"/>
      <c r="T415" s="186"/>
      <c r="U415" s="186"/>
      <c r="V415" s="186"/>
      <c r="W415" s="186"/>
      <c r="X415" s="186"/>
      <c r="Y415" s="186"/>
      <c r="Z415" s="151"/>
      <c r="AA415" s="153">
        <f t="shared" ca="1" si="32"/>
        <v>41740</v>
      </c>
      <c r="AB415" s="154">
        <f t="shared" ca="1" si="33"/>
        <v>114.35616438356165</v>
      </c>
      <c r="AC415" s="187"/>
    </row>
    <row r="416" spans="1:29">
      <c r="A416" s="137" t="b">
        <f t="shared" si="34"/>
        <v>0</v>
      </c>
      <c r="B416" s="138"/>
      <c r="C416" s="145"/>
      <c r="D416" s="138"/>
      <c r="E416" s="139"/>
      <c r="F416" s="139"/>
      <c r="G416" s="140">
        <f t="shared" ref="G416:G479" ca="1" si="35">TODAY()</f>
        <v>41740</v>
      </c>
      <c r="H416" s="141">
        <f t="shared" ca="1" si="31"/>
        <v>-41740</v>
      </c>
      <c r="I416" s="180"/>
      <c r="J416" s="135">
        <f>IF('Ficha de funcio e processa'!W421&lt;='Tabela IRT'!$B$11,'Tabela IRT'!$D$11,IF('Ficha de funcio e processa'!W421&lt;='Tabela IRT'!$B$12,'Tabela IRT'!$D$12,IF('Ficha de funcio e processa'!W421&lt;='Tabela IRT'!$B$13,'Tabela IRT'!$D$13,IF('Ficha de funcio e processa'!W421&lt;='Tabela IRT'!$B$14,'Tabela IRT'!$D$14,IF('Ficha de funcio e processa'!W421&lt;='Tabela IRT'!$B$15,'Tabela IRT'!$D$15,IF('Ficha de funcio e processa'!W421&lt;='Tabela IRT'!$B$16,'Tabela IRT'!$D$16,IF('Ficha de funcio e processa'!W421&lt;='Tabela IRT'!$B$17,'Tabela IRT'!$D$17,IF('Ficha de funcio e processa'!W421&lt;='Tabela IRT'!$B$18,'Tabela IRT'!$D$18,IF('Ficha de funcio e processa'!W421&lt;='Tabela IRT'!$B$19,'Tabela IRT'!$D$19,IF('Ficha de funcio e processa'!W421&lt;='Tabela IRT'!$B$20,'Tabela IRT'!$D$20,IF('Ficha de funcio e processa'!W421&lt;='Tabela IRT'!$B$21,'Tabela IRT'!$D$21,IF('Ficha de funcio e processa'!W421&lt;='Tabela IRT'!$B$22,'Tabela IRT'!$D$22,IF('Ficha de funcio e processa'!W421&lt;='Tabela IRT'!$B$23,'Tabela IRT'!$D$23,IF('Ficha de funcio e processa'!W421&lt;='Tabela IRT'!$B$24,'Tabela IRT'!$D$24))))))))))))))</f>
        <v>0</v>
      </c>
      <c r="K416" s="148">
        <f>IF('Ficha de funcio e processa'!W421&lt;='Tabela IRT'!$B$11,'Tabela IRT'!$E$11,IF('Ficha de funcio e processa'!W421&lt;='Tabela IRT'!$B$12,'Tabela IRT'!$E$12,IF('Ficha de funcio e processa'!W421&lt;='Tabela IRT'!$B$13,'Tabela IRT'!$E$13,IF('Ficha de funcio e processa'!W421&lt;='Tabela IRT'!$B$14,'Tabela IRT'!$E$14,IF('Ficha de funcio e processa'!W421&lt;='Tabela IRT'!$B$15,'Tabela IRT'!$E$15,IF('Ficha de funcio e processa'!W421&lt;='Tabela IRT'!$B$16,'Tabela IRT'!$E$16,IF('Ficha de funcio e processa'!W421&lt;='Tabela IRT'!$B$17,'Tabela IRT'!$E$17,IF('Ficha de funcio e processa'!W421&lt;='Tabela IRT'!$B$18,'Tabela IRT'!$E$18,IF('Ficha de funcio e processa'!W421&lt;='Tabela IRT'!$B$19,'Tabela IRT'!$E$19,IF('Ficha de funcio e processa'!W421&lt;='Tabela IRT'!$B$20,'Tabela IRT'!$E$20,IF('Ficha de funcio e processa'!W421&lt;='Tabela IRT'!$B$21,'Tabela IRT'!$E$21,IF('Ficha de funcio e processa'!W421&lt;='Tabela IRT'!$B$22,'Tabela IRT'!$E$22,IF('Ficha de funcio e processa'!W421&lt;='Tabela IRT'!$B$23,'Tabela IRT'!$E$23,IF('Ficha de funcio e processa'!W421&lt;='Tabela IRT'!$B$24,'Tabela IRT'!$E$24))))))))))))))</f>
        <v>0</v>
      </c>
      <c r="L416" s="148">
        <f>IF('Ficha de funcio e processa'!W421&lt;='Tabela IRT'!$B$11,'Tabela IRT'!$C$11,IF('Ficha de funcio e processa'!W421&lt;='Tabela IRT'!$B$12,'Tabela IRT'!$C$12,IF('Ficha de funcio e processa'!W421&lt;='Tabela IRT'!$B$13,'Tabela IRT'!$C$13,IF('Ficha de funcio e processa'!W421&lt;='Tabela IRT'!$B$14,'Tabela IRT'!$C$14,IF('Ficha de funcio e processa'!W421&lt;='Tabela IRT'!$B$15,'Tabela IRT'!$C$15,IF('Ficha de funcio e processa'!W421&lt;='Tabela IRT'!$B$16,'Tabela IRT'!$C$16,IF('Ficha de funcio e processa'!W421&lt;='Tabela IRT'!$B$17,'Tabela IRT'!$C$17,IF('Ficha de funcio e processa'!W421&lt;='Tabela IRT'!$B$18,'Tabela IRT'!$C$18,IF('Ficha de funcio e processa'!W421&lt;='Tabela IRT'!$B$19,'Tabela IRT'!$C$19,IF('Ficha de funcio e processa'!W421&lt;='Tabela IRT'!$B$20,'Tabela IRT'!$C$20,IF('Ficha de funcio e processa'!W421&lt;='Tabela IRT'!$B$21,'Tabela IRT'!$C$21,IF('Ficha de funcio e processa'!W421&lt;='Tabela IRT'!$B$22,'Tabela IRT'!$C$22,IF('Ficha de funcio e processa'!W421&lt;='Tabela IRT'!$B$23,'Tabela IRT'!$C$23,IF('Ficha de funcio e processa'!W421&lt;='Tabela IRT'!$B$24,'Tabela IRT'!$C$24))))))))))))))</f>
        <v>0</v>
      </c>
      <c r="M416" s="233">
        <f>('Ficha de funcio e processa'!W421-30%)-L416</f>
        <v>-0.3</v>
      </c>
      <c r="N416" s="184">
        <v>44</v>
      </c>
      <c r="O416" s="184">
        <v>9</v>
      </c>
      <c r="P416" s="185"/>
      <c r="Q416" s="185"/>
      <c r="R416" s="186"/>
      <c r="S416" s="186"/>
      <c r="T416" s="186"/>
      <c r="U416" s="186"/>
      <c r="V416" s="186"/>
      <c r="W416" s="186"/>
      <c r="X416" s="186"/>
      <c r="Y416" s="186"/>
      <c r="Z416" s="151"/>
      <c r="AA416" s="153">
        <f t="shared" ca="1" si="32"/>
        <v>41740</v>
      </c>
      <c r="AB416" s="154">
        <f t="shared" ca="1" si="33"/>
        <v>114.35616438356165</v>
      </c>
      <c r="AC416" s="187"/>
    </row>
    <row r="417" spans="1:29">
      <c r="A417" s="137" t="b">
        <f t="shared" si="34"/>
        <v>0</v>
      </c>
      <c r="B417" s="138"/>
      <c r="C417" s="145"/>
      <c r="D417" s="138"/>
      <c r="E417" s="139"/>
      <c r="F417" s="139"/>
      <c r="G417" s="140">
        <f t="shared" ca="1" si="35"/>
        <v>41740</v>
      </c>
      <c r="H417" s="141">
        <f t="shared" ca="1" si="31"/>
        <v>-41740</v>
      </c>
      <c r="I417" s="180"/>
      <c r="J417" s="135">
        <f>IF('Ficha de funcio e processa'!W422&lt;='Tabela IRT'!$B$11,'Tabela IRT'!$D$11,IF('Ficha de funcio e processa'!W422&lt;='Tabela IRT'!$B$12,'Tabela IRT'!$D$12,IF('Ficha de funcio e processa'!W422&lt;='Tabela IRT'!$B$13,'Tabela IRT'!$D$13,IF('Ficha de funcio e processa'!W422&lt;='Tabela IRT'!$B$14,'Tabela IRT'!$D$14,IF('Ficha de funcio e processa'!W422&lt;='Tabela IRT'!$B$15,'Tabela IRT'!$D$15,IF('Ficha de funcio e processa'!W422&lt;='Tabela IRT'!$B$16,'Tabela IRT'!$D$16,IF('Ficha de funcio e processa'!W422&lt;='Tabela IRT'!$B$17,'Tabela IRT'!$D$17,IF('Ficha de funcio e processa'!W422&lt;='Tabela IRT'!$B$18,'Tabela IRT'!$D$18,IF('Ficha de funcio e processa'!W422&lt;='Tabela IRT'!$B$19,'Tabela IRT'!$D$19,IF('Ficha de funcio e processa'!W422&lt;='Tabela IRT'!$B$20,'Tabela IRT'!$D$20,IF('Ficha de funcio e processa'!W422&lt;='Tabela IRT'!$B$21,'Tabela IRT'!$D$21,IF('Ficha de funcio e processa'!W422&lt;='Tabela IRT'!$B$22,'Tabela IRT'!$D$22,IF('Ficha de funcio e processa'!W422&lt;='Tabela IRT'!$B$23,'Tabela IRT'!$D$23,IF('Ficha de funcio e processa'!W422&lt;='Tabela IRT'!$B$24,'Tabela IRT'!$D$24))))))))))))))</f>
        <v>0</v>
      </c>
      <c r="K417" s="148">
        <f>IF('Ficha de funcio e processa'!W422&lt;='Tabela IRT'!$B$11,'Tabela IRT'!$E$11,IF('Ficha de funcio e processa'!W422&lt;='Tabela IRT'!$B$12,'Tabela IRT'!$E$12,IF('Ficha de funcio e processa'!W422&lt;='Tabela IRT'!$B$13,'Tabela IRT'!$E$13,IF('Ficha de funcio e processa'!W422&lt;='Tabela IRT'!$B$14,'Tabela IRT'!$E$14,IF('Ficha de funcio e processa'!W422&lt;='Tabela IRT'!$B$15,'Tabela IRT'!$E$15,IF('Ficha de funcio e processa'!W422&lt;='Tabela IRT'!$B$16,'Tabela IRT'!$E$16,IF('Ficha de funcio e processa'!W422&lt;='Tabela IRT'!$B$17,'Tabela IRT'!$E$17,IF('Ficha de funcio e processa'!W422&lt;='Tabela IRT'!$B$18,'Tabela IRT'!$E$18,IF('Ficha de funcio e processa'!W422&lt;='Tabela IRT'!$B$19,'Tabela IRT'!$E$19,IF('Ficha de funcio e processa'!W422&lt;='Tabela IRT'!$B$20,'Tabela IRT'!$E$20,IF('Ficha de funcio e processa'!W422&lt;='Tabela IRT'!$B$21,'Tabela IRT'!$E$21,IF('Ficha de funcio e processa'!W422&lt;='Tabela IRT'!$B$22,'Tabela IRT'!$E$22,IF('Ficha de funcio e processa'!W422&lt;='Tabela IRT'!$B$23,'Tabela IRT'!$E$23,IF('Ficha de funcio e processa'!W422&lt;='Tabela IRT'!$B$24,'Tabela IRT'!$E$24))))))))))))))</f>
        <v>0</v>
      </c>
      <c r="L417" s="148">
        <f>IF('Ficha de funcio e processa'!W422&lt;='Tabela IRT'!$B$11,'Tabela IRT'!$C$11,IF('Ficha de funcio e processa'!W422&lt;='Tabela IRT'!$B$12,'Tabela IRT'!$C$12,IF('Ficha de funcio e processa'!W422&lt;='Tabela IRT'!$B$13,'Tabela IRT'!$C$13,IF('Ficha de funcio e processa'!W422&lt;='Tabela IRT'!$B$14,'Tabela IRT'!$C$14,IF('Ficha de funcio e processa'!W422&lt;='Tabela IRT'!$B$15,'Tabela IRT'!$C$15,IF('Ficha de funcio e processa'!W422&lt;='Tabela IRT'!$B$16,'Tabela IRT'!$C$16,IF('Ficha de funcio e processa'!W422&lt;='Tabela IRT'!$B$17,'Tabela IRT'!$C$17,IF('Ficha de funcio e processa'!W422&lt;='Tabela IRT'!$B$18,'Tabela IRT'!$C$18,IF('Ficha de funcio e processa'!W422&lt;='Tabela IRT'!$B$19,'Tabela IRT'!$C$19,IF('Ficha de funcio e processa'!W422&lt;='Tabela IRT'!$B$20,'Tabela IRT'!$C$20,IF('Ficha de funcio e processa'!W422&lt;='Tabela IRT'!$B$21,'Tabela IRT'!$C$21,IF('Ficha de funcio e processa'!W422&lt;='Tabela IRT'!$B$22,'Tabela IRT'!$C$22,IF('Ficha de funcio e processa'!W422&lt;='Tabela IRT'!$B$23,'Tabela IRT'!$C$23,IF('Ficha de funcio e processa'!W422&lt;='Tabela IRT'!$B$24,'Tabela IRT'!$C$24))))))))))))))</f>
        <v>0</v>
      </c>
      <c r="M417" s="233">
        <f>('Ficha de funcio e processa'!W422-30%)-L417</f>
        <v>-0.3</v>
      </c>
      <c r="N417" s="184">
        <v>44</v>
      </c>
      <c r="O417" s="184">
        <v>9</v>
      </c>
      <c r="P417" s="185"/>
      <c r="Q417" s="185"/>
      <c r="R417" s="186"/>
      <c r="S417" s="186"/>
      <c r="T417" s="186"/>
      <c r="U417" s="186"/>
      <c r="V417" s="186"/>
      <c r="W417" s="186"/>
      <c r="X417" s="186"/>
      <c r="Y417" s="186"/>
      <c r="Z417" s="151"/>
      <c r="AA417" s="153">
        <f t="shared" ca="1" si="32"/>
        <v>41740</v>
      </c>
      <c r="AB417" s="154">
        <f t="shared" ca="1" si="33"/>
        <v>114.35616438356165</v>
      </c>
      <c r="AC417" s="187"/>
    </row>
    <row r="418" spans="1:29">
      <c r="A418" s="137" t="b">
        <f t="shared" si="34"/>
        <v>0</v>
      </c>
      <c r="B418" s="138"/>
      <c r="C418" s="145"/>
      <c r="D418" s="138"/>
      <c r="E418" s="139"/>
      <c r="F418" s="139"/>
      <c r="G418" s="140">
        <f t="shared" ca="1" si="35"/>
        <v>41740</v>
      </c>
      <c r="H418" s="141">
        <f t="shared" ca="1" si="31"/>
        <v>-41740</v>
      </c>
      <c r="I418" s="180"/>
      <c r="J418" s="135">
        <f>IF('Ficha de funcio e processa'!W423&lt;='Tabela IRT'!$B$11,'Tabela IRT'!$D$11,IF('Ficha de funcio e processa'!W423&lt;='Tabela IRT'!$B$12,'Tabela IRT'!$D$12,IF('Ficha de funcio e processa'!W423&lt;='Tabela IRT'!$B$13,'Tabela IRT'!$D$13,IF('Ficha de funcio e processa'!W423&lt;='Tabela IRT'!$B$14,'Tabela IRT'!$D$14,IF('Ficha de funcio e processa'!W423&lt;='Tabela IRT'!$B$15,'Tabela IRT'!$D$15,IF('Ficha de funcio e processa'!W423&lt;='Tabela IRT'!$B$16,'Tabela IRT'!$D$16,IF('Ficha de funcio e processa'!W423&lt;='Tabela IRT'!$B$17,'Tabela IRT'!$D$17,IF('Ficha de funcio e processa'!W423&lt;='Tabela IRT'!$B$18,'Tabela IRT'!$D$18,IF('Ficha de funcio e processa'!W423&lt;='Tabela IRT'!$B$19,'Tabela IRT'!$D$19,IF('Ficha de funcio e processa'!W423&lt;='Tabela IRT'!$B$20,'Tabela IRT'!$D$20,IF('Ficha de funcio e processa'!W423&lt;='Tabela IRT'!$B$21,'Tabela IRT'!$D$21,IF('Ficha de funcio e processa'!W423&lt;='Tabela IRT'!$B$22,'Tabela IRT'!$D$22,IF('Ficha de funcio e processa'!W423&lt;='Tabela IRT'!$B$23,'Tabela IRT'!$D$23,IF('Ficha de funcio e processa'!W423&lt;='Tabela IRT'!$B$24,'Tabela IRT'!$D$24))))))))))))))</f>
        <v>0</v>
      </c>
      <c r="K418" s="148">
        <f>IF('Ficha de funcio e processa'!W423&lt;='Tabela IRT'!$B$11,'Tabela IRT'!$E$11,IF('Ficha de funcio e processa'!W423&lt;='Tabela IRT'!$B$12,'Tabela IRT'!$E$12,IF('Ficha de funcio e processa'!W423&lt;='Tabela IRT'!$B$13,'Tabela IRT'!$E$13,IF('Ficha de funcio e processa'!W423&lt;='Tabela IRT'!$B$14,'Tabela IRT'!$E$14,IF('Ficha de funcio e processa'!W423&lt;='Tabela IRT'!$B$15,'Tabela IRT'!$E$15,IF('Ficha de funcio e processa'!W423&lt;='Tabela IRT'!$B$16,'Tabela IRT'!$E$16,IF('Ficha de funcio e processa'!W423&lt;='Tabela IRT'!$B$17,'Tabela IRT'!$E$17,IF('Ficha de funcio e processa'!W423&lt;='Tabela IRT'!$B$18,'Tabela IRT'!$E$18,IF('Ficha de funcio e processa'!W423&lt;='Tabela IRT'!$B$19,'Tabela IRT'!$E$19,IF('Ficha de funcio e processa'!W423&lt;='Tabela IRT'!$B$20,'Tabela IRT'!$E$20,IF('Ficha de funcio e processa'!W423&lt;='Tabela IRT'!$B$21,'Tabela IRT'!$E$21,IF('Ficha de funcio e processa'!W423&lt;='Tabela IRT'!$B$22,'Tabela IRT'!$E$22,IF('Ficha de funcio e processa'!W423&lt;='Tabela IRT'!$B$23,'Tabela IRT'!$E$23,IF('Ficha de funcio e processa'!W423&lt;='Tabela IRT'!$B$24,'Tabela IRT'!$E$24))))))))))))))</f>
        <v>0</v>
      </c>
      <c r="L418" s="148">
        <f>IF('Ficha de funcio e processa'!W423&lt;='Tabela IRT'!$B$11,'Tabela IRT'!$C$11,IF('Ficha de funcio e processa'!W423&lt;='Tabela IRT'!$B$12,'Tabela IRT'!$C$12,IF('Ficha de funcio e processa'!W423&lt;='Tabela IRT'!$B$13,'Tabela IRT'!$C$13,IF('Ficha de funcio e processa'!W423&lt;='Tabela IRT'!$B$14,'Tabela IRT'!$C$14,IF('Ficha de funcio e processa'!W423&lt;='Tabela IRT'!$B$15,'Tabela IRT'!$C$15,IF('Ficha de funcio e processa'!W423&lt;='Tabela IRT'!$B$16,'Tabela IRT'!$C$16,IF('Ficha de funcio e processa'!W423&lt;='Tabela IRT'!$B$17,'Tabela IRT'!$C$17,IF('Ficha de funcio e processa'!W423&lt;='Tabela IRT'!$B$18,'Tabela IRT'!$C$18,IF('Ficha de funcio e processa'!W423&lt;='Tabela IRT'!$B$19,'Tabela IRT'!$C$19,IF('Ficha de funcio e processa'!W423&lt;='Tabela IRT'!$B$20,'Tabela IRT'!$C$20,IF('Ficha de funcio e processa'!W423&lt;='Tabela IRT'!$B$21,'Tabela IRT'!$C$21,IF('Ficha de funcio e processa'!W423&lt;='Tabela IRT'!$B$22,'Tabela IRT'!$C$22,IF('Ficha de funcio e processa'!W423&lt;='Tabela IRT'!$B$23,'Tabela IRT'!$C$23,IF('Ficha de funcio e processa'!W423&lt;='Tabela IRT'!$B$24,'Tabela IRT'!$C$24))))))))))))))</f>
        <v>0</v>
      </c>
      <c r="M418" s="233">
        <f>('Ficha de funcio e processa'!W423-30%)-L418</f>
        <v>-0.3</v>
      </c>
      <c r="N418" s="184">
        <v>44</v>
      </c>
      <c r="O418" s="184">
        <v>9</v>
      </c>
      <c r="P418" s="185"/>
      <c r="Q418" s="185"/>
      <c r="R418" s="186"/>
      <c r="S418" s="186"/>
      <c r="T418" s="186"/>
      <c r="U418" s="186"/>
      <c r="V418" s="186"/>
      <c r="W418" s="186"/>
      <c r="X418" s="186"/>
      <c r="Y418" s="186"/>
      <c r="Z418" s="151"/>
      <c r="AA418" s="153">
        <f t="shared" ca="1" si="32"/>
        <v>41740</v>
      </c>
      <c r="AB418" s="154">
        <f t="shared" ca="1" si="33"/>
        <v>114.35616438356165</v>
      </c>
      <c r="AC418" s="187"/>
    </row>
    <row r="419" spans="1:29">
      <c r="A419" s="137" t="b">
        <f t="shared" si="34"/>
        <v>0</v>
      </c>
      <c r="B419" s="138"/>
      <c r="C419" s="145"/>
      <c r="D419" s="138"/>
      <c r="E419" s="139"/>
      <c r="F419" s="139"/>
      <c r="G419" s="140">
        <f t="shared" ca="1" si="35"/>
        <v>41740</v>
      </c>
      <c r="H419" s="141">
        <f t="shared" ca="1" si="31"/>
        <v>-41740</v>
      </c>
      <c r="I419" s="180"/>
      <c r="J419" s="135">
        <f>IF('Ficha de funcio e processa'!W424&lt;='Tabela IRT'!$B$11,'Tabela IRT'!$D$11,IF('Ficha de funcio e processa'!W424&lt;='Tabela IRT'!$B$12,'Tabela IRT'!$D$12,IF('Ficha de funcio e processa'!W424&lt;='Tabela IRT'!$B$13,'Tabela IRT'!$D$13,IF('Ficha de funcio e processa'!W424&lt;='Tabela IRT'!$B$14,'Tabela IRT'!$D$14,IF('Ficha de funcio e processa'!W424&lt;='Tabela IRT'!$B$15,'Tabela IRT'!$D$15,IF('Ficha de funcio e processa'!W424&lt;='Tabela IRT'!$B$16,'Tabela IRT'!$D$16,IF('Ficha de funcio e processa'!W424&lt;='Tabela IRT'!$B$17,'Tabela IRT'!$D$17,IF('Ficha de funcio e processa'!W424&lt;='Tabela IRT'!$B$18,'Tabela IRT'!$D$18,IF('Ficha de funcio e processa'!W424&lt;='Tabela IRT'!$B$19,'Tabela IRT'!$D$19,IF('Ficha de funcio e processa'!W424&lt;='Tabela IRT'!$B$20,'Tabela IRT'!$D$20,IF('Ficha de funcio e processa'!W424&lt;='Tabela IRT'!$B$21,'Tabela IRT'!$D$21,IF('Ficha de funcio e processa'!W424&lt;='Tabela IRT'!$B$22,'Tabela IRT'!$D$22,IF('Ficha de funcio e processa'!W424&lt;='Tabela IRT'!$B$23,'Tabela IRT'!$D$23,IF('Ficha de funcio e processa'!W424&lt;='Tabela IRT'!$B$24,'Tabela IRT'!$D$24))))))))))))))</f>
        <v>0</v>
      </c>
      <c r="K419" s="148">
        <f>IF('Ficha de funcio e processa'!W424&lt;='Tabela IRT'!$B$11,'Tabela IRT'!$E$11,IF('Ficha de funcio e processa'!W424&lt;='Tabela IRT'!$B$12,'Tabela IRT'!$E$12,IF('Ficha de funcio e processa'!W424&lt;='Tabela IRT'!$B$13,'Tabela IRT'!$E$13,IF('Ficha de funcio e processa'!W424&lt;='Tabela IRT'!$B$14,'Tabela IRT'!$E$14,IF('Ficha de funcio e processa'!W424&lt;='Tabela IRT'!$B$15,'Tabela IRT'!$E$15,IF('Ficha de funcio e processa'!W424&lt;='Tabela IRT'!$B$16,'Tabela IRT'!$E$16,IF('Ficha de funcio e processa'!W424&lt;='Tabela IRT'!$B$17,'Tabela IRT'!$E$17,IF('Ficha de funcio e processa'!W424&lt;='Tabela IRT'!$B$18,'Tabela IRT'!$E$18,IF('Ficha de funcio e processa'!W424&lt;='Tabela IRT'!$B$19,'Tabela IRT'!$E$19,IF('Ficha de funcio e processa'!W424&lt;='Tabela IRT'!$B$20,'Tabela IRT'!$E$20,IF('Ficha de funcio e processa'!W424&lt;='Tabela IRT'!$B$21,'Tabela IRT'!$E$21,IF('Ficha de funcio e processa'!W424&lt;='Tabela IRT'!$B$22,'Tabela IRT'!$E$22,IF('Ficha de funcio e processa'!W424&lt;='Tabela IRT'!$B$23,'Tabela IRT'!$E$23,IF('Ficha de funcio e processa'!W424&lt;='Tabela IRT'!$B$24,'Tabela IRT'!$E$24))))))))))))))</f>
        <v>0</v>
      </c>
      <c r="L419" s="148">
        <f>IF('Ficha de funcio e processa'!W424&lt;='Tabela IRT'!$B$11,'Tabela IRT'!$C$11,IF('Ficha de funcio e processa'!W424&lt;='Tabela IRT'!$B$12,'Tabela IRT'!$C$12,IF('Ficha de funcio e processa'!W424&lt;='Tabela IRT'!$B$13,'Tabela IRT'!$C$13,IF('Ficha de funcio e processa'!W424&lt;='Tabela IRT'!$B$14,'Tabela IRT'!$C$14,IF('Ficha de funcio e processa'!W424&lt;='Tabela IRT'!$B$15,'Tabela IRT'!$C$15,IF('Ficha de funcio e processa'!W424&lt;='Tabela IRT'!$B$16,'Tabela IRT'!$C$16,IF('Ficha de funcio e processa'!W424&lt;='Tabela IRT'!$B$17,'Tabela IRT'!$C$17,IF('Ficha de funcio e processa'!W424&lt;='Tabela IRT'!$B$18,'Tabela IRT'!$C$18,IF('Ficha de funcio e processa'!W424&lt;='Tabela IRT'!$B$19,'Tabela IRT'!$C$19,IF('Ficha de funcio e processa'!W424&lt;='Tabela IRT'!$B$20,'Tabela IRT'!$C$20,IF('Ficha de funcio e processa'!W424&lt;='Tabela IRT'!$B$21,'Tabela IRT'!$C$21,IF('Ficha de funcio e processa'!W424&lt;='Tabela IRT'!$B$22,'Tabela IRT'!$C$22,IF('Ficha de funcio e processa'!W424&lt;='Tabela IRT'!$B$23,'Tabela IRT'!$C$23,IF('Ficha de funcio e processa'!W424&lt;='Tabela IRT'!$B$24,'Tabela IRT'!$C$24))))))))))))))</f>
        <v>0</v>
      </c>
      <c r="M419" s="233">
        <f>('Ficha de funcio e processa'!W424-30%)-L419</f>
        <v>-0.3</v>
      </c>
      <c r="N419" s="184">
        <v>44</v>
      </c>
      <c r="O419" s="184">
        <v>9</v>
      </c>
      <c r="P419" s="185"/>
      <c r="Q419" s="185"/>
      <c r="R419" s="186"/>
      <c r="S419" s="186"/>
      <c r="T419" s="186"/>
      <c r="U419" s="186"/>
      <c r="V419" s="186"/>
      <c r="W419" s="186"/>
      <c r="X419" s="186"/>
      <c r="Y419" s="186"/>
      <c r="Z419" s="151"/>
      <c r="AA419" s="153">
        <f t="shared" ca="1" si="32"/>
        <v>41740</v>
      </c>
      <c r="AB419" s="154">
        <f t="shared" ca="1" si="33"/>
        <v>114.35616438356165</v>
      </c>
      <c r="AC419" s="187"/>
    </row>
    <row r="420" spans="1:29">
      <c r="A420" s="137" t="b">
        <f t="shared" si="34"/>
        <v>0</v>
      </c>
      <c r="B420" s="138"/>
      <c r="C420" s="145"/>
      <c r="D420" s="138"/>
      <c r="E420" s="139"/>
      <c r="F420" s="139"/>
      <c r="G420" s="140">
        <f t="shared" ca="1" si="35"/>
        <v>41740</v>
      </c>
      <c r="H420" s="141">
        <f t="shared" ca="1" si="31"/>
        <v>-41740</v>
      </c>
      <c r="I420" s="180"/>
      <c r="J420" s="135">
        <f>IF('Ficha de funcio e processa'!W425&lt;='Tabela IRT'!$B$11,'Tabela IRT'!$D$11,IF('Ficha de funcio e processa'!W425&lt;='Tabela IRT'!$B$12,'Tabela IRT'!$D$12,IF('Ficha de funcio e processa'!W425&lt;='Tabela IRT'!$B$13,'Tabela IRT'!$D$13,IF('Ficha de funcio e processa'!W425&lt;='Tabela IRT'!$B$14,'Tabela IRT'!$D$14,IF('Ficha de funcio e processa'!W425&lt;='Tabela IRT'!$B$15,'Tabela IRT'!$D$15,IF('Ficha de funcio e processa'!W425&lt;='Tabela IRT'!$B$16,'Tabela IRT'!$D$16,IF('Ficha de funcio e processa'!W425&lt;='Tabela IRT'!$B$17,'Tabela IRT'!$D$17,IF('Ficha de funcio e processa'!W425&lt;='Tabela IRT'!$B$18,'Tabela IRT'!$D$18,IF('Ficha de funcio e processa'!W425&lt;='Tabela IRT'!$B$19,'Tabela IRT'!$D$19,IF('Ficha de funcio e processa'!W425&lt;='Tabela IRT'!$B$20,'Tabela IRT'!$D$20,IF('Ficha de funcio e processa'!W425&lt;='Tabela IRT'!$B$21,'Tabela IRT'!$D$21,IF('Ficha de funcio e processa'!W425&lt;='Tabela IRT'!$B$22,'Tabela IRT'!$D$22,IF('Ficha de funcio e processa'!W425&lt;='Tabela IRT'!$B$23,'Tabela IRT'!$D$23,IF('Ficha de funcio e processa'!W425&lt;='Tabela IRT'!$B$24,'Tabela IRT'!$D$24))))))))))))))</f>
        <v>0</v>
      </c>
      <c r="K420" s="148">
        <f>IF('Ficha de funcio e processa'!W425&lt;='Tabela IRT'!$B$11,'Tabela IRT'!$E$11,IF('Ficha de funcio e processa'!W425&lt;='Tabela IRT'!$B$12,'Tabela IRT'!$E$12,IF('Ficha de funcio e processa'!W425&lt;='Tabela IRT'!$B$13,'Tabela IRT'!$E$13,IF('Ficha de funcio e processa'!W425&lt;='Tabela IRT'!$B$14,'Tabela IRT'!$E$14,IF('Ficha de funcio e processa'!W425&lt;='Tabela IRT'!$B$15,'Tabela IRT'!$E$15,IF('Ficha de funcio e processa'!W425&lt;='Tabela IRT'!$B$16,'Tabela IRT'!$E$16,IF('Ficha de funcio e processa'!W425&lt;='Tabela IRT'!$B$17,'Tabela IRT'!$E$17,IF('Ficha de funcio e processa'!W425&lt;='Tabela IRT'!$B$18,'Tabela IRT'!$E$18,IF('Ficha de funcio e processa'!W425&lt;='Tabela IRT'!$B$19,'Tabela IRT'!$E$19,IF('Ficha de funcio e processa'!W425&lt;='Tabela IRT'!$B$20,'Tabela IRT'!$E$20,IF('Ficha de funcio e processa'!W425&lt;='Tabela IRT'!$B$21,'Tabela IRT'!$E$21,IF('Ficha de funcio e processa'!W425&lt;='Tabela IRT'!$B$22,'Tabela IRT'!$E$22,IF('Ficha de funcio e processa'!W425&lt;='Tabela IRT'!$B$23,'Tabela IRT'!$E$23,IF('Ficha de funcio e processa'!W425&lt;='Tabela IRT'!$B$24,'Tabela IRT'!$E$24))))))))))))))</f>
        <v>0</v>
      </c>
      <c r="L420" s="148">
        <f>IF('Ficha de funcio e processa'!W425&lt;='Tabela IRT'!$B$11,'Tabela IRT'!$C$11,IF('Ficha de funcio e processa'!W425&lt;='Tabela IRT'!$B$12,'Tabela IRT'!$C$12,IF('Ficha de funcio e processa'!W425&lt;='Tabela IRT'!$B$13,'Tabela IRT'!$C$13,IF('Ficha de funcio e processa'!W425&lt;='Tabela IRT'!$B$14,'Tabela IRT'!$C$14,IF('Ficha de funcio e processa'!W425&lt;='Tabela IRT'!$B$15,'Tabela IRT'!$C$15,IF('Ficha de funcio e processa'!W425&lt;='Tabela IRT'!$B$16,'Tabela IRT'!$C$16,IF('Ficha de funcio e processa'!W425&lt;='Tabela IRT'!$B$17,'Tabela IRT'!$C$17,IF('Ficha de funcio e processa'!W425&lt;='Tabela IRT'!$B$18,'Tabela IRT'!$C$18,IF('Ficha de funcio e processa'!W425&lt;='Tabela IRT'!$B$19,'Tabela IRT'!$C$19,IF('Ficha de funcio e processa'!W425&lt;='Tabela IRT'!$B$20,'Tabela IRT'!$C$20,IF('Ficha de funcio e processa'!W425&lt;='Tabela IRT'!$B$21,'Tabela IRT'!$C$21,IF('Ficha de funcio e processa'!W425&lt;='Tabela IRT'!$B$22,'Tabela IRT'!$C$22,IF('Ficha de funcio e processa'!W425&lt;='Tabela IRT'!$B$23,'Tabela IRT'!$C$23,IF('Ficha de funcio e processa'!W425&lt;='Tabela IRT'!$B$24,'Tabela IRT'!$C$24))))))))))))))</f>
        <v>0</v>
      </c>
      <c r="M420" s="233">
        <f>('Ficha de funcio e processa'!W425-30%)-L420</f>
        <v>-0.3</v>
      </c>
      <c r="N420" s="184">
        <v>44</v>
      </c>
      <c r="O420" s="184">
        <v>9</v>
      </c>
      <c r="P420" s="185"/>
      <c r="Q420" s="185"/>
      <c r="R420" s="186"/>
      <c r="S420" s="186"/>
      <c r="T420" s="186"/>
      <c r="U420" s="186"/>
      <c r="V420" s="186"/>
      <c r="W420" s="186"/>
      <c r="X420" s="186"/>
      <c r="Y420" s="186"/>
      <c r="Z420" s="151"/>
      <c r="AA420" s="153">
        <f t="shared" ca="1" si="32"/>
        <v>41740</v>
      </c>
      <c r="AB420" s="154">
        <f t="shared" ca="1" si="33"/>
        <v>114.35616438356165</v>
      </c>
      <c r="AC420" s="187"/>
    </row>
    <row r="421" spans="1:29">
      <c r="A421" s="137" t="b">
        <f t="shared" si="34"/>
        <v>0</v>
      </c>
      <c r="B421" s="138"/>
      <c r="C421" s="145"/>
      <c r="D421" s="138"/>
      <c r="E421" s="139"/>
      <c r="F421" s="139"/>
      <c r="G421" s="140">
        <f t="shared" ca="1" si="35"/>
        <v>41740</v>
      </c>
      <c r="H421" s="141">
        <f t="shared" ca="1" si="31"/>
        <v>-41740</v>
      </c>
      <c r="I421" s="180"/>
      <c r="J421" s="135">
        <f>IF('Ficha de funcio e processa'!W426&lt;='Tabela IRT'!$B$11,'Tabela IRT'!$D$11,IF('Ficha de funcio e processa'!W426&lt;='Tabela IRT'!$B$12,'Tabela IRT'!$D$12,IF('Ficha de funcio e processa'!W426&lt;='Tabela IRT'!$B$13,'Tabela IRT'!$D$13,IF('Ficha de funcio e processa'!W426&lt;='Tabela IRT'!$B$14,'Tabela IRT'!$D$14,IF('Ficha de funcio e processa'!W426&lt;='Tabela IRT'!$B$15,'Tabela IRT'!$D$15,IF('Ficha de funcio e processa'!W426&lt;='Tabela IRT'!$B$16,'Tabela IRT'!$D$16,IF('Ficha de funcio e processa'!W426&lt;='Tabela IRT'!$B$17,'Tabela IRT'!$D$17,IF('Ficha de funcio e processa'!W426&lt;='Tabela IRT'!$B$18,'Tabela IRT'!$D$18,IF('Ficha de funcio e processa'!W426&lt;='Tabela IRT'!$B$19,'Tabela IRT'!$D$19,IF('Ficha de funcio e processa'!W426&lt;='Tabela IRT'!$B$20,'Tabela IRT'!$D$20,IF('Ficha de funcio e processa'!W426&lt;='Tabela IRT'!$B$21,'Tabela IRT'!$D$21,IF('Ficha de funcio e processa'!W426&lt;='Tabela IRT'!$B$22,'Tabela IRT'!$D$22,IF('Ficha de funcio e processa'!W426&lt;='Tabela IRT'!$B$23,'Tabela IRT'!$D$23,IF('Ficha de funcio e processa'!W426&lt;='Tabela IRT'!$B$24,'Tabela IRT'!$D$24))))))))))))))</f>
        <v>0</v>
      </c>
      <c r="K421" s="148">
        <f>IF('Ficha de funcio e processa'!W426&lt;='Tabela IRT'!$B$11,'Tabela IRT'!$E$11,IF('Ficha de funcio e processa'!W426&lt;='Tabela IRT'!$B$12,'Tabela IRT'!$E$12,IF('Ficha de funcio e processa'!W426&lt;='Tabela IRT'!$B$13,'Tabela IRT'!$E$13,IF('Ficha de funcio e processa'!W426&lt;='Tabela IRT'!$B$14,'Tabela IRT'!$E$14,IF('Ficha de funcio e processa'!W426&lt;='Tabela IRT'!$B$15,'Tabela IRT'!$E$15,IF('Ficha de funcio e processa'!W426&lt;='Tabela IRT'!$B$16,'Tabela IRT'!$E$16,IF('Ficha de funcio e processa'!W426&lt;='Tabela IRT'!$B$17,'Tabela IRT'!$E$17,IF('Ficha de funcio e processa'!W426&lt;='Tabela IRT'!$B$18,'Tabela IRT'!$E$18,IF('Ficha de funcio e processa'!W426&lt;='Tabela IRT'!$B$19,'Tabela IRT'!$E$19,IF('Ficha de funcio e processa'!W426&lt;='Tabela IRT'!$B$20,'Tabela IRT'!$E$20,IF('Ficha de funcio e processa'!W426&lt;='Tabela IRT'!$B$21,'Tabela IRT'!$E$21,IF('Ficha de funcio e processa'!W426&lt;='Tabela IRT'!$B$22,'Tabela IRT'!$E$22,IF('Ficha de funcio e processa'!W426&lt;='Tabela IRT'!$B$23,'Tabela IRT'!$E$23,IF('Ficha de funcio e processa'!W426&lt;='Tabela IRT'!$B$24,'Tabela IRT'!$E$24))))))))))))))</f>
        <v>0</v>
      </c>
      <c r="L421" s="148">
        <f>IF('Ficha de funcio e processa'!W426&lt;='Tabela IRT'!$B$11,'Tabela IRT'!$C$11,IF('Ficha de funcio e processa'!W426&lt;='Tabela IRT'!$B$12,'Tabela IRT'!$C$12,IF('Ficha de funcio e processa'!W426&lt;='Tabela IRT'!$B$13,'Tabela IRT'!$C$13,IF('Ficha de funcio e processa'!W426&lt;='Tabela IRT'!$B$14,'Tabela IRT'!$C$14,IF('Ficha de funcio e processa'!W426&lt;='Tabela IRT'!$B$15,'Tabela IRT'!$C$15,IF('Ficha de funcio e processa'!W426&lt;='Tabela IRT'!$B$16,'Tabela IRT'!$C$16,IF('Ficha de funcio e processa'!W426&lt;='Tabela IRT'!$B$17,'Tabela IRT'!$C$17,IF('Ficha de funcio e processa'!W426&lt;='Tabela IRT'!$B$18,'Tabela IRT'!$C$18,IF('Ficha de funcio e processa'!W426&lt;='Tabela IRT'!$B$19,'Tabela IRT'!$C$19,IF('Ficha de funcio e processa'!W426&lt;='Tabela IRT'!$B$20,'Tabela IRT'!$C$20,IF('Ficha de funcio e processa'!W426&lt;='Tabela IRT'!$B$21,'Tabela IRT'!$C$21,IF('Ficha de funcio e processa'!W426&lt;='Tabela IRT'!$B$22,'Tabela IRT'!$C$22,IF('Ficha de funcio e processa'!W426&lt;='Tabela IRT'!$B$23,'Tabela IRT'!$C$23,IF('Ficha de funcio e processa'!W426&lt;='Tabela IRT'!$B$24,'Tabela IRT'!$C$24))))))))))))))</f>
        <v>0</v>
      </c>
      <c r="M421" s="233">
        <f>('Ficha de funcio e processa'!W426-30%)-L421</f>
        <v>-0.3</v>
      </c>
      <c r="N421" s="184">
        <v>44</v>
      </c>
      <c r="O421" s="184">
        <v>9</v>
      </c>
      <c r="P421" s="185"/>
      <c r="Q421" s="185"/>
      <c r="R421" s="186"/>
      <c r="S421" s="186"/>
      <c r="T421" s="186"/>
      <c r="U421" s="186"/>
      <c r="V421" s="186"/>
      <c r="W421" s="186"/>
      <c r="X421" s="186"/>
      <c r="Y421" s="186"/>
      <c r="Z421" s="151"/>
      <c r="AA421" s="153">
        <f t="shared" ca="1" si="32"/>
        <v>41740</v>
      </c>
      <c r="AB421" s="154">
        <f t="shared" ca="1" si="33"/>
        <v>114.35616438356165</v>
      </c>
      <c r="AC421" s="187"/>
    </row>
    <row r="422" spans="1:29">
      <c r="A422" s="137" t="b">
        <f t="shared" si="34"/>
        <v>0</v>
      </c>
      <c r="B422" s="138"/>
      <c r="C422" s="145"/>
      <c r="D422" s="138"/>
      <c r="E422" s="139"/>
      <c r="F422" s="139"/>
      <c r="G422" s="140">
        <f t="shared" ca="1" si="35"/>
        <v>41740</v>
      </c>
      <c r="H422" s="141">
        <f t="shared" ca="1" si="31"/>
        <v>-41740</v>
      </c>
      <c r="I422" s="180"/>
      <c r="J422" s="135">
        <f>IF('Ficha de funcio e processa'!W427&lt;='Tabela IRT'!$B$11,'Tabela IRT'!$D$11,IF('Ficha de funcio e processa'!W427&lt;='Tabela IRT'!$B$12,'Tabela IRT'!$D$12,IF('Ficha de funcio e processa'!W427&lt;='Tabela IRT'!$B$13,'Tabela IRT'!$D$13,IF('Ficha de funcio e processa'!W427&lt;='Tabela IRT'!$B$14,'Tabela IRT'!$D$14,IF('Ficha de funcio e processa'!W427&lt;='Tabela IRT'!$B$15,'Tabela IRT'!$D$15,IF('Ficha de funcio e processa'!W427&lt;='Tabela IRT'!$B$16,'Tabela IRT'!$D$16,IF('Ficha de funcio e processa'!W427&lt;='Tabela IRT'!$B$17,'Tabela IRT'!$D$17,IF('Ficha de funcio e processa'!W427&lt;='Tabela IRT'!$B$18,'Tabela IRT'!$D$18,IF('Ficha de funcio e processa'!W427&lt;='Tabela IRT'!$B$19,'Tabela IRT'!$D$19,IF('Ficha de funcio e processa'!W427&lt;='Tabela IRT'!$B$20,'Tabela IRT'!$D$20,IF('Ficha de funcio e processa'!W427&lt;='Tabela IRT'!$B$21,'Tabela IRT'!$D$21,IF('Ficha de funcio e processa'!W427&lt;='Tabela IRT'!$B$22,'Tabela IRT'!$D$22,IF('Ficha de funcio e processa'!W427&lt;='Tabela IRT'!$B$23,'Tabela IRT'!$D$23,IF('Ficha de funcio e processa'!W427&lt;='Tabela IRT'!$B$24,'Tabela IRT'!$D$24))))))))))))))</f>
        <v>0</v>
      </c>
      <c r="K422" s="148">
        <f>IF('Ficha de funcio e processa'!W427&lt;='Tabela IRT'!$B$11,'Tabela IRT'!$E$11,IF('Ficha de funcio e processa'!W427&lt;='Tabela IRT'!$B$12,'Tabela IRT'!$E$12,IF('Ficha de funcio e processa'!W427&lt;='Tabela IRT'!$B$13,'Tabela IRT'!$E$13,IF('Ficha de funcio e processa'!W427&lt;='Tabela IRT'!$B$14,'Tabela IRT'!$E$14,IF('Ficha de funcio e processa'!W427&lt;='Tabela IRT'!$B$15,'Tabela IRT'!$E$15,IF('Ficha de funcio e processa'!W427&lt;='Tabela IRT'!$B$16,'Tabela IRT'!$E$16,IF('Ficha de funcio e processa'!W427&lt;='Tabela IRT'!$B$17,'Tabela IRT'!$E$17,IF('Ficha de funcio e processa'!W427&lt;='Tabela IRT'!$B$18,'Tabela IRT'!$E$18,IF('Ficha de funcio e processa'!W427&lt;='Tabela IRT'!$B$19,'Tabela IRT'!$E$19,IF('Ficha de funcio e processa'!W427&lt;='Tabela IRT'!$B$20,'Tabela IRT'!$E$20,IF('Ficha de funcio e processa'!W427&lt;='Tabela IRT'!$B$21,'Tabela IRT'!$E$21,IF('Ficha de funcio e processa'!W427&lt;='Tabela IRT'!$B$22,'Tabela IRT'!$E$22,IF('Ficha de funcio e processa'!W427&lt;='Tabela IRT'!$B$23,'Tabela IRT'!$E$23,IF('Ficha de funcio e processa'!W427&lt;='Tabela IRT'!$B$24,'Tabela IRT'!$E$24))))))))))))))</f>
        <v>0</v>
      </c>
      <c r="L422" s="148">
        <f>IF('Ficha de funcio e processa'!W427&lt;='Tabela IRT'!$B$11,'Tabela IRT'!$C$11,IF('Ficha de funcio e processa'!W427&lt;='Tabela IRT'!$B$12,'Tabela IRT'!$C$12,IF('Ficha de funcio e processa'!W427&lt;='Tabela IRT'!$B$13,'Tabela IRT'!$C$13,IF('Ficha de funcio e processa'!W427&lt;='Tabela IRT'!$B$14,'Tabela IRT'!$C$14,IF('Ficha de funcio e processa'!W427&lt;='Tabela IRT'!$B$15,'Tabela IRT'!$C$15,IF('Ficha de funcio e processa'!W427&lt;='Tabela IRT'!$B$16,'Tabela IRT'!$C$16,IF('Ficha de funcio e processa'!W427&lt;='Tabela IRT'!$B$17,'Tabela IRT'!$C$17,IF('Ficha de funcio e processa'!W427&lt;='Tabela IRT'!$B$18,'Tabela IRT'!$C$18,IF('Ficha de funcio e processa'!W427&lt;='Tabela IRT'!$B$19,'Tabela IRT'!$C$19,IF('Ficha de funcio e processa'!W427&lt;='Tabela IRT'!$B$20,'Tabela IRT'!$C$20,IF('Ficha de funcio e processa'!W427&lt;='Tabela IRT'!$B$21,'Tabela IRT'!$C$21,IF('Ficha de funcio e processa'!W427&lt;='Tabela IRT'!$B$22,'Tabela IRT'!$C$22,IF('Ficha de funcio e processa'!W427&lt;='Tabela IRT'!$B$23,'Tabela IRT'!$C$23,IF('Ficha de funcio e processa'!W427&lt;='Tabela IRT'!$B$24,'Tabela IRT'!$C$24))))))))))))))</f>
        <v>0</v>
      </c>
      <c r="M422" s="233">
        <f>('Ficha de funcio e processa'!W427-30%)-L422</f>
        <v>-0.3</v>
      </c>
      <c r="N422" s="184">
        <v>44</v>
      </c>
      <c r="O422" s="184">
        <v>9</v>
      </c>
      <c r="P422" s="185"/>
      <c r="Q422" s="185"/>
      <c r="R422" s="186"/>
      <c r="S422" s="186"/>
      <c r="T422" s="186"/>
      <c r="U422" s="186"/>
      <c r="V422" s="186"/>
      <c r="W422" s="186"/>
      <c r="X422" s="186"/>
      <c r="Y422" s="186"/>
      <c r="Z422" s="151"/>
      <c r="AA422" s="153">
        <f t="shared" ca="1" si="32"/>
        <v>41740</v>
      </c>
      <c r="AB422" s="154">
        <f t="shared" ca="1" si="33"/>
        <v>114.35616438356165</v>
      </c>
      <c r="AC422" s="187"/>
    </row>
    <row r="423" spans="1:29">
      <c r="A423" s="137" t="b">
        <f t="shared" si="34"/>
        <v>0</v>
      </c>
      <c r="B423" s="138"/>
      <c r="C423" s="145"/>
      <c r="D423" s="138"/>
      <c r="E423" s="139"/>
      <c r="F423" s="139"/>
      <c r="G423" s="140">
        <f t="shared" ca="1" si="35"/>
        <v>41740</v>
      </c>
      <c r="H423" s="141">
        <f t="shared" ca="1" si="31"/>
        <v>-41740</v>
      </c>
      <c r="I423" s="180"/>
      <c r="J423" s="135">
        <f>IF('Ficha de funcio e processa'!W428&lt;='Tabela IRT'!$B$11,'Tabela IRT'!$D$11,IF('Ficha de funcio e processa'!W428&lt;='Tabela IRT'!$B$12,'Tabela IRT'!$D$12,IF('Ficha de funcio e processa'!W428&lt;='Tabela IRT'!$B$13,'Tabela IRT'!$D$13,IF('Ficha de funcio e processa'!W428&lt;='Tabela IRT'!$B$14,'Tabela IRT'!$D$14,IF('Ficha de funcio e processa'!W428&lt;='Tabela IRT'!$B$15,'Tabela IRT'!$D$15,IF('Ficha de funcio e processa'!W428&lt;='Tabela IRT'!$B$16,'Tabela IRT'!$D$16,IF('Ficha de funcio e processa'!W428&lt;='Tabela IRT'!$B$17,'Tabela IRT'!$D$17,IF('Ficha de funcio e processa'!W428&lt;='Tabela IRT'!$B$18,'Tabela IRT'!$D$18,IF('Ficha de funcio e processa'!W428&lt;='Tabela IRT'!$B$19,'Tabela IRT'!$D$19,IF('Ficha de funcio e processa'!W428&lt;='Tabela IRT'!$B$20,'Tabela IRT'!$D$20,IF('Ficha de funcio e processa'!W428&lt;='Tabela IRT'!$B$21,'Tabela IRT'!$D$21,IF('Ficha de funcio e processa'!W428&lt;='Tabela IRT'!$B$22,'Tabela IRT'!$D$22,IF('Ficha de funcio e processa'!W428&lt;='Tabela IRT'!$B$23,'Tabela IRT'!$D$23,IF('Ficha de funcio e processa'!W428&lt;='Tabela IRT'!$B$24,'Tabela IRT'!$D$24))))))))))))))</f>
        <v>0</v>
      </c>
      <c r="K423" s="148">
        <f>IF('Ficha de funcio e processa'!W428&lt;='Tabela IRT'!$B$11,'Tabela IRT'!$E$11,IF('Ficha de funcio e processa'!W428&lt;='Tabela IRT'!$B$12,'Tabela IRT'!$E$12,IF('Ficha de funcio e processa'!W428&lt;='Tabela IRT'!$B$13,'Tabela IRT'!$E$13,IF('Ficha de funcio e processa'!W428&lt;='Tabela IRT'!$B$14,'Tabela IRT'!$E$14,IF('Ficha de funcio e processa'!W428&lt;='Tabela IRT'!$B$15,'Tabela IRT'!$E$15,IF('Ficha de funcio e processa'!W428&lt;='Tabela IRT'!$B$16,'Tabela IRT'!$E$16,IF('Ficha de funcio e processa'!W428&lt;='Tabela IRT'!$B$17,'Tabela IRT'!$E$17,IF('Ficha de funcio e processa'!W428&lt;='Tabela IRT'!$B$18,'Tabela IRT'!$E$18,IF('Ficha de funcio e processa'!W428&lt;='Tabela IRT'!$B$19,'Tabela IRT'!$E$19,IF('Ficha de funcio e processa'!W428&lt;='Tabela IRT'!$B$20,'Tabela IRT'!$E$20,IF('Ficha de funcio e processa'!W428&lt;='Tabela IRT'!$B$21,'Tabela IRT'!$E$21,IF('Ficha de funcio e processa'!W428&lt;='Tabela IRT'!$B$22,'Tabela IRT'!$E$22,IF('Ficha de funcio e processa'!W428&lt;='Tabela IRT'!$B$23,'Tabela IRT'!$E$23,IF('Ficha de funcio e processa'!W428&lt;='Tabela IRT'!$B$24,'Tabela IRT'!$E$24))))))))))))))</f>
        <v>0</v>
      </c>
      <c r="L423" s="148">
        <f>IF('Ficha de funcio e processa'!W428&lt;='Tabela IRT'!$B$11,'Tabela IRT'!$C$11,IF('Ficha de funcio e processa'!W428&lt;='Tabela IRT'!$B$12,'Tabela IRT'!$C$12,IF('Ficha de funcio e processa'!W428&lt;='Tabela IRT'!$B$13,'Tabela IRT'!$C$13,IF('Ficha de funcio e processa'!W428&lt;='Tabela IRT'!$B$14,'Tabela IRT'!$C$14,IF('Ficha de funcio e processa'!W428&lt;='Tabela IRT'!$B$15,'Tabela IRT'!$C$15,IF('Ficha de funcio e processa'!W428&lt;='Tabela IRT'!$B$16,'Tabela IRT'!$C$16,IF('Ficha de funcio e processa'!W428&lt;='Tabela IRT'!$B$17,'Tabela IRT'!$C$17,IF('Ficha de funcio e processa'!W428&lt;='Tabela IRT'!$B$18,'Tabela IRT'!$C$18,IF('Ficha de funcio e processa'!W428&lt;='Tabela IRT'!$B$19,'Tabela IRT'!$C$19,IF('Ficha de funcio e processa'!W428&lt;='Tabela IRT'!$B$20,'Tabela IRT'!$C$20,IF('Ficha de funcio e processa'!W428&lt;='Tabela IRT'!$B$21,'Tabela IRT'!$C$21,IF('Ficha de funcio e processa'!W428&lt;='Tabela IRT'!$B$22,'Tabela IRT'!$C$22,IF('Ficha de funcio e processa'!W428&lt;='Tabela IRT'!$B$23,'Tabela IRT'!$C$23,IF('Ficha de funcio e processa'!W428&lt;='Tabela IRT'!$B$24,'Tabela IRT'!$C$24))))))))))))))</f>
        <v>0</v>
      </c>
      <c r="M423" s="233">
        <f>('Ficha de funcio e processa'!W428-30%)-L423</f>
        <v>-0.3</v>
      </c>
      <c r="N423" s="184">
        <v>44</v>
      </c>
      <c r="O423" s="184">
        <v>9</v>
      </c>
      <c r="P423" s="185"/>
      <c r="Q423" s="185"/>
      <c r="R423" s="186"/>
      <c r="S423" s="186"/>
      <c r="T423" s="186"/>
      <c r="U423" s="186"/>
      <c r="V423" s="186"/>
      <c r="W423" s="186"/>
      <c r="X423" s="186"/>
      <c r="Y423" s="186"/>
      <c r="Z423" s="151"/>
      <c r="AA423" s="153">
        <f t="shared" ca="1" si="32"/>
        <v>41740</v>
      </c>
      <c r="AB423" s="154">
        <f t="shared" ca="1" si="33"/>
        <v>114.35616438356165</v>
      </c>
      <c r="AC423" s="187"/>
    </row>
    <row r="424" spans="1:29">
      <c r="A424" s="137" t="b">
        <f t="shared" si="34"/>
        <v>0</v>
      </c>
      <c r="B424" s="138"/>
      <c r="C424" s="145"/>
      <c r="D424" s="138"/>
      <c r="E424" s="139"/>
      <c r="F424" s="139"/>
      <c r="G424" s="140">
        <f t="shared" ca="1" si="35"/>
        <v>41740</v>
      </c>
      <c r="H424" s="141">
        <f t="shared" ca="1" si="31"/>
        <v>-41740</v>
      </c>
      <c r="I424" s="180"/>
      <c r="J424" s="135">
        <f>IF('Ficha de funcio e processa'!W429&lt;='Tabela IRT'!$B$11,'Tabela IRT'!$D$11,IF('Ficha de funcio e processa'!W429&lt;='Tabela IRT'!$B$12,'Tabela IRT'!$D$12,IF('Ficha de funcio e processa'!W429&lt;='Tabela IRT'!$B$13,'Tabela IRT'!$D$13,IF('Ficha de funcio e processa'!W429&lt;='Tabela IRT'!$B$14,'Tabela IRT'!$D$14,IF('Ficha de funcio e processa'!W429&lt;='Tabela IRT'!$B$15,'Tabela IRT'!$D$15,IF('Ficha de funcio e processa'!W429&lt;='Tabela IRT'!$B$16,'Tabela IRT'!$D$16,IF('Ficha de funcio e processa'!W429&lt;='Tabela IRT'!$B$17,'Tabela IRT'!$D$17,IF('Ficha de funcio e processa'!W429&lt;='Tabela IRT'!$B$18,'Tabela IRT'!$D$18,IF('Ficha de funcio e processa'!W429&lt;='Tabela IRT'!$B$19,'Tabela IRT'!$D$19,IF('Ficha de funcio e processa'!W429&lt;='Tabela IRT'!$B$20,'Tabela IRT'!$D$20,IF('Ficha de funcio e processa'!W429&lt;='Tabela IRT'!$B$21,'Tabela IRT'!$D$21,IF('Ficha de funcio e processa'!W429&lt;='Tabela IRT'!$B$22,'Tabela IRT'!$D$22,IF('Ficha de funcio e processa'!W429&lt;='Tabela IRT'!$B$23,'Tabela IRT'!$D$23,IF('Ficha de funcio e processa'!W429&lt;='Tabela IRT'!$B$24,'Tabela IRT'!$D$24))))))))))))))</f>
        <v>0</v>
      </c>
      <c r="K424" s="148">
        <f>IF('Ficha de funcio e processa'!W429&lt;='Tabela IRT'!$B$11,'Tabela IRT'!$E$11,IF('Ficha de funcio e processa'!W429&lt;='Tabela IRT'!$B$12,'Tabela IRT'!$E$12,IF('Ficha de funcio e processa'!W429&lt;='Tabela IRT'!$B$13,'Tabela IRT'!$E$13,IF('Ficha de funcio e processa'!W429&lt;='Tabela IRT'!$B$14,'Tabela IRT'!$E$14,IF('Ficha de funcio e processa'!W429&lt;='Tabela IRT'!$B$15,'Tabela IRT'!$E$15,IF('Ficha de funcio e processa'!W429&lt;='Tabela IRT'!$B$16,'Tabela IRT'!$E$16,IF('Ficha de funcio e processa'!W429&lt;='Tabela IRT'!$B$17,'Tabela IRT'!$E$17,IF('Ficha de funcio e processa'!W429&lt;='Tabela IRT'!$B$18,'Tabela IRT'!$E$18,IF('Ficha de funcio e processa'!W429&lt;='Tabela IRT'!$B$19,'Tabela IRT'!$E$19,IF('Ficha de funcio e processa'!W429&lt;='Tabela IRT'!$B$20,'Tabela IRT'!$E$20,IF('Ficha de funcio e processa'!W429&lt;='Tabela IRT'!$B$21,'Tabela IRT'!$E$21,IF('Ficha de funcio e processa'!W429&lt;='Tabela IRT'!$B$22,'Tabela IRT'!$E$22,IF('Ficha de funcio e processa'!W429&lt;='Tabela IRT'!$B$23,'Tabela IRT'!$E$23,IF('Ficha de funcio e processa'!W429&lt;='Tabela IRT'!$B$24,'Tabela IRT'!$E$24))))))))))))))</f>
        <v>0</v>
      </c>
      <c r="L424" s="148">
        <f>IF('Ficha de funcio e processa'!W429&lt;='Tabela IRT'!$B$11,'Tabela IRT'!$C$11,IF('Ficha de funcio e processa'!W429&lt;='Tabela IRT'!$B$12,'Tabela IRT'!$C$12,IF('Ficha de funcio e processa'!W429&lt;='Tabela IRT'!$B$13,'Tabela IRT'!$C$13,IF('Ficha de funcio e processa'!W429&lt;='Tabela IRT'!$B$14,'Tabela IRT'!$C$14,IF('Ficha de funcio e processa'!W429&lt;='Tabela IRT'!$B$15,'Tabela IRT'!$C$15,IF('Ficha de funcio e processa'!W429&lt;='Tabela IRT'!$B$16,'Tabela IRT'!$C$16,IF('Ficha de funcio e processa'!W429&lt;='Tabela IRT'!$B$17,'Tabela IRT'!$C$17,IF('Ficha de funcio e processa'!W429&lt;='Tabela IRT'!$B$18,'Tabela IRT'!$C$18,IF('Ficha de funcio e processa'!W429&lt;='Tabela IRT'!$B$19,'Tabela IRT'!$C$19,IF('Ficha de funcio e processa'!W429&lt;='Tabela IRT'!$B$20,'Tabela IRT'!$C$20,IF('Ficha de funcio e processa'!W429&lt;='Tabela IRT'!$B$21,'Tabela IRT'!$C$21,IF('Ficha de funcio e processa'!W429&lt;='Tabela IRT'!$B$22,'Tabela IRT'!$C$22,IF('Ficha de funcio e processa'!W429&lt;='Tabela IRT'!$B$23,'Tabela IRT'!$C$23,IF('Ficha de funcio e processa'!W429&lt;='Tabela IRT'!$B$24,'Tabela IRT'!$C$24))))))))))))))</f>
        <v>0</v>
      </c>
      <c r="M424" s="233">
        <f>('Ficha de funcio e processa'!W429-30%)-L424</f>
        <v>-0.3</v>
      </c>
      <c r="N424" s="184">
        <v>44</v>
      </c>
      <c r="O424" s="184">
        <v>9</v>
      </c>
      <c r="P424" s="185"/>
      <c r="Q424" s="185"/>
      <c r="R424" s="186"/>
      <c r="S424" s="186"/>
      <c r="T424" s="186"/>
      <c r="U424" s="186"/>
      <c r="V424" s="186"/>
      <c r="W424" s="186"/>
      <c r="X424" s="186"/>
      <c r="Y424" s="186"/>
      <c r="Z424" s="151"/>
      <c r="AA424" s="153">
        <f t="shared" ca="1" si="32"/>
        <v>41740</v>
      </c>
      <c r="AB424" s="154">
        <f t="shared" ca="1" si="33"/>
        <v>114.35616438356165</v>
      </c>
      <c r="AC424" s="187"/>
    </row>
    <row r="425" spans="1:29">
      <c r="A425" s="137" t="b">
        <f t="shared" si="34"/>
        <v>0</v>
      </c>
      <c r="B425" s="138"/>
      <c r="C425" s="145"/>
      <c r="D425" s="138"/>
      <c r="E425" s="139"/>
      <c r="F425" s="139"/>
      <c r="G425" s="140">
        <f t="shared" ca="1" si="35"/>
        <v>41740</v>
      </c>
      <c r="H425" s="141">
        <f t="shared" ca="1" si="31"/>
        <v>-41740</v>
      </c>
      <c r="I425" s="180"/>
      <c r="J425" s="135">
        <f>IF('Ficha de funcio e processa'!W430&lt;='Tabela IRT'!$B$11,'Tabela IRT'!$D$11,IF('Ficha de funcio e processa'!W430&lt;='Tabela IRT'!$B$12,'Tabela IRT'!$D$12,IF('Ficha de funcio e processa'!W430&lt;='Tabela IRT'!$B$13,'Tabela IRT'!$D$13,IF('Ficha de funcio e processa'!W430&lt;='Tabela IRT'!$B$14,'Tabela IRT'!$D$14,IF('Ficha de funcio e processa'!W430&lt;='Tabela IRT'!$B$15,'Tabela IRT'!$D$15,IF('Ficha de funcio e processa'!W430&lt;='Tabela IRT'!$B$16,'Tabela IRT'!$D$16,IF('Ficha de funcio e processa'!W430&lt;='Tabela IRT'!$B$17,'Tabela IRT'!$D$17,IF('Ficha de funcio e processa'!W430&lt;='Tabela IRT'!$B$18,'Tabela IRT'!$D$18,IF('Ficha de funcio e processa'!W430&lt;='Tabela IRT'!$B$19,'Tabela IRT'!$D$19,IF('Ficha de funcio e processa'!W430&lt;='Tabela IRT'!$B$20,'Tabela IRT'!$D$20,IF('Ficha de funcio e processa'!W430&lt;='Tabela IRT'!$B$21,'Tabela IRT'!$D$21,IF('Ficha de funcio e processa'!W430&lt;='Tabela IRT'!$B$22,'Tabela IRT'!$D$22,IF('Ficha de funcio e processa'!W430&lt;='Tabela IRT'!$B$23,'Tabela IRT'!$D$23,IF('Ficha de funcio e processa'!W430&lt;='Tabela IRT'!$B$24,'Tabela IRT'!$D$24))))))))))))))</f>
        <v>0</v>
      </c>
      <c r="K425" s="148">
        <f>IF('Ficha de funcio e processa'!W430&lt;='Tabela IRT'!$B$11,'Tabela IRT'!$E$11,IF('Ficha de funcio e processa'!W430&lt;='Tabela IRT'!$B$12,'Tabela IRT'!$E$12,IF('Ficha de funcio e processa'!W430&lt;='Tabela IRT'!$B$13,'Tabela IRT'!$E$13,IF('Ficha de funcio e processa'!W430&lt;='Tabela IRT'!$B$14,'Tabela IRT'!$E$14,IF('Ficha de funcio e processa'!W430&lt;='Tabela IRT'!$B$15,'Tabela IRT'!$E$15,IF('Ficha de funcio e processa'!W430&lt;='Tabela IRT'!$B$16,'Tabela IRT'!$E$16,IF('Ficha de funcio e processa'!W430&lt;='Tabela IRT'!$B$17,'Tabela IRT'!$E$17,IF('Ficha de funcio e processa'!W430&lt;='Tabela IRT'!$B$18,'Tabela IRT'!$E$18,IF('Ficha de funcio e processa'!W430&lt;='Tabela IRT'!$B$19,'Tabela IRT'!$E$19,IF('Ficha de funcio e processa'!W430&lt;='Tabela IRT'!$B$20,'Tabela IRT'!$E$20,IF('Ficha de funcio e processa'!W430&lt;='Tabela IRT'!$B$21,'Tabela IRT'!$E$21,IF('Ficha de funcio e processa'!W430&lt;='Tabela IRT'!$B$22,'Tabela IRT'!$E$22,IF('Ficha de funcio e processa'!W430&lt;='Tabela IRT'!$B$23,'Tabela IRT'!$E$23,IF('Ficha de funcio e processa'!W430&lt;='Tabela IRT'!$B$24,'Tabela IRT'!$E$24))))))))))))))</f>
        <v>0</v>
      </c>
      <c r="L425" s="148">
        <f>IF('Ficha de funcio e processa'!W430&lt;='Tabela IRT'!$B$11,'Tabela IRT'!$C$11,IF('Ficha de funcio e processa'!W430&lt;='Tabela IRT'!$B$12,'Tabela IRT'!$C$12,IF('Ficha de funcio e processa'!W430&lt;='Tabela IRT'!$B$13,'Tabela IRT'!$C$13,IF('Ficha de funcio e processa'!W430&lt;='Tabela IRT'!$B$14,'Tabela IRT'!$C$14,IF('Ficha de funcio e processa'!W430&lt;='Tabela IRT'!$B$15,'Tabela IRT'!$C$15,IF('Ficha de funcio e processa'!W430&lt;='Tabela IRT'!$B$16,'Tabela IRT'!$C$16,IF('Ficha de funcio e processa'!W430&lt;='Tabela IRT'!$B$17,'Tabela IRT'!$C$17,IF('Ficha de funcio e processa'!W430&lt;='Tabela IRT'!$B$18,'Tabela IRT'!$C$18,IF('Ficha de funcio e processa'!W430&lt;='Tabela IRT'!$B$19,'Tabela IRT'!$C$19,IF('Ficha de funcio e processa'!W430&lt;='Tabela IRT'!$B$20,'Tabela IRT'!$C$20,IF('Ficha de funcio e processa'!W430&lt;='Tabela IRT'!$B$21,'Tabela IRT'!$C$21,IF('Ficha de funcio e processa'!W430&lt;='Tabela IRT'!$B$22,'Tabela IRT'!$C$22,IF('Ficha de funcio e processa'!W430&lt;='Tabela IRT'!$B$23,'Tabela IRT'!$C$23,IF('Ficha de funcio e processa'!W430&lt;='Tabela IRT'!$B$24,'Tabela IRT'!$C$24))))))))))))))</f>
        <v>0</v>
      </c>
      <c r="M425" s="233">
        <f>('Ficha de funcio e processa'!W430-30%)-L425</f>
        <v>-0.3</v>
      </c>
      <c r="N425" s="184">
        <v>44</v>
      </c>
      <c r="O425" s="184">
        <v>9</v>
      </c>
      <c r="P425" s="185"/>
      <c r="Q425" s="185"/>
      <c r="R425" s="186"/>
      <c r="S425" s="186"/>
      <c r="T425" s="186"/>
      <c r="U425" s="186"/>
      <c r="V425" s="186"/>
      <c r="W425" s="186"/>
      <c r="X425" s="186"/>
      <c r="Y425" s="186"/>
      <c r="Z425" s="151"/>
      <c r="AA425" s="153">
        <f t="shared" ca="1" si="32"/>
        <v>41740</v>
      </c>
      <c r="AB425" s="154">
        <f t="shared" ca="1" si="33"/>
        <v>114.35616438356165</v>
      </c>
      <c r="AC425" s="187"/>
    </row>
    <row r="426" spans="1:29">
      <c r="A426" s="137" t="b">
        <f t="shared" si="34"/>
        <v>0</v>
      </c>
      <c r="B426" s="138"/>
      <c r="C426" s="145"/>
      <c r="D426" s="138"/>
      <c r="E426" s="139"/>
      <c r="F426" s="139"/>
      <c r="G426" s="140">
        <f t="shared" ca="1" si="35"/>
        <v>41740</v>
      </c>
      <c r="H426" s="141">
        <f t="shared" ca="1" si="31"/>
        <v>-41740</v>
      </c>
      <c r="I426" s="180"/>
      <c r="J426" s="135">
        <f>IF('Ficha de funcio e processa'!W431&lt;='Tabela IRT'!$B$11,'Tabela IRT'!$D$11,IF('Ficha de funcio e processa'!W431&lt;='Tabela IRT'!$B$12,'Tabela IRT'!$D$12,IF('Ficha de funcio e processa'!W431&lt;='Tabela IRT'!$B$13,'Tabela IRT'!$D$13,IF('Ficha de funcio e processa'!W431&lt;='Tabela IRT'!$B$14,'Tabela IRT'!$D$14,IF('Ficha de funcio e processa'!W431&lt;='Tabela IRT'!$B$15,'Tabela IRT'!$D$15,IF('Ficha de funcio e processa'!W431&lt;='Tabela IRT'!$B$16,'Tabela IRT'!$D$16,IF('Ficha de funcio e processa'!W431&lt;='Tabela IRT'!$B$17,'Tabela IRT'!$D$17,IF('Ficha de funcio e processa'!W431&lt;='Tabela IRT'!$B$18,'Tabela IRT'!$D$18,IF('Ficha de funcio e processa'!W431&lt;='Tabela IRT'!$B$19,'Tabela IRT'!$D$19,IF('Ficha de funcio e processa'!W431&lt;='Tabela IRT'!$B$20,'Tabela IRT'!$D$20,IF('Ficha de funcio e processa'!W431&lt;='Tabela IRT'!$B$21,'Tabela IRT'!$D$21,IF('Ficha de funcio e processa'!W431&lt;='Tabela IRT'!$B$22,'Tabela IRT'!$D$22,IF('Ficha de funcio e processa'!W431&lt;='Tabela IRT'!$B$23,'Tabela IRT'!$D$23,IF('Ficha de funcio e processa'!W431&lt;='Tabela IRT'!$B$24,'Tabela IRT'!$D$24))))))))))))))</f>
        <v>0</v>
      </c>
      <c r="K426" s="148">
        <f>IF('Ficha de funcio e processa'!W431&lt;='Tabela IRT'!$B$11,'Tabela IRT'!$E$11,IF('Ficha de funcio e processa'!W431&lt;='Tabela IRT'!$B$12,'Tabela IRT'!$E$12,IF('Ficha de funcio e processa'!W431&lt;='Tabela IRT'!$B$13,'Tabela IRT'!$E$13,IF('Ficha de funcio e processa'!W431&lt;='Tabela IRT'!$B$14,'Tabela IRT'!$E$14,IF('Ficha de funcio e processa'!W431&lt;='Tabela IRT'!$B$15,'Tabela IRT'!$E$15,IF('Ficha de funcio e processa'!W431&lt;='Tabela IRT'!$B$16,'Tabela IRT'!$E$16,IF('Ficha de funcio e processa'!W431&lt;='Tabela IRT'!$B$17,'Tabela IRT'!$E$17,IF('Ficha de funcio e processa'!W431&lt;='Tabela IRT'!$B$18,'Tabela IRT'!$E$18,IF('Ficha de funcio e processa'!W431&lt;='Tabela IRT'!$B$19,'Tabela IRT'!$E$19,IF('Ficha de funcio e processa'!W431&lt;='Tabela IRT'!$B$20,'Tabela IRT'!$E$20,IF('Ficha de funcio e processa'!W431&lt;='Tabela IRT'!$B$21,'Tabela IRT'!$E$21,IF('Ficha de funcio e processa'!W431&lt;='Tabela IRT'!$B$22,'Tabela IRT'!$E$22,IF('Ficha de funcio e processa'!W431&lt;='Tabela IRT'!$B$23,'Tabela IRT'!$E$23,IF('Ficha de funcio e processa'!W431&lt;='Tabela IRT'!$B$24,'Tabela IRT'!$E$24))))))))))))))</f>
        <v>0</v>
      </c>
      <c r="L426" s="148">
        <f>IF('Ficha de funcio e processa'!W431&lt;='Tabela IRT'!$B$11,'Tabela IRT'!$C$11,IF('Ficha de funcio e processa'!W431&lt;='Tabela IRT'!$B$12,'Tabela IRT'!$C$12,IF('Ficha de funcio e processa'!W431&lt;='Tabela IRT'!$B$13,'Tabela IRT'!$C$13,IF('Ficha de funcio e processa'!W431&lt;='Tabela IRT'!$B$14,'Tabela IRT'!$C$14,IF('Ficha de funcio e processa'!W431&lt;='Tabela IRT'!$B$15,'Tabela IRT'!$C$15,IF('Ficha de funcio e processa'!W431&lt;='Tabela IRT'!$B$16,'Tabela IRT'!$C$16,IF('Ficha de funcio e processa'!W431&lt;='Tabela IRT'!$B$17,'Tabela IRT'!$C$17,IF('Ficha de funcio e processa'!W431&lt;='Tabela IRT'!$B$18,'Tabela IRT'!$C$18,IF('Ficha de funcio e processa'!W431&lt;='Tabela IRT'!$B$19,'Tabela IRT'!$C$19,IF('Ficha de funcio e processa'!W431&lt;='Tabela IRT'!$B$20,'Tabela IRT'!$C$20,IF('Ficha de funcio e processa'!W431&lt;='Tabela IRT'!$B$21,'Tabela IRT'!$C$21,IF('Ficha de funcio e processa'!W431&lt;='Tabela IRT'!$B$22,'Tabela IRT'!$C$22,IF('Ficha de funcio e processa'!W431&lt;='Tabela IRT'!$B$23,'Tabela IRT'!$C$23,IF('Ficha de funcio e processa'!W431&lt;='Tabela IRT'!$B$24,'Tabela IRT'!$C$24))))))))))))))</f>
        <v>0</v>
      </c>
      <c r="M426" s="233">
        <f>('Ficha de funcio e processa'!W431-30%)-L426</f>
        <v>-0.3</v>
      </c>
      <c r="N426" s="184">
        <v>44</v>
      </c>
      <c r="O426" s="184">
        <v>9</v>
      </c>
      <c r="P426" s="185"/>
      <c r="Q426" s="185"/>
      <c r="R426" s="186"/>
      <c r="S426" s="186"/>
      <c r="T426" s="186"/>
      <c r="U426" s="186"/>
      <c r="V426" s="186"/>
      <c r="W426" s="186"/>
      <c r="X426" s="186"/>
      <c r="Y426" s="186"/>
      <c r="Z426" s="151"/>
      <c r="AA426" s="153">
        <f t="shared" ca="1" si="32"/>
        <v>41740</v>
      </c>
      <c r="AB426" s="154">
        <f t="shared" ca="1" si="33"/>
        <v>114.35616438356165</v>
      </c>
      <c r="AC426" s="187"/>
    </row>
    <row r="427" spans="1:29">
      <c r="A427" s="137" t="b">
        <f t="shared" si="34"/>
        <v>0</v>
      </c>
      <c r="B427" s="138"/>
      <c r="C427" s="145"/>
      <c r="D427" s="138"/>
      <c r="E427" s="139"/>
      <c r="F427" s="139"/>
      <c r="G427" s="140">
        <f t="shared" ca="1" si="35"/>
        <v>41740</v>
      </c>
      <c r="H427" s="141">
        <f t="shared" ca="1" si="31"/>
        <v>-41740</v>
      </c>
      <c r="I427" s="180"/>
      <c r="J427" s="135">
        <f>IF('Ficha de funcio e processa'!W432&lt;='Tabela IRT'!$B$11,'Tabela IRT'!$D$11,IF('Ficha de funcio e processa'!W432&lt;='Tabela IRT'!$B$12,'Tabela IRT'!$D$12,IF('Ficha de funcio e processa'!W432&lt;='Tabela IRT'!$B$13,'Tabela IRT'!$D$13,IF('Ficha de funcio e processa'!W432&lt;='Tabela IRT'!$B$14,'Tabela IRT'!$D$14,IF('Ficha de funcio e processa'!W432&lt;='Tabela IRT'!$B$15,'Tabela IRT'!$D$15,IF('Ficha de funcio e processa'!W432&lt;='Tabela IRT'!$B$16,'Tabela IRT'!$D$16,IF('Ficha de funcio e processa'!W432&lt;='Tabela IRT'!$B$17,'Tabela IRT'!$D$17,IF('Ficha de funcio e processa'!W432&lt;='Tabela IRT'!$B$18,'Tabela IRT'!$D$18,IF('Ficha de funcio e processa'!W432&lt;='Tabela IRT'!$B$19,'Tabela IRT'!$D$19,IF('Ficha de funcio e processa'!W432&lt;='Tabela IRT'!$B$20,'Tabela IRT'!$D$20,IF('Ficha de funcio e processa'!W432&lt;='Tabela IRT'!$B$21,'Tabela IRT'!$D$21,IF('Ficha de funcio e processa'!W432&lt;='Tabela IRT'!$B$22,'Tabela IRT'!$D$22,IF('Ficha de funcio e processa'!W432&lt;='Tabela IRT'!$B$23,'Tabela IRT'!$D$23,IF('Ficha de funcio e processa'!W432&lt;='Tabela IRT'!$B$24,'Tabela IRT'!$D$24))))))))))))))</f>
        <v>0</v>
      </c>
      <c r="K427" s="148">
        <f>IF('Ficha de funcio e processa'!W432&lt;='Tabela IRT'!$B$11,'Tabela IRT'!$E$11,IF('Ficha de funcio e processa'!W432&lt;='Tabela IRT'!$B$12,'Tabela IRT'!$E$12,IF('Ficha de funcio e processa'!W432&lt;='Tabela IRT'!$B$13,'Tabela IRT'!$E$13,IF('Ficha de funcio e processa'!W432&lt;='Tabela IRT'!$B$14,'Tabela IRT'!$E$14,IF('Ficha de funcio e processa'!W432&lt;='Tabela IRT'!$B$15,'Tabela IRT'!$E$15,IF('Ficha de funcio e processa'!W432&lt;='Tabela IRT'!$B$16,'Tabela IRT'!$E$16,IF('Ficha de funcio e processa'!W432&lt;='Tabela IRT'!$B$17,'Tabela IRT'!$E$17,IF('Ficha de funcio e processa'!W432&lt;='Tabela IRT'!$B$18,'Tabela IRT'!$E$18,IF('Ficha de funcio e processa'!W432&lt;='Tabela IRT'!$B$19,'Tabela IRT'!$E$19,IF('Ficha de funcio e processa'!W432&lt;='Tabela IRT'!$B$20,'Tabela IRT'!$E$20,IF('Ficha de funcio e processa'!W432&lt;='Tabela IRT'!$B$21,'Tabela IRT'!$E$21,IF('Ficha de funcio e processa'!W432&lt;='Tabela IRT'!$B$22,'Tabela IRT'!$E$22,IF('Ficha de funcio e processa'!W432&lt;='Tabela IRT'!$B$23,'Tabela IRT'!$E$23,IF('Ficha de funcio e processa'!W432&lt;='Tabela IRT'!$B$24,'Tabela IRT'!$E$24))))))))))))))</f>
        <v>0</v>
      </c>
      <c r="L427" s="148">
        <f>IF('Ficha de funcio e processa'!W432&lt;='Tabela IRT'!$B$11,'Tabela IRT'!$C$11,IF('Ficha de funcio e processa'!W432&lt;='Tabela IRT'!$B$12,'Tabela IRT'!$C$12,IF('Ficha de funcio e processa'!W432&lt;='Tabela IRT'!$B$13,'Tabela IRT'!$C$13,IF('Ficha de funcio e processa'!W432&lt;='Tabela IRT'!$B$14,'Tabela IRT'!$C$14,IF('Ficha de funcio e processa'!W432&lt;='Tabela IRT'!$B$15,'Tabela IRT'!$C$15,IF('Ficha de funcio e processa'!W432&lt;='Tabela IRT'!$B$16,'Tabela IRT'!$C$16,IF('Ficha de funcio e processa'!W432&lt;='Tabela IRT'!$B$17,'Tabela IRT'!$C$17,IF('Ficha de funcio e processa'!W432&lt;='Tabela IRT'!$B$18,'Tabela IRT'!$C$18,IF('Ficha de funcio e processa'!W432&lt;='Tabela IRT'!$B$19,'Tabela IRT'!$C$19,IF('Ficha de funcio e processa'!W432&lt;='Tabela IRT'!$B$20,'Tabela IRT'!$C$20,IF('Ficha de funcio e processa'!W432&lt;='Tabela IRT'!$B$21,'Tabela IRT'!$C$21,IF('Ficha de funcio e processa'!W432&lt;='Tabela IRT'!$B$22,'Tabela IRT'!$C$22,IF('Ficha de funcio e processa'!W432&lt;='Tabela IRT'!$B$23,'Tabela IRT'!$C$23,IF('Ficha de funcio e processa'!W432&lt;='Tabela IRT'!$B$24,'Tabela IRT'!$C$24))))))))))))))</f>
        <v>0</v>
      </c>
      <c r="M427" s="233">
        <f>('Ficha de funcio e processa'!W432-30%)-L427</f>
        <v>-0.3</v>
      </c>
      <c r="N427" s="184">
        <v>44</v>
      </c>
      <c r="O427" s="184">
        <v>9</v>
      </c>
      <c r="P427" s="185"/>
      <c r="Q427" s="185"/>
      <c r="R427" s="186"/>
      <c r="S427" s="186"/>
      <c r="T427" s="186"/>
      <c r="U427" s="186"/>
      <c r="V427" s="186"/>
      <c r="W427" s="186"/>
      <c r="X427" s="186"/>
      <c r="Y427" s="186"/>
      <c r="Z427" s="151"/>
      <c r="AA427" s="153">
        <f t="shared" ca="1" si="32"/>
        <v>41740</v>
      </c>
      <c r="AB427" s="154">
        <f t="shared" ca="1" si="33"/>
        <v>114.35616438356165</v>
      </c>
      <c r="AC427" s="187"/>
    </row>
    <row r="428" spans="1:29">
      <c r="A428" s="137" t="b">
        <f t="shared" si="34"/>
        <v>0</v>
      </c>
      <c r="B428" s="138"/>
      <c r="C428" s="145"/>
      <c r="D428" s="138"/>
      <c r="E428" s="139"/>
      <c r="F428" s="139"/>
      <c r="G428" s="140">
        <f t="shared" ca="1" si="35"/>
        <v>41740</v>
      </c>
      <c r="H428" s="141">
        <f t="shared" ca="1" si="31"/>
        <v>-41740</v>
      </c>
      <c r="I428" s="180"/>
      <c r="J428" s="135">
        <f>IF('Ficha de funcio e processa'!W433&lt;='Tabela IRT'!$B$11,'Tabela IRT'!$D$11,IF('Ficha de funcio e processa'!W433&lt;='Tabela IRT'!$B$12,'Tabela IRT'!$D$12,IF('Ficha de funcio e processa'!W433&lt;='Tabela IRT'!$B$13,'Tabela IRT'!$D$13,IF('Ficha de funcio e processa'!W433&lt;='Tabela IRT'!$B$14,'Tabela IRT'!$D$14,IF('Ficha de funcio e processa'!W433&lt;='Tabela IRT'!$B$15,'Tabela IRT'!$D$15,IF('Ficha de funcio e processa'!W433&lt;='Tabela IRT'!$B$16,'Tabela IRT'!$D$16,IF('Ficha de funcio e processa'!W433&lt;='Tabela IRT'!$B$17,'Tabela IRT'!$D$17,IF('Ficha de funcio e processa'!W433&lt;='Tabela IRT'!$B$18,'Tabela IRT'!$D$18,IF('Ficha de funcio e processa'!W433&lt;='Tabela IRT'!$B$19,'Tabela IRT'!$D$19,IF('Ficha de funcio e processa'!W433&lt;='Tabela IRT'!$B$20,'Tabela IRT'!$D$20,IF('Ficha de funcio e processa'!W433&lt;='Tabela IRT'!$B$21,'Tabela IRT'!$D$21,IF('Ficha de funcio e processa'!W433&lt;='Tabela IRT'!$B$22,'Tabela IRT'!$D$22,IF('Ficha de funcio e processa'!W433&lt;='Tabela IRT'!$B$23,'Tabela IRT'!$D$23,IF('Ficha de funcio e processa'!W433&lt;='Tabela IRT'!$B$24,'Tabela IRT'!$D$24))))))))))))))</f>
        <v>0</v>
      </c>
      <c r="K428" s="148">
        <f>IF('Ficha de funcio e processa'!W433&lt;='Tabela IRT'!$B$11,'Tabela IRT'!$E$11,IF('Ficha de funcio e processa'!W433&lt;='Tabela IRT'!$B$12,'Tabela IRT'!$E$12,IF('Ficha de funcio e processa'!W433&lt;='Tabela IRT'!$B$13,'Tabela IRT'!$E$13,IF('Ficha de funcio e processa'!W433&lt;='Tabela IRT'!$B$14,'Tabela IRT'!$E$14,IF('Ficha de funcio e processa'!W433&lt;='Tabela IRT'!$B$15,'Tabela IRT'!$E$15,IF('Ficha de funcio e processa'!W433&lt;='Tabela IRT'!$B$16,'Tabela IRT'!$E$16,IF('Ficha de funcio e processa'!W433&lt;='Tabela IRT'!$B$17,'Tabela IRT'!$E$17,IF('Ficha de funcio e processa'!W433&lt;='Tabela IRT'!$B$18,'Tabela IRT'!$E$18,IF('Ficha de funcio e processa'!W433&lt;='Tabela IRT'!$B$19,'Tabela IRT'!$E$19,IF('Ficha de funcio e processa'!W433&lt;='Tabela IRT'!$B$20,'Tabela IRT'!$E$20,IF('Ficha de funcio e processa'!W433&lt;='Tabela IRT'!$B$21,'Tabela IRT'!$E$21,IF('Ficha de funcio e processa'!W433&lt;='Tabela IRT'!$B$22,'Tabela IRT'!$E$22,IF('Ficha de funcio e processa'!W433&lt;='Tabela IRT'!$B$23,'Tabela IRT'!$E$23,IF('Ficha de funcio e processa'!W433&lt;='Tabela IRT'!$B$24,'Tabela IRT'!$E$24))))))))))))))</f>
        <v>0</v>
      </c>
      <c r="L428" s="148">
        <f>IF('Ficha de funcio e processa'!W433&lt;='Tabela IRT'!$B$11,'Tabela IRT'!$C$11,IF('Ficha de funcio e processa'!W433&lt;='Tabela IRT'!$B$12,'Tabela IRT'!$C$12,IF('Ficha de funcio e processa'!W433&lt;='Tabela IRT'!$B$13,'Tabela IRT'!$C$13,IF('Ficha de funcio e processa'!W433&lt;='Tabela IRT'!$B$14,'Tabela IRT'!$C$14,IF('Ficha de funcio e processa'!W433&lt;='Tabela IRT'!$B$15,'Tabela IRT'!$C$15,IF('Ficha de funcio e processa'!W433&lt;='Tabela IRT'!$B$16,'Tabela IRT'!$C$16,IF('Ficha de funcio e processa'!W433&lt;='Tabela IRT'!$B$17,'Tabela IRT'!$C$17,IF('Ficha de funcio e processa'!W433&lt;='Tabela IRT'!$B$18,'Tabela IRT'!$C$18,IF('Ficha de funcio e processa'!W433&lt;='Tabela IRT'!$B$19,'Tabela IRT'!$C$19,IF('Ficha de funcio e processa'!W433&lt;='Tabela IRT'!$B$20,'Tabela IRT'!$C$20,IF('Ficha de funcio e processa'!W433&lt;='Tabela IRT'!$B$21,'Tabela IRT'!$C$21,IF('Ficha de funcio e processa'!W433&lt;='Tabela IRT'!$B$22,'Tabela IRT'!$C$22,IF('Ficha de funcio e processa'!W433&lt;='Tabela IRT'!$B$23,'Tabela IRT'!$C$23,IF('Ficha de funcio e processa'!W433&lt;='Tabela IRT'!$B$24,'Tabela IRT'!$C$24))))))))))))))</f>
        <v>0</v>
      </c>
      <c r="M428" s="233">
        <f>('Ficha de funcio e processa'!W433-30%)-L428</f>
        <v>-0.3</v>
      </c>
      <c r="N428" s="184">
        <v>44</v>
      </c>
      <c r="O428" s="184">
        <v>9</v>
      </c>
      <c r="P428" s="185"/>
      <c r="Q428" s="185"/>
      <c r="R428" s="186"/>
      <c r="S428" s="186"/>
      <c r="T428" s="186"/>
      <c r="U428" s="186"/>
      <c r="V428" s="186"/>
      <c r="W428" s="186"/>
      <c r="X428" s="186"/>
      <c r="Y428" s="186"/>
      <c r="Z428" s="151"/>
      <c r="AA428" s="153">
        <f t="shared" ca="1" si="32"/>
        <v>41740</v>
      </c>
      <c r="AB428" s="154">
        <f t="shared" ca="1" si="33"/>
        <v>114.35616438356165</v>
      </c>
      <c r="AC428" s="187"/>
    </row>
    <row r="429" spans="1:29">
      <c r="A429" s="137" t="b">
        <f t="shared" si="34"/>
        <v>0</v>
      </c>
      <c r="B429" s="138"/>
      <c r="C429" s="145"/>
      <c r="D429" s="138"/>
      <c r="E429" s="139"/>
      <c r="F429" s="139"/>
      <c r="G429" s="140">
        <f t="shared" ca="1" si="35"/>
        <v>41740</v>
      </c>
      <c r="H429" s="141">
        <f t="shared" ca="1" si="31"/>
        <v>-41740</v>
      </c>
      <c r="I429" s="180"/>
      <c r="J429" s="135">
        <f>IF('Ficha de funcio e processa'!W434&lt;='Tabela IRT'!$B$11,'Tabela IRT'!$D$11,IF('Ficha de funcio e processa'!W434&lt;='Tabela IRT'!$B$12,'Tabela IRT'!$D$12,IF('Ficha de funcio e processa'!W434&lt;='Tabela IRT'!$B$13,'Tabela IRT'!$D$13,IF('Ficha de funcio e processa'!W434&lt;='Tabela IRT'!$B$14,'Tabela IRT'!$D$14,IF('Ficha de funcio e processa'!W434&lt;='Tabela IRT'!$B$15,'Tabela IRT'!$D$15,IF('Ficha de funcio e processa'!W434&lt;='Tabela IRT'!$B$16,'Tabela IRT'!$D$16,IF('Ficha de funcio e processa'!W434&lt;='Tabela IRT'!$B$17,'Tabela IRT'!$D$17,IF('Ficha de funcio e processa'!W434&lt;='Tabela IRT'!$B$18,'Tabela IRT'!$D$18,IF('Ficha de funcio e processa'!W434&lt;='Tabela IRT'!$B$19,'Tabela IRT'!$D$19,IF('Ficha de funcio e processa'!W434&lt;='Tabela IRT'!$B$20,'Tabela IRT'!$D$20,IF('Ficha de funcio e processa'!W434&lt;='Tabela IRT'!$B$21,'Tabela IRT'!$D$21,IF('Ficha de funcio e processa'!W434&lt;='Tabela IRT'!$B$22,'Tabela IRT'!$D$22,IF('Ficha de funcio e processa'!W434&lt;='Tabela IRT'!$B$23,'Tabela IRT'!$D$23,IF('Ficha de funcio e processa'!W434&lt;='Tabela IRT'!$B$24,'Tabela IRT'!$D$24))))))))))))))</f>
        <v>0</v>
      </c>
      <c r="K429" s="148">
        <f>IF('Ficha de funcio e processa'!W434&lt;='Tabela IRT'!$B$11,'Tabela IRT'!$E$11,IF('Ficha de funcio e processa'!W434&lt;='Tabela IRT'!$B$12,'Tabela IRT'!$E$12,IF('Ficha de funcio e processa'!W434&lt;='Tabela IRT'!$B$13,'Tabela IRT'!$E$13,IF('Ficha de funcio e processa'!W434&lt;='Tabela IRT'!$B$14,'Tabela IRT'!$E$14,IF('Ficha de funcio e processa'!W434&lt;='Tabela IRT'!$B$15,'Tabela IRT'!$E$15,IF('Ficha de funcio e processa'!W434&lt;='Tabela IRT'!$B$16,'Tabela IRT'!$E$16,IF('Ficha de funcio e processa'!W434&lt;='Tabela IRT'!$B$17,'Tabela IRT'!$E$17,IF('Ficha de funcio e processa'!W434&lt;='Tabela IRT'!$B$18,'Tabela IRT'!$E$18,IF('Ficha de funcio e processa'!W434&lt;='Tabela IRT'!$B$19,'Tabela IRT'!$E$19,IF('Ficha de funcio e processa'!W434&lt;='Tabela IRT'!$B$20,'Tabela IRT'!$E$20,IF('Ficha de funcio e processa'!W434&lt;='Tabela IRT'!$B$21,'Tabela IRT'!$E$21,IF('Ficha de funcio e processa'!W434&lt;='Tabela IRT'!$B$22,'Tabela IRT'!$E$22,IF('Ficha de funcio e processa'!W434&lt;='Tabela IRT'!$B$23,'Tabela IRT'!$E$23,IF('Ficha de funcio e processa'!W434&lt;='Tabela IRT'!$B$24,'Tabela IRT'!$E$24))))))))))))))</f>
        <v>0</v>
      </c>
      <c r="L429" s="148">
        <f>IF('Ficha de funcio e processa'!W434&lt;='Tabela IRT'!$B$11,'Tabela IRT'!$C$11,IF('Ficha de funcio e processa'!W434&lt;='Tabela IRT'!$B$12,'Tabela IRT'!$C$12,IF('Ficha de funcio e processa'!W434&lt;='Tabela IRT'!$B$13,'Tabela IRT'!$C$13,IF('Ficha de funcio e processa'!W434&lt;='Tabela IRT'!$B$14,'Tabela IRT'!$C$14,IF('Ficha de funcio e processa'!W434&lt;='Tabela IRT'!$B$15,'Tabela IRT'!$C$15,IF('Ficha de funcio e processa'!W434&lt;='Tabela IRT'!$B$16,'Tabela IRT'!$C$16,IF('Ficha de funcio e processa'!W434&lt;='Tabela IRT'!$B$17,'Tabela IRT'!$C$17,IF('Ficha de funcio e processa'!W434&lt;='Tabela IRT'!$B$18,'Tabela IRT'!$C$18,IF('Ficha de funcio e processa'!W434&lt;='Tabela IRT'!$B$19,'Tabela IRT'!$C$19,IF('Ficha de funcio e processa'!W434&lt;='Tabela IRT'!$B$20,'Tabela IRT'!$C$20,IF('Ficha de funcio e processa'!W434&lt;='Tabela IRT'!$B$21,'Tabela IRT'!$C$21,IF('Ficha de funcio e processa'!W434&lt;='Tabela IRT'!$B$22,'Tabela IRT'!$C$22,IF('Ficha de funcio e processa'!W434&lt;='Tabela IRT'!$B$23,'Tabela IRT'!$C$23,IF('Ficha de funcio e processa'!W434&lt;='Tabela IRT'!$B$24,'Tabela IRT'!$C$24))))))))))))))</f>
        <v>0</v>
      </c>
      <c r="M429" s="233">
        <f>('Ficha de funcio e processa'!W434-30%)-L429</f>
        <v>-0.3</v>
      </c>
      <c r="N429" s="184">
        <v>44</v>
      </c>
      <c r="O429" s="184">
        <v>9</v>
      </c>
      <c r="P429" s="185"/>
      <c r="Q429" s="185"/>
      <c r="R429" s="186"/>
      <c r="S429" s="186"/>
      <c r="T429" s="186"/>
      <c r="U429" s="186"/>
      <c r="V429" s="186"/>
      <c r="W429" s="186"/>
      <c r="X429" s="186"/>
      <c r="Y429" s="186"/>
      <c r="Z429" s="151"/>
      <c r="AA429" s="153">
        <f t="shared" ca="1" si="32"/>
        <v>41740</v>
      </c>
      <c r="AB429" s="154">
        <f t="shared" ca="1" si="33"/>
        <v>114.35616438356165</v>
      </c>
      <c r="AC429" s="187"/>
    </row>
    <row r="430" spans="1:29">
      <c r="A430" s="137" t="b">
        <f t="shared" si="34"/>
        <v>0</v>
      </c>
      <c r="B430" s="138"/>
      <c r="C430" s="145"/>
      <c r="D430" s="138"/>
      <c r="E430" s="139"/>
      <c r="F430" s="139"/>
      <c r="G430" s="140">
        <f t="shared" ca="1" si="35"/>
        <v>41740</v>
      </c>
      <c r="H430" s="141">
        <f t="shared" ca="1" si="31"/>
        <v>-41740</v>
      </c>
      <c r="I430" s="180"/>
      <c r="J430" s="135">
        <f>IF('Ficha de funcio e processa'!W435&lt;='Tabela IRT'!$B$11,'Tabela IRT'!$D$11,IF('Ficha de funcio e processa'!W435&lt;='Tabela IRT'!$B$12,'Tabela IRT'!$D$12,IF('Ficha de funcio e processa'!W435&lt;='Tabela IRT'!$B$13,'Tabela IRT'!$D$13,IF('Ficha de funcio e processa'!W435&lt;='Tabela IRT'!$B$14,'Tabela IRT'!$D$14,IF('Ficha de funcio e processa'!W435&lt;='Tabela IRT'!$B$15,'Tabela IRT'!$D$15,IF('Ficha de funcio e processa'!W435&lt;='Tabela IRT'!$B$16,'Tabela IRT'!$D$16,IF('Ficha de funcio e processa'!W435&lt;='Tabela IRT'!$B$17,'Tabela IRT'!$D$17,IF('Ficha de funcio e processa'!W435&lt;='Tabela IRT'!$B$18,'Tabela IRT'!$D$18,IF('Ficha de funcio e processa'!W435&lt;='Tabela IRT'!$B$19,'Tabela IRT'!$D$19,IF('Ficha de funcio e processa'!W435&lt;='Tabela IRT'!$B$20,'Tabela IRT'!$D$20,IF('Ficha de funcio e processa'!W435&lt;='Tabela IRT'!$B$21,'Tabela IRT'!$D$21,IF('Ficha de funcio e processa'!W435&lt;='Tabela IRT'!$B$22,'Tabela IRT'!$D$22,IF('Ficha de funcio e processa'!W435&lt;='Tabela IRT'!$B$23,'Tabela IRT'!$D$23,IF('Ficha de funcio e processa'!W435&lt;='Tabela IRT'!$B$24,'Tabela IRT'!$D$24))))))))))))))</f>
        <v>0</v>
      </c>
      <c r="K430" s="148">
        <f>IF('Ficha de funcio e processa'!W435&lt;='Tabela IRT'!$B$11,'Tabela IRT'!$E$11,IF('Ficha de funcio e processa'!W435&lt;='Tabela IRT'!$B$12,'Tabela IRT'!$E$12,IF('Ficha de funcio e processa'!W435&lt;='Tabela IRT'!$B$13,'Tabela IRT'!$E$13,IF('Ficha de funcio e processa'!W435&lt;='Tabela IRT'!$B$14,'Tabela IRT'!$E$14,IF('Ficha de funcio e processa'!W435&lt;='Tabela IRT'!$B$15,'Tabela IRT'!$E$15,IF('Ficha de funcio e processa'!W435&lt;='Tabela IRT'!$B$16,'Tabela IRT'!$E$16,IF('Ficha de funcio e processa'!W435&lt;='Tabela IRT'!$B$17,'Tabela IRT'!$E$17,IF('Ficha de funcio e processa'!W435&lt;='Tabela IRT'!$B$18,'Tabela IRT'!$E$18,IF('Ficha de funcio e processa'!W435&lt;='Tabela IRT'!$B$19,'Tabela IRT'!$E$19,IF('Ficha de funcio e processa'!W435&lt;='Tabela IRT'!$B$20,'Tabela IRT'!$E$20,IF('Ficha de funcio e processa'!W435&lt;='Tabela IRT'!$B$21,'Tabela IRT'!$E$21,IF('Ficha de funcio e processa'!W435&lt;='Tabela IRT'!$B$22,'Tabela IRT'!$E$22,IF('Ficha de funcio e processa'!W435&lt;='Tabela IRT'!$B$23,'Tabela IRT'!$E$23,IF('Ficha de funcio e processa'!W435&lt;='Tabela IRT'!$B$24,'Tabela IRT'!$E$24))))))))))))))</f>
        <v>0</v>
      </c>
      <c r="L430" s="148">
        <f>IF('Ficha de funcio e processa'!W435&lt;='Tabela IRT'!$B$11,'Tabela IRT'!$C$11,IF('Ficha de funcio e processa'!W435&lt;='Tabela IRT'!$B$12,'Tabela IRT'!$C$12,IF('Ficha de funcio e processa'!W435&lt;='Tabela IRT'!$B$13,'Tabela IRT'!$C$13,IF('Ficha de funcio e processa'!W435&lt;='Tabela IRT'!$B$14,'Tabela IRT'!$C$14,IF('Ficha de funcio e processa'!W435&lt;='Tabela IRT'!$B$15,'Tabela IRT'!$C$15,IF('Ficha de funcio e processa'!W435&lt;='Tabela IRT'!$B$16,'Tabela IRT'!$C$16,IF('Ficha de funcio e processa'!W435&lt;='Tabela IRT'!$B$17,'Tabela IRT'!$C$17,IF('Ficha de funcio e processa'!W435&lt;='Tabela IRT'!$B$18,'Tabela IRT'!$C$18,IF('Ficha de funcio e processa'!W435&lt;='Tabela IRT'!$B$19,'Tabela IRT'!$C$19,IF('Ficha de funcio e processa'!W435&lt;='Tabela IRT'!$B$20,'Tabela IRT'!$C$20,IF('Ficha de funcio e processa'!W435&lt;='Tabela IRT'!$B$21,'Tabela IRT'!$C$21,IF('Ficha de funcio e processa'!W435&lt;='Tabela IRT'!$B$22,'Tabela IRT'!$C$22,IF('Ficha de funcio e processa'!W435&lt;='Tabela IRT'!$B$23,'Tabela IRT'!$C$23,IF('Ficha de funcio e processa'!W435&lt;='Tabela IRT'!$B$24,'Tabela IRT'!$C$24))))))))))))))</f>
        <v>0</v>
      </c>
      <c r="M430" s="233">
        <f>('Ficha de funcio e processa'!W435-30%)-L430</f>
        <v>-0.3</v>
      </c>
      <c r="N430" s="184">
        <v>44</v>
      </c>
      <c r="O430" s="184">
        <v>9</v>
      </c>
      <c r="P430" s="185"/>
      <c r="Q430" s="185"/>
      <c r="R430" s="186"/>
      <c r="S430" s="186"/>
      <c r="T430" s="186"/>
      <c r="U430" s="186"/>
      <c r="V430" s="186"/>
      <c r="W430" s="186"/>
      <c r="X430" s="186"/>
      <c r="Y430" s="186"/>
      <c r="Z430" s="151"/>
      <c r="AA430" s="153">
        <f t="shared" ca="1" si="32"/>
        <v>41740</v>
      </c>
      <c r="AB430" s="154">
        <f t="shared" ca="1" si="33"/>
        <v>114.35616438356165</v>
      </c>
      <c r="AC430" s="187"/>
    </row>
    <row r="431" spans="1:29">
      <c r="A431" s="137" t="b">
        <f t="shared" si="34"/>
        <v>0</v>
      </c>
      <c r="B431" s="138"/>
      <c r="C431" s="145"/>
      <c r="D431" s="138"/>
      <c r="E431" s="139"/>
      <c r="F431" s="139"/>
      <c r="G431" s="140">
        <f t="shared" ca="1" si="35"/>
        <v>41740</v>
      </c>
      <c r="H431" s="141">
        <f t="shared" ca="1" si="31"/>
        <v>-41740</v>
      </c>
      <c r="I431" s="180"/>
      <c r="J431" s="135">
        <f>IF('Ficha de funcio e processa'!W436&lt;='Tabela IRT'!$B$11,'Tabela IRT'!$D$11,IF('Ficha de funcio e processa'!W436&lt;='Tabela IRT'!$B$12,'Tabela IRT'!$D$12,IF('Ficha de funcio e processa'!W436&lt;='Tabela IRT'!$B$13,'Tabela IRT'!$D$13,IF('Ficha de funcio e processa'!W436&lt;='Tabela IRT'!$B$14,'Tabela IRT'!$D$14,IF('Ficha de funcio e processa'!W436&lt;='Tabela IRT'!$B$15,'Tabela IRT'!$D$15,IF('Ficha de funcio e processa'!W436&lt;='Tabela IRT'!$B$16,'Tabela IRT'!$D$16,IF('Ficha de funcio e processa'!W436&lt;='Tabela IRT'!$B$17,'Tabela IRT'!$D$17,IF('Ficha de funcio e processa'!W436&lt;='Tabela IRT'!$B$18,'Tabela IRT'!$D$18,IF('Ficha de funcio e processa'!W436&lt;='Tabela IRT'!$B$19,'Tabela IRT'!$D$19,IF('Ficha de funcio e processa'!W436&lt;='Tabela IRT'!$B$20,'Tabela IRT'!$D$20,IF('Ficha de funcio e processa'!W436&lt;='Tabela IRT'!$B$21,'Tabela IRT'!$D$21,IF('Ficha de funcio e processa'!W436&lt;='Tabela IRT'!$B$22,'Tabela IRT'!$D$22,IF('Ficha de funcio e processa'!W436&lt;='Tabela IRT'!$B$23,'Tabela IRT'!$D$23,IF('Ficha de funcio e processa'!W436&lt;='Tabela IRT'!$B$24,'Tabela IRT'!$D$24))))))))))))))</f>
        <v>0</v>
      </c>
      <c r="K431" s="148">
        <f>IF('Ficha de funcio e processa'!W436&lt;='Tabela IRT'!$B$11,'Tabela IRT'!$E$11,IF('Ficha de funcio e processa'!W436&lt;='Tabela IRT'!$B$12,'Tabela IRT'!$E$12,IF('Ficha de funcio e processa'!W436&lt;='Tabela IRT'!$B$13,'Tabela IRT'!$E$13,IF('Ficha de funcio e processa'!W436&lt;='Tabela IRT'!$B$14,'Tabela IRT'!$E$14,IF('Ficha de funcio e processa'!W436&lt;='Tabela IRT'!$B$15,'Tabela IRT'!$E$15,IF('Ficha de funcio e processa'!W436&lt;='Tabela IRT'!$B$16,'Tabela IRT'!$E$16,IF('Ficha de funcio e processa'!W436&lt;='Tabela IRT'!$B$17,'Tabela IRT'!$E$17,IF('Ficha de funcio e processa'!W436&lt;='Tabela IRT'!$B$18,'Tabela IRT'!$E$18,IF('Ficha de funcio e processa'!W436&lt;='Tabela IRT'!$B$19,'Tabela IRT'!$E$19,IF('Ficha de funcio e processa'!W436&lt;='Tabela IRT'!$B$20,'Tabela IRT'!$E$20,IF('Ficha de funcio e processa'!W436&lt;='Tabela IRT'!$B$21,'Tabela IRT'!$E$21,IF('Ficha de funcio e processa'!W436&lt;='Tabela IRT'!$B$22,'Tabela IRT'!$E$22,IF('Ficha de funcio e processa'!W436&lt;='Tabela IRT'!$B$23,'Tabela IRT'!$E$23,IF('Ficha de funcio e processa'!W436&lt;='Tabela IRT'!$B$24,'Tabela IRT'!$E$24))))))))))))))</f>
        <v>0</v>
      </c>
      <c r="L431" s="148">
        <f>IF('Ficha de funcio e processa'!W436&lt;='Tabela IRT'!$B$11,'Tabela IRT'!$C$11,IF('Ficha de funcio e processa'!W436&lt;='Tabela IRT'!$B$12,'Tabela IRT'!$C$12,IF('Ficha de funcio e processa'!W436&lt;='Tabela IRT'!$B$13,'Tabela IRT'!$C$13,IF('Ficha de funcio e processa'!W436&lt;='Tabela IRT'!$B$14,'Tabela IRT'!$C$14,IF('Ficha de funcio e processa'!W436&lt;='Tabela IRT'!$B$15,'Tabela IRT'!$C$15,IF('Ficha de funcio e processa'!W436&lt;='Tabela IRT'!$B$16,'Tabela IRT'!$C$16,IF('Ficha de funcio e processa'!W436&lt;='Tabela IRT'!$B$17,'Tabela IRT'!$C$17,IF('Ficha de funcio e processa'!W436&lt;='Tabela IRT'!$B$18,'Tabela IRT'!$C$18,IF('Ficha de funcio e processa'!W436&lt;='Tabela IRT'!$B$19,'Tabela IRT'!$C$19,IF('Ficha de funcio e processa'!W436&lt;='Tabela IRT'!$B$20,'Tabela IRT'!$C$20,IF('Ficha de funcio e processa'!W436&lt;='Tabela IRT'!$B$21,'Tabela IRT'!$C$21,IF('Ficha de funcio e processa'!W436&lt;='Tabela IRT'!$B$22,'Tabela IRT'!$C$22,IF('Ficha de funcio e processa'!W436&lt;='Tabela IRT'!$B$23,'Tabela IRT'!$C$23,IF('Ficha de funcio e processa'!W436&lt;='Tabela IRT'!$B$24,'Tabela IRT'!$C$24))))))))))))))</f>
        <v>0</v>
      </c>
      <c r="M431" s="233">
        <f>('Ficha de funcio e processa'!W436-30%)-L431</f>
        <v>-0.3</v>
      </c>
      <c r="N431" s="184">
        <v>44</v>
      </c>
      <c r="O431" s="184">
        <v>9</v>
      </c>
      <c r="P431" s="185"/>
      <c r="Q431" s="185"/>
      <c r="R431" s="186"/>
      <c r="S431" s="186"/>
      <c r="T431" s="186"/>
      <c r="U431" s="186"/>
      <c r="V431" s="186"/>
      <c r="W431" s="186"/>
      <c r="X431" s="186"/>
      <c r="Y431" s="186"/>
      <c r="Z431" s="151"/>
      <c r="AA431" s="153">
        <f t="shared" ca="1" si="32"/>
        <v>41740</v>
      </c>
      <c r="AB431" s="154">
        <f t="shared" ca="1" si="33"/>
        <v>114.35616438356165</v>
      </c>
      <c r="AC431" s="187"/>
    </row>
    <row r="432" spans="1:29">
      <c r="A432" s="137" t="b">
        <f t="shared" si="34"/>
        <v>0</v>
      </c>
      <c r="B432" s="138"/>
      <c r="C432" s="145"/>
      <c r="D432" s="138"/>
      <c r="E432" s="139"/>
      <c r="F432" s="139"/>
      <c r="G432" s="140">
        <f t="shared" ca="1" si="35"/>
        <v>41740</v>
      </c>
      <c r="H432" s="141">
        <f t="shared" ca="1" si="31"/>
        <v>-41740</v>
      </c>
      <c r="I432" s="180"/>
      <c r="J432" s="135">
        <f>IF('Ficha de funcio e processa'!W437&lt;='Tabela IRT'!$B$11,'Tabela IRT'!$D$11,IF('Ficha de funcio e processa'!W437&lt;='Tabela IRT'!$B$12,'Tabela IRT'!$D$12,IF('Ficha de funcio e processa'!W437&lt;='Tabela IRT'!$B$13,'Tabela IRT'!$D$13,IF('Ficha de funcio e processa'!W437&lt;='Tabela IRT'!$B$14,'Tabela IRT'!$D$14,IF('Ficha de funcio e processa'!W437&lt;='Tabela IRT'!$B$15,'Tabela IRT'!$D$15,IF('Ficha de funcio e processa'!W437&lt;='Tabela IRT'!$B$16,'Tabela IRT'!$D$16,IF('Ficha de funcio e processa'!W437&lt;='Tabela IRT'!$B$17,'Tabela IRT'!$D$17,IF('Ficha de funcio e processa'!W437&lt;='Tabela IRT'!$B$18,'Tabela IRT'!$D$18,IF('Ficha de funcio e processa'!W437&lt;='Tabela IRT'!$B$19,'Tabela IRT'!$D$19,IF('Ficha de funcio e processa'!W437&lt;='Tabela IRT'!$B$20,'Tabela IRT'!$D$20,IF('Ficha de funcio e processa'!W437&lt;='Tabela IRT'!$B$21,'Tabela IRT'!$D$21,IF('Ficha de funcio e processa'!W437&lt;='Tabela IRT'!$B$22,'Tabela IRT'!$D$22,IF('Ficha de funcio e processa'!W437&lt;='Tabela IRT'!$B$23,'Tabela IRT'!$D$23,IF('Ficha de funcio e processa'!W437&lt;='Tabela IRT'!$B$24,'Tabela IRT'!$D$24))))))))))))))</f>
        <v>0</v>
      </c>
      <c r="K432" s="148">
        <f>IF('Ficha de funcio e processa'!W437&lt;='Tabela IRT'!$B$11,'Tabela IRT'!$E$11,IF('Ficha de funcio e processa'!W437&lt;='Tabela IRT'!$B$12,'Tabela IRT'!$E$12,IF('Ficha de funcio e processa'!W437&lt;='Tabela IRT'!$B$13,'Tabela IRT'!$E$13,IF('Ficha de funcio e processa'!W437&lt;='Tabela IRT'!$B$14,'Tabela IRT'!$E$14,IF('Ficha de funcio e processa'!W437&lt;='Tabela IRT'!$B$15,'Tabela IRT'!$E$15,IF('Ficha de funcio e processa'!W437&lt;='Tabela IRT'!$B$16,'Tabela IRT'!$E$16,IF('Ficha de funcio e processa'!W437&lt;='Tabela IRT'!$B$17,'Tabela IRT'!$E$17,IF('Ficha de funcio e processa'!W437&lt;='Tabela IRT'!$B$18,'Tabela IRT'!$E$18,IF('Ficha de funcio e processa'!W437&lt;='Tabela IRT'!$B$19,'Tabela IRT'!$E$19,IF('Ficha de funcio e processa'!W437&lt;='Tabela IRT'!$B$20,'Tabela IRT'!$E$20,IF('Ficha de funcio e processa'!W437&lt;='Tabela IRT'!$B$21,'Tabela IRT'!$E$21,IF('Ficha de funcio e processa'!W437&lt;='Tabela IRT'!$B$22,'Tabela IRT'!$E$22,IF('Ficha de funcio e processa'!W437&lt;='Tabela IRT'!$B$23,'Tabela IRT'!$E$23,IF('Ficha de funcio e processa'!W437&lt;='Tabela IRT'!$B$24,'Tabela IRT'!$E$24))))))))))))))</f>
        <v>0</v>
      </c>
      <c r="L432" s="148">
        <f>IF('Ficha de funcio e processa'!W437&lt;='Tabela IRT'!$B$11,'Tabela IRT'!$C$11,IF('Ficha de funcio e processa'!W437&lt;='Tabela IRT'!$B$12,'Tabela IRT'!$C$12,IF('Ficha de funcio e processa'!W437&lt;='Tabela IRT'!$B$13,'Tabela IRT'!$C$13,IF('Ficha de funcio e processa'!W437&lt;='Tabela IRT'!$B$14,'Tabela IRT'!$C$14,IF('Ficha de funcio e processa'!W437&lt;='Tabela IRT'!$B$15,'Tabela IRT'!$C$15,IF('Ficha de funcio e processa'!W437&lt;='Tabela IRT'!$B$16,'Tabela IRT'!$C$16,IF('Ficha de funcio e processa'!W437&lt;='Tabela IRT'!$B$17,'Tabela IRT'!$C$17,IF('Ficha de funcio e processa'!W437&lt;='Tabela IRT'!$B$18,'Tabela IRT'!$C$18,IF('Ficha de funcio e processa'!W437&lt;='Tabela IRT'!$B$19,'Tabela IRT'!$C$19,IF('Ficha de funcio e processa'!W437&lt;='Tabela IRT'!$B$20,'Tabela IRT'!$C$20,IF('Ficha de funcio e processa'!W437&lt;='Tabela IRT'!$B$21,'Tabela IRT'!$C$21,IF('Ficha de funcio e processa'!W437&lt;='Tabela IRT'!$B$22,'Tabela IRT'!$C$22,IF('Ficha de funcio e processa'!W437&lt;='Tabela IRT'!$B$23,'Tabela IRT'!$C$23,IF('Ficha de funcio e processa'!W437&lt;='Tabela IRT'!$B$24,'Tabela IRT'!$C$24))))))))))))))</f>
        <v>0</v>
      </c>
      <c r="M432" s="233">
        <f>('Ficha de funcio e processa'!W437-30%)-L432</f>
        <v>-0.3</v>
      </c>
      <c r="N432" s="184">
        <v>44</v>
      </c>
      <c r="O432" s="184">
        <v>9</v>
      </c>
      <c r="P432" s="185"/>
      <c r="Q432" s="185"/>
      <c r="R432" s="186"/>
      <c r="S432" s="186"/>
      <c r="T432" s="186"/>
      <c r="U432" s="186"/>
      <c r="V432" s="186"/>
      <c r="W432" s="186"/>
      <c r="X432" s="186"/>
      <c r="Y432" s="186"/>
      <c r="Z432" s="151"/>
      <c r="AA432" s="153">
        <f t="shared" ca="1" si="32"/>
        <v>41740</v>
      </c>
      <c r="AB432" s="154">
        <f t="shared" ca="1" si="33"/>
        <v>114.35616438356165</v>
      </c>
      <c r="AC432" s="187"/>
    </row>
    <row r="433" spans="1:29">
      <c r="A433" s="137" t="b">
        <f t="shared" si="34"/>
        <v>0</v>
      </c>
      <c r="B433" s="138"/>
      <c r="C433" s="145"/>
      <c r="D433" s="138"/>
      <c r="E433" s="139"/>
      <c r="F433" s="139"/>
      <c r="G433" s="140">
        <f t="shared" ca="1" si="35"/>
        <v>41740</v>
      </c>
      <c r="H433" s="141">
        <f t="shared" ca="1" si="31"/>
        <v>-41740</v>
      </c>
      <c r="I433" s="180"/>
      <c r="J433" s="135">
        <f>IF('Ficha de funcio e processa'!W438&lt;='Tabela IRT'!$B$11,'Tabela IRT'!$D$11,IF('Ficha de funcio e processa'!W438&lt;='Tabela IRT'!$B$12,'Tabela IRT'!$D$12,IF('Ficha de funcio e processa'!W438&lt;='Tabela IRT'!$B$13,'Tabela IRT'!$D$13,IF('Ficha de funcio e processa'!W438&lt;='Tabela IRT'!$B$14,'Tabela IRT'!$D$14,IF('Ficha de funcio e processa'!W438&lt;='Tabela IRT'!$B$15,'Tabela IRT'!$D$15,IF('Ficha de funcio e processa'!W438&lt;='Tabela IRT'!$B$16,'Tabela IRT'!$D$16,IF('Ficha de funcio e processa'!W438&lt;='Tabela IRT'!$B$17,'Tabela IRT'!$D$17,IF('Ficha de funcio e processa'!W438&lt;='Tabela IRT'!$B$18,'Tabela IRT'!$D$18,IF('Ficha de funcio e processa'!W438&lt;='Tabela IRT'!$B$19,'Tabela IRT'!$D$19,IF('Ficha de funcio e processa'!W438&lt;='Tabela IRT'!$B$20,'Tabela IRT'!$D$20,IF('Ficha de funcio e processa'!W438&lt;='Tabela IRT'!$B$21,'Tabela IRT'!$D$21,IF('Ficha de funcio e processa'!W438&lt;='Tabela IRT'!$B$22,'Tabela IRT'!$D$22,IF('Ficha de funcio e processa'!W438&lt;='Tabela IRT'!$B$23,'Tabela IRT'!$D$23,IF('Ficha de funcio e processa'!W438&lt;='Tabela IRT'!$B$24,'Tabela IRT'!$D$24))))))))))))))</f>
        <v>0</v>
      </c>
      <c r="K433" s="148">
        <f>IF('Ficha de funcio e processa'!W438&lt;='Tabela IRT'!$B$11,'Tabela IRT'!$E$11,IF('Ficha de funcio e processa'!W438&lt;='Tabela IRT'!$B$12,'Tabela IRT'!$E$12,IF('Ficha de funcio e processa'!W438&lt;='Tabela IRT'!$B$13,'Tabela IRT'!$E$13,IF('Ficha de funcio e processa'!W438&lt;='Tabela IRT'!$B$14,'Tabela IRT'!$E$14,IF('Ficha de funcio e processa'!W438&lt;='Tabela IRT'!$B$15,'Tabela IRT'!$E$15,IF('Ficha de funcio e processa'!W438&lt;='Tabela IRT'!$B$16,'Tabela IRT'!$E$16,IF('Ficha de funcio e processa'!W438&lt;='Tabela IRT'!$B$17,'Tabela IRT'!$E$17,IF('Ficha de funcio e processa'!W438&lt;='Tabela IRT'!$B$18,'Tabela IRT'!$E$18,IF('Ficha de funcio e processa'!W438&lt;='Tabela IRT'!$B$19,'Tabela IRT'!$E$19,IF('Ficha de funcio e processa'!W438&lt;='Tabela IRT'!$B$20,'Tabela IRT'!$E$20,IF('Ficha de funcio e processa'!W438&lt;='Tabela IRT'!$B$21,'Tabela IRT'!$E$21,IF('Ficha de funcio e processa'!W438&lt;='Tabela IRT'!$B$22,'Tabela IRT'!$E$22,IF('Ficha de funcio e processa'!W438&lt;='Tabela IRT'!$B$23,'Tabela IRT'!$E$23,IF('Ficha de funcio e processa'!W438&lt;='Tabela IRT'!$B$24,'Tabela IRT'!$E$24))))))))))))))</f>
        <v>0</v>
      </c>
      <c r="L433" s="148">
        <f>IF('Ficha de funcio e processa'!W438&lt;='Tabela IRT'!$B$11,'Tabela IRT'!$C$11,IF('Ficha de funcio e processa'!W438&lt;='Tabela IRT'!$B$12,'Tabela IRT'!$C$12,IF('Ficha de funcio e processa'!W438&lt;='Tabela IRT'!$B$13,'Tabela IRT'!$C$13,IF('Ficha de funcio e processa'!W438&lt;='Tabela IRT'!$B$14,'Tabela IRT'!$C$14,IF('Ficha de funcio e processa'!W438&lt;='Tabela IRT'!$B$15,'Tabela IRT'!$C$15,IF('Ficha de funcio e processa'!W438&lt;='Tabela IRT'!$B$16,'Tabela IRT'!$C$16,IF('Ficha de funcio e processa'!W438&lt;='Tabela IRT'!$B$17,'Tabela IRT'!$C$17,IF('Ficha de funcio e processa'!W438&lt;='Tabela IRT'!$B$18,'Tabela IRT'!$C$18,IF('Ficha de funcio e processa'!W438&lt;='Tabela IRT'!$B$19,'Tabela IRT'!$C$19,IF('Ficha de funcio e processa'!W438&lt;='Tabela IRT'!$B$20,'Tabela IRT'!$C$20,IF('Ficha de funcio e processa'!W438&lt;='Tabela IRT'!$B$21,'Tabela IRT'!$C$21,IF('Ficha de funcio e processa'!W438&lt;='Tabela IRT'!$B$22,'Tabela IRT'!$C$22,IF('Ficha de funcio e processa'!W438&lt;='Tabela IRT'!$B$23,'Tabela IRT'!$C$23,IF('Ficha de funcio e processa'!W438&lt;='Tabela IRT'!$B$24,'Tabela IRT'!$C$24))))))))))))))</f>
        <v>0</v>
      </c>
      <c r="M433" s="233">
        <f>('Ficha de funcio e processa'!W438-30%)-L433</f>
        <v>-0.3</v>
      </c>
      <c r="N433" s="184">
        <v>44</v>
      </c>
      <c r="O433" s="184">
        <v>9</v>
      </c>
      <c r="P433" s="185"/>
      <c r="Q433" s="185"/>
      <c r="R433" s="186"/>
      <c r="S433" s="186"/>
      <c r="T433" s="186"/>
      <c r="U433" s="186"/>
      <c r="V433" s="186"/>
      <c r="W433" s="186"/>
      <c r="X433" s="186"/>
      <c r="Y433" s="186"/>
      <c r="Z433" s="151"/>
      <c r="AA433" s="153">
        <f t="shared" ca="1" si="32"/>
        <v>41740</v>
      </c>
      <c r="AB433" s="154">
        <f t="shared" ca="1" si="33"/>
        <v>114.35616438356165</v>
      </c>
      <c r="AC433" s="187"/>
    </row>
    <row r="434" spans="1:29">
      <c r="A434" s="137" t="b">
        <f t="shared" si="34"/>
        <v>0</v>
      </c>
      <c r="B434" s="138"/>
      <c r="C434" s="145"/>
      <c r="D434" s="138"/>
      <c r="E434" s="139"/>
      <c r="F434" s="139"/>
      <c r="G434" s="140">
        <f t="shared" ca="1" si="35"/>
        <v>41740</v>
      </c>
      <c r="H434" s="141">
        <f t="shared" ca="1" si="31"/>
        <v>-41740</v>
      </c>
      <c r="I434" s="180"/>
      <c r="J434" s="135">
        <f>IF('Ficha de funcio e processa'!W439&lt;='Tabela IRT'!$B$11,'Tabela IRT'!$D$11,IF('Ficha de funcio e processa'!W439&lt;='Tabela IRT'!$B$12,'Tabela IRT'!$D$12,IF('Ficha de funcio e processa'!W439&lt;='Tabela IRT'!$B$13,'Tabela IRT'!$D$13,IF('Ficha de funcio e processa'!W439&lt;='Tabela IRT'!$B$14,'Tabela IRT'!$D$14,IF('Ficha de funcio e processa'!W439&lt;='Tabela IRT'!$B$15,'Tabela IRT'!$D$15,IF('Ficha de funcio e processa'!W439&lt;='Tabela IRT'!$B$16,'Tabela IRT'!$D$16,IF('Ficha de funcio e processa'!W439&lt;='Tabela IRT'!$B$17,'Tabela IRT'!$D$17,IF('Ficha de funcio e processa'!W439&lt;='Tabela IRT'!$B$18,'Tabela IRT'!$D$18,IF('Ficha de funcio e processa'!W439&lt;='Tabela IRT'!$B$19,'Tabela IRT'!$D$19,IF('Ficha de funcio e processa'!W439&lt;='Tabela IRT'!$B$20,'Tabela IRT'!$D$20,IF('Ficha de funcio e processa'!W439&lt;='Tabela IRT'!$B$21,'Tabela IRT'!$D$21,IF('Ficha de funcio e processa'!W439&lt;='Tabela IRT'!$B$22,'Tabela IRT'!$D$22,IF('Ficha de funcio e processa'!W439&lt;='Tabela IRT'!$B$23,'Tabela IRT'!$D$23,IF('Ficha de funcio e processa'!W439&lt;='Tabela IRT'!$B$24,'Tabela IRT'!$D$24))))))))))))))</f>
        <v>0</v>
      </c>
      <c r="K434" s="148">
        <f>IF('Ficha de funcio e processa'!W439&lt;='Tabela IRT'!$B$11,'Tabela IRT'!$E$11,IF('Ficha de funcio e processa'!W439&lt;='Tabela IRT'!$B$12,'Tabela IRT'!$E$12,IF('Ficha de funcio e processa'!W439&lt;='Tabela IRT'!$B$13,'Tabela IRT'!$E$13,IF('Ficha de funcio e processa'!W439&lt;='Tabela IRT'!$B$14,'Tabela IRT'!$E$14,IF('Ficha de funcio e processa'!W439&lt;='Tabela IRT'!$B$15,'Tabela IRT'!$E$15,IF('Ficha de funcio e processa'!W439&lt;='Tabela IRT'!$B$16,'Tabela IRT'!$E$16,IF('Ficha de funcio e processa'!W439&lt;='Tabela IRT'!$B$17,'Tabela IRT'!$E$17,IF('Ficha de funcio e processa'!W439&lt;='Tabela IRT'!$B$18,'Tabela IRT'!$E$18,IF('Ficha de funcio e processa'!W439&lt;='Tabela IRT'!$B$19,'Tabela IRT'!$E$19,IF('Ficha de funcio e processa'!W439&lt;='Tabela IRT'!$B$20,'Tabela IRT'!$E$20,IF('Ficha de funcio e processa'!W439&lt;='Tabela IRT'!$B$21,'Tabela IRT'!$E$21,IF('Ficha de funcio e processa'!W439&lt;='Tabela IRT'!$B$22,'Tabela IRT'!$E$22,IF('Ficha de funcio e processa'!W439&lt;='Tabela IRT'!$B$23,'Tabela IRT'!$E$23,IF('Ficha de funcio e processa'!W439&lt;='Tabela IRT'!$B$24,'Tabela IRT'!$E$24))))))))))))))</f>
        <v>0</v>
      </c>
      <c r="L434" s="148">
        <f>IF('Ficha de funcio e processa'!W439&lt;='Tabela IRT'!$B$11,'Tabela IRT'!$C$11,IF('Ficha de funcio e processa'!W439&lt;='Tabela IRT'!$B$12,'Tabela IRT'!$C$12,IF('Ficha de funcio e processa'!W439&lt;='Tabela IRT'!$B$13,'Tabela IRT'!$C$13,IF('Ficha de funcio e processa'!W439&lt;='Tabela IRT'!$B$14,'Tabela IRT'!$C$14,IF('Ficha de funcio e processa'!W439&lt;='Tabela IRT'!$B$15,'Tabela IRT'!$C$15,IF('Ficha de funcio e processa'!W439&lt;='Tabela IRT'!$B$16,'Tabela IRT'!$C$16,IF('Ficha de funcio e processa'!W439&lt;='Tabela IRT'!$B$17,'Tabela IRT'!$C$17,IF('Ficha de funcio e processa'!W439&lt;='Tabela IRT'!$B$18,'Tabela IRT'!$C$18,IF('Ficha de funcio e processa'!W439&lt;='Tabela IRT'!$B$19,'Tabela IRT'!$C$19,IF('Ficha de funcio e processa'!W439&lt;='Tabela IRT'!$B$20,'Tabela IRT'!$C$20,IF('Ficha de funcio e processa'!W439&lt;='Tabela IRT'!$B$21,'Tabela IRT'!$C$21,IF('Ficha de funcio e processa'!W439&lt;='Tabela IRT'!$B$22,'Tabela IRT'!$C$22,IF('Ficha de funcio e processa'!W439&lt;='Tabela IRT'!$B$23,'Tabela IRT'!$C$23,IF('Ficha de funcio e processa'!W439&lt;='Tabela IRT'!$B$24,'Tabela IRT'!$C$24))))))))))))))</f>
        <v>0</v>
      </c>
      <c r="M434" s="233">
        <f>('Ficha de funcio e processa'!W439-30%)-L434</f>
        <v>-0.3</v>
      </c>
      <c r="N434" s="184">
        <v>44</v>
      </c>
      <c r="O434" s="184">
        <v>9</v>
      </c>
      <c r="P434" s="185"/>
      <c r="Q434" s="185"/>
      <c r="R434" s="186"/>
      <c r="S434" s="186"/>
      <c r="T434" s="186"/>
      <c r="U434" s="186"/>
      <c r="V434" s="186"/>
      <c r="W434" s="186"/>
      <c r="X434" s="186"/>
      <c r="Y434" s="186"/>
      <c r="Z434" s="151"/>
      <c r="AA434" s="153">
        <f t="shared" ca="1" si="32"/>
        <v>41740</v>
      </c>
      <c r="AB434" s="154">
        <f t="shared" ca="1" si="33"/>
        <v>114.35616438356165</v>
      </c>
      <c r="AC434" s="187"/>
    </row>
    <row r="435" spans="1:29">
      <c r="A435" s="137" t="b">
        <f t="shared" si="34"/>
        <v>0</v>
      </c>
      <c r="B435" s="138"/>
      <c r="C435" s="145"/>
      <c r="D435" s="138"/>
      <c r="E435" s="139"/>
      <c r="F435" s="139"/>
      <c r="G435" s="140">
        <f t="shared" ca="1" si="35"/>
        <v>41740</v>
      </c>
      <c r="H435" s="141">
        <f t="shared" ca="1" si="31"/>
        <v>-41740</v>
      </c>
      <c r="I435" s="180"/>
      <c r="J435" s="135">
        <f>IF('Ficha de funcio e processa'!W440&lt;='Tabela IRT'!$B$11,'Tabela IRT'!$D$11,IF('Ficha de funcio e processa'!W440&lt;='Tabela IRT'!$B$12,'Tabela IRT'!$D$12,IF('Ficha de funcio e processa'!W440&lt;='Tabela IRT'!$B$13,'Tabela IRT'!$D$13,IF('Ficha de funcio e processa'!W440&lt;='Tabela IRT'!$B$14,'Tabela IRT'!$D$14,IF('Ficha de funcio e processa'!W440&lt;='Tabela IRT'!$B$15,'Tabela IRT'!$D$15,IF('Ficha de funcio e processa'!W440&lt;='Tabela IRT'!$B$16,'Tabela IRT'!$D$16,IF('Ficha de funcio e processa'!W440&lt;='Tabela IRT'!$B$17,'Tabela IRT'!$D$17,IF('Ficha de funcio e processa'!W440&lt;='Tabela IRT'!$B$18,'Tabela IRT'!$D$18,IF('Ficha de funcio e processa'!W440&lt;='Tabela IRT'!$B$19,'Tabela IRT'!$D$19,IF('Ficha de funcio e processa'!W440&lt;='Tabela IRT'!$B$20,'Tabela IRT'!$D$20,IF('Ficha de funcio e processa'!W440&lt;='Tabela IRT'!$B$21,'Tabela IRT'!$D$21,IF('Ficha de funcio e processa'!W440&lt;='Tabela IRT'!$B$22,'Tabela IRT'!$D$22,IF('Ficha de funcio e processa'!W440&lt;='Tabela IRT'!$B$23,'Tabela IRT'!$D$23,IF('Ficha de funcio e processa'!W440&lt;='Tabela IRT'!$B$24,'Tabela IRT'!$D$24))))))))))))))</f>
        <v>0</v>
      </c>
      <c r="K435" s="148">
        <f>IF('Ficha de funcio e processa'!W440&lt;='Tabela IRT'!$B$11,'Tabela IRT'!$E$11,IF('Ficha de funcio e processa'!W440&lt;='Tabela IRT'!$B$12,'Tabela IRT'!$E$12,IF('Ficha de funcio e processa'!W440&lt;='Tabela IRT'!$B$13,'Tabela IRT'!$E$13,IF('Ficha de funcio e processa'!W440&lt;='Tabela IRT'!$B$14,'Tabela IRT'!$E$14,IF('Ficha de funcio e processa'!W440&lt;='Tabela IRT'!$B$15,'Tabela IRT'!$E$15,IF('Ficha de funcio e processa'!W440&lt;='Tabela IRT'!$B$16,'Tabela IRT'!$E$16,IF('Ficha de funcio e processa'!W440&lt;='Tabela IRT'!$B$17,'Tabela IRT'!$E$17,IF('Ficha de funcio e processa'!W440&lt;='Tabela IRT'!$B$18,'Tabela IRT'!$E$18,IF('Ficha de funcio e processa'!W440&lt;='Tabela IRT'!$B$19,'Tabela IRT'!$E$19,IF('Ficha de funcio e processa'!W440&lt;='Tabela IRT'!$B$20,'Tabela IRT'!$E$20,IF('Ficha de funcio e processa'!W440&lt;='Tabela IRT'!$B$21,'Tabela IRT'!$E$21,IF('Ficha de funcio e processa'!W440&lt;='Tabela IRT'!$B$22,'Tabela IRT'!$E$22,IF('Ficha de funcio e processa'!W440&lt;='Tabela IRT'!$B$23,'Tabela IRT'!$E$23,IF('Ficha de funcio e processa'!W440&lt;='Tabela IRT'!$B$24,'Tabela IRT'!$E$24))))))))))))))</f>
        <v>0</v>
      </c>
      <c r="L435" s="148">
        <f>IF('Ficha de funcio e processa'!W440&lt;='Tabela IRT'!$B$11,'Tabela IRT'!$C$11,IF('Ficha de funcio e processa'!W440&lt;='Tabela IRT'!$B$12,'Tabela IRT'!$C$12,IF('Ficha de funcio e processa'!W440&lt;='Tabela IRT'!$B$13,'Tabela IRT'!$C$13,IF('Ficha de funcio e processa'!W440&lt;='Tabela IRT'!$B$14,'Tabela IRT'!$C$14,IF('Ficha de funcio e processa'!W440&lt;='Tabela IRT'!$B$15,'Tabela IRT'!$C$15,IF('Ficha de funcio e processa'!W440&lt;='Tabela IRT'!$B$16,'Tabela IRT'!$C$16,IF('Ficha de funcio e processa'!W440&lt;='Tabela IRT'!$B$17,'Tabela IRT'!$C$17,IF('Ficha de funcio e processa'!W440&lt;='Tabela IRT'!$B$18,'Tabela IRT'!$C$18,IF('Ficha de funcio e processa'!W440&lt;='Tabela IRT'!$B$19,'Tabela IRT'!$C$19,IF('Ficha de funcio e processa'!W440&lt;='Tabela IRT'!$B$20,'Tabela IRT'!$C$20,IF('Ficha de funcio e processa'!W440&lt;='Tabela IRT'!$B$21,'Tabela IRT'!$C$21,IF('Ficha de funcio e processa'!W440&lt;='Tabela IRT'!$B$22,'Tabela IRT'!$C$22,IF('Ficha de funcio e processa'!W440&lt;='Tabela IRT'!$B$23,'Tabela IRT'!$C$23,IF('Ficha de funcio e processa'!W440&lt;='Tabela IRT'!$B$24,'Tabela IRT'!$C$24))))))))))))))</f>
        <v>0</v>
      </c>
      <c r="M435" s="233">
        <f>('Ficha de funcio e processa'!W440-30%)-L435</f>
        <v>-0.3</v>
      </c>
      <c r="N435" s="184">
        <v>44</v>
      </c>
      <c r="O435" s="184">
        <v>9</v>
      </c>
      <c r="P435" s="185"/>
      <c r="Q435" s="185"/>
      <c r="R435" s="186"/>
      <c r="S435" s="186"/>
      <c r="T435" s="186"/>
      <c r="U435" s="186"/>
      <c r="V435" s="186"/>
      <c r="W435" s="186"/>
      <c r="X435" s="186"/>
      <c r="Y435" s="186"/>
      <c r="Z435" s="151"/>
      <c r="AA435" s="153">
        <f t="shared" ca="1" si="32"/>
        <v>41740</v>
      </c>
      <c r="AB435" s="154">
        <f t="shared" ca="1" si="33"/>
        <v>114.35616438356165</v>
      </c>
      <c r="AC435" s="187"/>
    </row>
    <row r="436" spans="1:29">
      <c r="A436" s="137" t="b">
        <f t="shared" si="34"/>
        <v>0</v>
      </c>
      <c r="B436" s="138"/>
      <c r="C436" s="145"/>
      <c r="D436" s="138"/>
      <c r="E436" s="139"/>
      <c r="F436" s="139"/>
      <c r="G436" s="140">
        <f t="shared" ca="1" si="35"/>
        <v>41740</v>
      </c>
      <c r="H436" s="141">
        <f t="shared" ca="1" si="31"/>
        <v>-41740</v>
      </c>
      <c r="I436" s="180"/>
      <c r="J436" s="135">
        <f>IF('Ficha de funcio e processa'!W441&lt;='Tabela IRT'!$B$11,'Tabela IRT'!$D$11,IF('Ficha de funcio e processa'!W441&lt;='Tabela IRT'!$B$12,'Tabela IRT'!$D$12,IF('Ficha de funcio e processa'!W441&lt;='Tabela IRT'!$B$13,'Tabela IRT'!$D$13,IF('Ficha de funcio e processa'!W441&lt;='Tabela IRT'!$B$14,'Tabela IRT'!$D$14,IF('Ficha de funcio e processa'!W441&lt;='Tabela IRT'!$B$15,'Tabela IRT'!$D$15,IF('Ficha de funcio e processa'!W441&lt;='Tabela IRT'!$B$16,'Tabela IRT'!$D$16,IF('Ficha de funcio e processa'!W441&lt;='Tabela IRT'!$B$17,'Tabela IRT'!$D$17,IF('Ficha de funcio e processa'!W441&lt;='Tabela IRT'!$B$18,'Tabela IRT'!$D$18,IF('Ficha de funcio e processa'!W441&lt;='Tabela IRT'!$B$19,'Tabela IRT'!$D$19,IF('Ficha de funcio e processa'!W441&lt;='Tabela IRT'!$B$20,'Tabela IRT'!$D$20,IF('Ficha de funcio e processa'!W441&lt;='Tabela IRT'!$B$21,'Tabela IRT'!$D$21,IF('Ficha de funcio e processa'!W441&lt;='Tabela IRT'!$B$22,'Tabela IRT'!$D$22,IF('Ficha de funcio e processa'!W441&lt;='Tabela IRT'!$B$23,'Tabela IRT'!$D$23,IF('Ficha de funcio e processa'!W441&lt;='Tabela IRT'!$B$24,'Tabela IRT'!$D$24))))))))))))))</f>
        <v>0</v>
      </c>
      <c r="K436" s="148">
        <f>IF('Ficha de funcio e processa'!W441&lt;='Tabela IRT'!$B$11,'Tabela IRT'!$E$11,IF('Ficha de funcio e processa'!W441&lt;='Tabela IRT'!$B$12,'Tabela IRT'!$E$12,IF('Ficha de funcio e processa'!W441&lt;='Tabela IRT'!$B$13,'Tabela IRT'!$E$13,IF('Ficha de funcio e processa'!W441&lt;='Tabela IRT'!$B$14,'Tabela IRT'!$E$14,IF('Ficha de funcio e processa'!W441&lt;='Tabela IRT'!$B$15,'Tabela IRT'!$E$15,IF('Ficha de funcio e processa'!W441&lt;='Tabela IRT'!$B$16,'Tabela IRT'!$E$16,IF('Ficha de funcio e processa'!W441&lt;='Tabela IRT'!$B$17,'Tabela IRT'!$E$17,IF('Ficha de funcio e processa'!W441&lt;='Tabela IRT'!$B$18,'Tabela IRT'!$E$18,IF('Ficha de funcio e processa'!W441&lt;='Tabela IRT'!$B$19,'Tabela IRT'!$E$19,IF('Ficha de funcio e processa'!W441&lt;='Tabela IRT'!$B$20,'Tabela IRT'!$E$20,IF('Ficha de funcio e processa'!W441&lt;='Tabela IRT'!$B$21,'Tabela IRT'!$E$21,IF('Ficha de funcio e processa'!W441&lt;='Tabela IRT'!$B$22,'Tabela IRT'!$E$22,IF('Ficha de funcio e processa'!W441&lt;='Tabela IRT'!$B$23,'Tabela IRT'!$E$23,IF('Ficha de funcio e processa'!W441&lt;='Tabela IRT'!$B$24,'Tabela IRT'!$E$24))))))))))))))</f>
        <v>0</v>
      </c>
      <c r="L436" s="148">
        <f>IF('Ficha de funcio e processa'!W441&lt;='Tabela IRT'!$B$11,'Tabela IRT'!$C$11,IF('Ficha de funcio e processa'!W441&lt;='Tabela IRT'!$B$12,'Tabela IRT'!$C$12,IF('Ficha de funcio e processa'!W441&lt;='Tabela IRT'!$B$13,'Tabela IRT'!$C$13,IF('Ficha de funcio e processa'!W441&lt;='Tabela IRT'!$B$14,'Tabela IRT'!$C$14,IF('Ficha de funcio e processa'!W441&lt;='Tabela IRT'!$B$15,'Tabela IRT'!$C$15,IF('Ficha de funcio e processa'!W441&lt;='Tabela IRT'!$B$16,'Tabela IRT'!$C$16,IF('Ficha de funcio e processa'!W441&lt;='Tabela IRT'!$B$17,'Tabela IRT'!$C$17,IF('Ficha de funcio e processa'!W441&lt;='Tabela IRT'!$B$18,'Tabela IRT'!$C$18,IF('Ficha de funcio e processa'!W441&lt;='Tabela IRT'!$B$19,'Tabela IRT'!$C$19,IF('Ficha de funcio e processa'!W441&lt;='Tabela IRT'!$B$20,'Tabela IRT'!$C$20,IF('Ficha de funcio e processa'!W441&lt;='Tabela IRT'!$B$21,'Tabela IRT'!$C$21,IF('Ficha de funcio e processa'!W441&lt;='Tabela IRT'!$B$22,'Tabela IRT'!$C$22,IF('Ficha de funcio e processa'!W441&lt;='Tabela IRT'!$B$23,'Tabela IRT'!$C$23,IF('Ficha de funcio e processa'!W441&lt;='Tabela IRT'!$B$24,'Tabela IRT'!$C$24))))))))))))))</f>
        <v>0</v>
      </c>
      <c r="M436" s="233">
        <f>('Ficha de funcio e processa'!W441-30%)-L436</f>
        <v>-0.3</v>
      </c>
      <c r="N436" s="184">
        <v>44</v>
      </c>
      <c r="O436" s="184">
        <v>9</v>
      </c>
      <c r="P436" s="185"/>
      <c r="Q436" s="185"/>
      <c r="R436" s="186"/>
      <c r="S436" s="186"/>
      <c r="T436" s="186"/>
      <c r="U436" s="186"/>
      <c r="V436" s="186"/>
      <c r="W436" s="186"/>
      <c r="X436" s="186"/>
      <c r="Y436" s="186"/>
      <c r="Z436" s="151"/>
      <c r="AA436" s="153">
        <f t="shared" ca="1" si="32"/>
        <v>41740</v>
      </c>
      <c r="AB436" s="154">
        <f t="shared" ca="1" si="33"/>
        <v>114.35616438356165</v>
      </c>
      <c r="AC436" s="187"/>
    </row>
    <row r="437" spans="1:29">
      <c r="A437" s="137" t="b">
        <f t="shared" si="34"/>
        <v>0</v>
      </c>
      <c r="B437" s="138"/>
      <c r="C437" s="145"/>
      <c r="D437" s="138"/>
      <c r="E437" s="139"/>
      <c r="F437" s="139"/>
      <c r="G437" s="140">
        <f t="shared" ca="1" si="35"/>
        <v>41740</v>
      </c>
      <c r="H437" s="141">
        <f t="shared" ca="1" si="31"/>
        <v>-41740</v>
      </c>
      <c r="I437" s="180"/>
      <c r="J437" s="135">
        <f>IF('Ficha de funcio e processa'!W442&lt;='Tabela IRT'!$B$11,'Tabela IRT'!$D$11,IF('Ficha de funcio e processa'!W442&lt;='Tabela IRT'!$B$12,'Tabela IRT'!$D$12,IF('Ficha de funcio e processa'!W442&lt;='Tabela IRT'!$B$13,'Tabela IRT'!$D$13,IF('Ficha de funcio e processa'!W442&lt;='Tabela IRT'!$B$14,'Tabela IRT'!$D$14,IF('Ficha de funcio e processa'!W442&lt;='Tabela IRT'!$B$15,'Tabela IRT'!$D$15,IF('Ficha de funcio e processa'!W442&lt;='Tabela IRT'!$B$16,'Tabela IRT'!$D$16,IF('Ficha de funcio e processa'!W442&lt;='Tabela IRT'!$B$17,'Tabela IRT'!$D$17,IF('Ficha de funcio e processa'!W442&lt;='Tabela IRT'!$B$18,'Tabela IRT'!$D$18,IF('Ficha de funcio e processa'!W442&lt;='Tabela IRT'!$B$19,'Tabela IRT'!$D$19,IF('Ficha de funcio e processa'!W442&lt;='Tabela IRT'!$B$20,'Tabela IRT'!$D$20,IF('Ficha de funcio e processa'!W442&lt;='Tabela IRT'!$B$21,'Tabela IRT'!$D$21,IF('Ficha de funcio e processa'!W442&lt;='Tabela IRT'!$B$22,'Tabela IRT'!$D$22,IF('Ficha de funcio e processa'!W442&lt;='Tabela IRT'!$B$23,'Tabela IRT'!$D$23,IF('Ficha de funcio e processa'!W442&lt;='Tabela IRT'!$B$24,'Tabela IRT'!$D$24))))))))))))))</f>
        <v>0</v>
      </c>
      <c r="K437" s="148">
        <f>IF('Ficha de funcio e processa'!W442&lt;='Tabela IRT'!$B$11,'Tabela IRT'!$E$11,IF('Ficha de funcio e processa'!W442&lt;='Tabela IRT'!$B$12,'Tabela IRT'!$E$12,IF('Ficha de funcio e processa'!W442&lt;='Tabela IRT'!$B$13,'Tabela IRT'!$E$13,IF('Ficha de funcio e processa'!W442&lt;='Tabela IRT'!$B$14,'Tabela IRT'!$E$14,IF('Ficha de funcio e processa'!W442&lt;='Tabela IRT'!$B$15,'Tabela IRT'!$E$15,IF('Ficha de funcio e processa'!W442&lt;='Tabela IRT'!$B$16,'Tabela IRT'!$E$16,IF('Ficha de funcio e processa'!W442&lt;='Tabela IRT'!$B$17,'Tabela IRT'!$E$17,IF('Ficha de funcio e processa'!W442&lt;='Tabela IRT'!$B$18,'Tabela IRT'!$E$18,IF('Ficha de funcio e processa'!W442&lt;='Tabela IRT'!$B$19,'Tabela IRT'!$E$19,IF('Ficha de funcio e processa'!W442&lt;='Tabela IRT'!$B$20,'Tabela IRT'!$E$20,IF('Ficha de funcio e processa'!W442&lt;='Tabela IRT'!$B$21,'Tabela IRT'!$E$21,IF('Ficha de funcio e processa'!W442&lt;='Tabela IRT'!$B$22,'Tabela IRT'!$E$22,IF('Ficha de funcio e processa'!W442&lt;='Tabela IRT'!$B$23,'Tabela IRT'!$E$23,IF('Ficha de funcio e processa'!W442&lt;='Tabela IRT'!$B$24,'Tabela IRT'!$E$24))))))))))))))</f>
        <v>0</v>
      </c>
      <c r="L437" s="148">
        <f>IF('Ficha de funcio e processa'!W442&lt;='Tabela IRT'!$B$11,'Tabela IRT'!$C$11,IF('Ficha de funcio e processa'!W442&lt;='Tabela IRT'!$B$12,'Tabela IRT'!$C$12,IF('Ficha de funcio e processa'!W442&lt;='Tabela IRT'!$B$13,'Tabela IRT'!$C$13,IF('Ficha de funcio e processa'!W442&lt;='Tabela IRT'!$B$14,'Tabela IRT'!$C$14,IF('Ficha de funcio e processa'!W442&lt;='Tabela IRT'!$B$15,'Tabela IRT'!$C$15,IF('Ficha de funcio e processa'!W442&lt;='Tabela IRT'!$B$16,'Tabela IRT'!$C$16,IF('Ficha de funcio e processa'!W442&lt;='Tabela IRT'!$B$17,'Tabela IRT'!$C$17,IF('Ficha de funcio e processa'!W442&lt;='Tabela IRT'!$B$18,'Tabela IRT'!$C$18,IF('Ficha de funcio e processa'!W442&lt;='Tabela IRT'!$B$19,'Tabela IRT'!$C$19,IF('Ficha de funcio e processa'!W442&lt;='Tabela IRT'!$B$20,'Tabela IRT'!$C$20,IF('Ficha de funcio e processa'!W442&lt;='Tabela IRT'!$B$21,'Tabela IRT'!$C$21,IF('Ficha de funcio e processa'!W442&lt;='Tabela IRT'!$B$22,'Tabela IRT'!$C$22,IF('Ficha de funcio e processa'!W442&lt;='Tabela IRT'!$B$23,'Tabela IRT'!$C$23,IF('Ficha de funcio e processa'!W442&lt;='Tabela IRT'!$B$24,'Tabela IRT'!$C$24))))))))))))))</f>
        <v>0</v>
      </c>
      <c r="M437" s="233">
        <f>('Ficha de funcio e processa'!W442-30%)-L437</f>
        <v>-0.3</v>
      </c>
      <c r="N437" s="184">
        <v>44</v>
      </c>
      <c r="O437" s="184">
        <v>9</v>
      </c>
      <c r="P437" s="185"/>
      <c r="Q437" s="185"/>
      <c r="R437" s="186"/>
      <c r="S437" s="186"/>
      <c r="T437" s="186"/>
      <c r="U437" s="186"/>
      <c r="V437" s="186"/>
      <c r="W437" s="186"/>
      <c r="X437" s="186"/>
      <c r="Y437" s="186"/>
      <c r="Z437" s="151"/>
      <c r="AA437" s="153">
        <f t="shared" ca="1" si="32"/>
        <v>41740</v>
      </c>
      <c r="AB437" s="154">
        <f t="shared" ca="1" si="33"/>
        <v>114.35616438356165</v>
      </c>
      <c r="AC437" s="187"/>
    </row>
    <row r="438" spans="1:29">
      <c r="A438" s="137" t="b">
        <f t="shared" si="34"/>
        <v>0</v>
      </c>
      <c r="B438" s="138"/>
      <c r="C438" s="145"/>
      <c r="D438" s="138"/>
      <c r="E438" s="139"/>
      <c r="F438" s="139"/>
      <c r="G438" s="140">
        <f t="shared" ca="1" si="35"/>
        <v>41740</v>
      </c>
      <c r="H438" s="141">
        <f t="shared" ca="1" si="31"/>
        <v>-41740</v>
      </c>
      <c r="I438" s="180"/>
      <c r="J438" s="135">
        <f>IF('Ficha de funcio e processa'!W443&lt;='Tabela IRT'!$B$11,'Tabela IRT'!$D$11,IF('Ficha de funcio e processa'!W443&lt;='Tabela IRT'!$B$12,'Tabela IRT'!$D$12,IF('Ficha de funcio e processa'!W443&lt;='Tabela IRT'!$B$13,'Tabela IRT'!$D$13,IF('Ficha de funcio e processa'!W443&lt;='Tabela IRT'!$B$14,'Tabela IRT'!$D$14,IF('Ficha de funcio e processa'!W443&lt;='Tabela IRT'!$B$15,'Tabela IRT'!$D$15,IF('Ficha de funcio e processa'!W443&lt;='Tabela IRT'!$B$16,'Tabela IRT'!$D$16,IF('Ficha de funcio e processa'!W443&lt;='Tabela IRT'!$B$17,'Tabela IRT'!$D$17,IF('Ficha de funcio e processa'!W443&lt;='Tabela IRT'!$B$18,'Tabela IRT'!$D$18,IF('Ficha de funcio e processa'!W443&lt;='Tabela IRT'!$B$19,'Tabela IRT'!$D$19,IF('Ficha de funcio e processa'!W443&lt;='Tabela IRT'!$B$20,'Tabela IRT'!$D$20,IF('Ficha de funcio e processa'!W443&lt;='Tabela IRT'!$B$21,'Tabela IRT'!$D$21,IF('Ficha de funcio e processa'!W443&lt;='Tabela IRT'!$B$22,'Tabela IRT'!$D$22,IF('Ficha de funcio e processa'!W443&lt;='Tabela IRT'!$B$23,'Tabela IRT'!$D$23,IF('Ficha de funcio e processa'!W443&lt;='Tabela IRT'!$B$24,'Tabela IRT'!$D$24))))))))))))))</f>
        <v>0</v>
      </c>
      <c r="K438" s="148">
        <f>IF('Ficha de funcio e processa'!W443&lt;='Tabela IRT'!$B$11,'Tabela IRT'!$E$11,IF('Ficha de funcio e processa'!W443&lt;='Tabela IRT'!$B$12,'Tabela IRT'!$E$12,IF('Ficha de funcio e processa'!W443&lt;='Tabela IRT'!$B$13,'Tabela IRT'!$E$13,IF('Ficha de funcio e processa'!W443&lt;='Tabela IRT'!$B$14,'Tabela IRT'!$E$14,IF('Ficha de funcio e processa'!W443&lt;='Tabela IRT'!$B$15,'Tabela IRT'!$E$15,IF('Ficha de funcio e processa'!W443&lt;='Tabela IRT'!$B$16,'Tabela IRT'!$E$16,IF('Ficha de funcio e processa'!W443&lt;='Tabela IRT'!$B$17,'Tabela IRT'!$E$17,IF('Ficha de funcio e processa'!W443&lt;='Tabela IRT'!$B$18,'Tabela IRT'!$E$18,IF('Ficha de funcio e processa'!W443&lt;='Tabela IRT'!$B$19,'Tabela IRT'!$E$19,IF('Ficha de funcio e processa'!W443&lt;='Tabela IRT'!$B$20,'Tabela IRT'!$E$20,IF('Ficha de funcio e processa'!W443&lt;='Tabela IRT'!$B$21,'Tabela IRT'!$E$21,IF('Ficha de funcio e processa'!W443&lt;='Tabela IRT'!$B$22,'Tabela IRT'!$E$22,IF('Ficha de funcio e processa'!W443&lt;='Tabela IRT'!$B$23,'Tabela IRT'!$E$23,IF('Ficha de funcio e processa'!W443&lt;='Tabela IRT'!$B$24,'Tabela IRT'!$E$24))))))))))))))</f>
        <v>0</v>
      </c>
      <c r="L438" s="148">
        <f>IF('Ficha de funcio e processa'!W443&lt;='Tabela IRT'!$B$11,'Tabela IRT'!$C$11,IF('Ficha de funcio e processa'!W443&lt;='Tabela IRT'!$B$12,'Tabela IRT'!$C$12,IF('Ficha de funcio e processa'!W443&lt;='Tabela IRT'!$B$13,'Tabela IRT'!$C$13,IF('Ficha de funcio e processa'!W443&lt;='Tabela IRT'!$B$14,'Tabela IRT'!$C$14,IF('Ficha de funcio e processa'!W443&lt;='Tabela IRT'!$B$15,'Tabela IRT'!$C$15,IF('Ficha de funcio e processa'!W443&lt;='Tabela IRT'!$B$16,'Tabela IRT'!$C$16,IF('Ficha de funcio e processa'!W443&lt;='Tabela IRT'!$B$17,'Tabela IRT'!$C$17,IF('Ficha de funcio e processa'!W443&lt;='Tabela IRT'!$B$18,'Tabela IRT'!$C$18,IF('Ficha de funcio e processa'!W443&lt;='Tabela IRT'!$B$19,'Tabela IRT'!$C$19,IF('Ficha de funcio e processa'!W443&lt;='Tabela IRT'!$B$20,'Tabela IRT'!$C$20,IF('Ficha de funcio e processa'!W443&lt;='Tabela IRT'!$B$21,'Tabela IRT'!$C$21,IF('Ficha de funcio e processa'!W443&lt;='Tabela IRT'!$B$22,'Tabela IRT'!$C$22,IF('Ficha de funcio e processa'!W443&lt;='Tabela IRT'!$B$23,'Tabela IRT'!$C$23,IF('Ficha de funcio e processa'!W443&lt;='Tabela IRT'!$B$24,'Tabela IRT'!$C$24))))))))))))))</f>
        <v>0</v>
      </c>
      <c r="M438" s="233">
        <f>('Ficha de funcio e processa'!W443-30%)-L438</f>
        <v>-0.3</v>
      </c>
      <c r="N438" s="184">
        <v>44</v>
      </c>
      <c r="O438" s="184">
        <v>9</v>
      </c>
      <c r="P438" s="185"/>
      <c r="Q438" s="185"/>
      <c r="R438" s="186"/>
      <c r="S438" s="186"/>
      <c r="T438" s="186"/>
      <c r="U438" s="186"/>
      <c r="V438" s="186"/>
      <c r="W438" s="186"/>
      <c r="X438" s="186"/>
      <c r="Y438" s="186"/>
      <c r="Z438" s="151"/>
      <c r="AA438" s="153">
        <f t="shared" ca="1" si="32"/>
        <v>41740</v>
      </c>
      <c r="AB438" s="154">
        <f t="shared" ca="1" si="33"/>
        <v>114.35616438356165</v>
      </c>
      <c r="AC438" s="187"/>
    </row>
    <row r="439" spans="1:29">
      <c r="A439" s="137" t="b">
        <f t="shared" si="34"/>
        <v>0</v>
      </c>
      <c r="B439" s="138"/>
      <c r="C439" s="145"/>
      <c r="D439" s="138"/>
      <c r="E439" s="139"/>
      <c r="F439" s="139"/>
      <c r="G439" s="140">
        <f t="shared" ca="1" si="35"/>
        <v>41740</v>
      </c>
      <c r="H439" s="141">
        <f t="shared" ca="1" si="31"/>
        <v>-41740</v>
      </c>
      <c r="I439" s="180"/>
      <c r="J439" s="135">
        <f>IF('Ficha de funcio e processa'!W444&lt;='Tabela IRT'!$B$11,'Tabela IRT'!$D$11,IF('Ficha de funcio e processa'!W444&lt;='Tabela IRT'!$B$12,'Tabela IRT'!$D$12,IF('Ficha de funcio e processa'!W444&lt;='Tabela IRT'!$B$13,'Tabela IRT'!$D$13,IF('Ficha de funcio e processa'!W444&lt;='Tabela IRT'!$B$14,'Tabela IRT'!$D$14,IF('Ficha de funcio e processa'!W444&lt;='Tabela IRT'!$B$15,'Tabela IRT'!$D$15,IF('Ficha de funcio e processa'!W444&lt;='Tabela IRT'!$B$16,'Tabela IRT'!$D$16,IF('Ficha de funcio e processa'!W444&lt;='Tabela IRT'!$B$17,'Tabela IRT'!$D$17,IF('Ficha de funcio e processa'!W444&lt;='Tabela IRT'!$B$18,'Tabela IRT'!$D$18,IF('Ficha de funcio e processa'!W444&lt;='Tabela IRT'!$B$19,'Tabela IRT'!$D$19,IF('Ficha de funcio e processa'!W444&lt;='Tabela IRT'!$B$20,'Tabela IRT'!$D$20,IF('Ficha de funcio e processa'!W444&lt;='Tabela IRT'!$B$21,'Tabela IRT'!$D$21,IF('Ficha de funcio e processa'!W444&lt;='Tabela IRT'!$B$22,'Tabela IRT'!$D$22,IF('Ficha de funcio e processa'!W444&lt;='Tabela IRT'!$B$23,'Tabela IRT'!$D$23,IF('Ficha de funcio e processa'!W444&lt;='Tabela IRT'!$B$24,'Tabela IRT'!$D$24))))))))))))))</f>
        <v>0</v>
      </c>
      <c r="K439" s="148">
        <f>IF('Ficha de funcio e processa'!W444&lt;='Tabela IRT'!$B$11,'Tabela IRT'!$E$11,IF('Ficha de funcio e processa'!W444&lt;='Tabela IRT'!$B$12,'Tabela IRT'!$E$12,IF('Ficha de funcio e processa'!W444&lt;='Tabela IRT'!$B$13,'Tabela IRT'!$E$13,IF('Ficha de funcio e processa'!W444&lt;='Tabela IRT'!$B$14,'Tabela IRT'!$E$14,IF('Ficha de funcio e processa'!W444&lt;='Tabela IRT'!$B$15,'Tabela IRT'!$E$15,IF('Ficha de funcio e processa'!W444&lt;='Tabela IRT'!$B$16,'Tabela IRT'!$E$16,IF('Ficha de funcio e processa'!W444&lt;='Tabela IRT'!$B$17,'Tabela IRT'!$E$17,IF('Ficha de funcio e processa'!W444&lt;='Tabela IRT'!$B$18,'Tabela IRT'!$E$18,IF('Ficha de funcio e processa'!W444&lt;='Tabela IRT'!$B$19,'Tabela IRT'!$E$19,IF('Ficha de funcio e processa'!W444&lt;='Tabela IRT'!$B$20,'Tabela IRT'!$E$20,IF('Ficha de funcio e processa'!W444&lt;='Tabela IRT'!$B$21,'Tabela IRT'!$E$21,IF('Ficha de funcio e processa'!W444&lt;='Tabela IRT'!$B$22,'Tabela IRT'!$E$22,IF('Ficha de funcio e processa'!W444&lt;='Tabela IRT'!$B$23,'Tabela IRT'!$E$23,IF('Ficha de funcio e processa'!W444&lt;='Tabela IRT'!$B$24,'Tabela IRT'!$E$24))))))))))))))</f>
        <v>0</v>
      </c>
      <c r="L439" s="148">
        <f>IF('Ficha de funcio e processa'!W444&lt;='Tabela IRT'!$B$11,'Tabela IRT'!$C$11,IF('Ficha de funcio e processa'!W444&lt;='Tabela IRT'!$B$12,'Tabela IRT'!$C$12,IF('Ficha de funcio e processa'!W444&lt;='Tabela IRT'!$B$13,'Tabela IRT'!$C$13,IF('Ficha de funcio e processa'!W444&lt;='Tabela IRT'!$B$14,'Tabela IRT'!$C$14,IF('Ficha de funcio e processa'!W444&lt;='Tabela IRT'!$B$15,'Tabela IRT'!$C$15,IF('Ficha de funcio e processa'!W444&lt;='Tabela IRT'!$B$16,'Tabela IRT'!$C$16,IF('Ficha de funcio e processa'!W444&lt;='Tabela IRT'!$B$17,'Tabela IRT'!$C$17,IF('Ficha de funcio e processa'!W444&lt;='Tabela IRT'!$B$18,'Tabela IRT'!$C$18,IF('Ficha de funcio e processa'!W444&lt;='Tabela IRT'!$B$19,'Tabela IRT'!$C$19,IF('Ficha de funcio e processa'!W444&lt;='Tabela IRT'!$B$20,'Tabela IRT'!$C$20,IF('Ficha de funcio e processa'!W444&lt;='Tabela IRT'!$B$21,'Tabela IRT'!$C$21,IF('Ficha de funcio e processa'!W444&lt;='Tabela IRT'!$B$22,'Tabela IRT'!$C$22,IF('Ficha de funcio e processa'!W444&lt;='Tabela IRT'!$B$23,'Tabela IRT'!$C$23,IF('Ficha de funcio e processa'!W444&lt;='Tabela IRT'!$B$24,'Tabela IRT'!$C$24))))))))))))))</f>
        <v>0</v>
      </c>
      <c r="M439" s="233">
        <f>('Ficha de funcio e processa'!W444-30%)-L439</f>
        <v>-0.3</v>
      </c>
      <c r="N439" s="184">
        <v>44</v>
      </c>
      <c r="O439" s="184">
        <v>9</v>
      </c>
      <c r="P439" s="185"/>
      <c r="Q439" s="185"/>
      <c r="R439" s="186"/>
      <c r="S439" s="186"/>
      <c r="T439" s="186"/>
      <c r="U439" s="186"/>
      <c r="V439" s="186"/>
      <c r="W439" s="186"/>
      <c r="X439" s="186"/>
      <c r="Y439" s="186"/>
      <c r="Z439" s="151"/>
      <c r="AA439" s="153">
        <f t="shared" ca="1" si="32"/>
        <v>41740</v>
      </c>
      <c r="AB439" s="154">
        <f t="shared" ca="1" si="33"/>
        <v>114.35616438356165</v>
      </c>
      <c r="AC439" s="187"/>
    </row>
    <row r="440" spans="1:29">
      <c r="A440" s="137" t="b">
        <f t="shared" si="34"/>
        <v>0</v>
      </c>
      <c r="B440" s="138"/>
      <c r="C440" s="145"/>
      <c r="D440" s="138"/>
      <c r="E440" s="139"/>
      <c r="F440" s="139"/>
      <c r="G440" s="140">
        <f t="shared" ca="1" si="35"/>
        <v>41740</v>
      </c>
      <c r="H440" s="141">
        <f t="shared" ca="1" si="31"/>
        <v>-41740</v>
      </c>
      <c r="I440" s="180"/>
      <c r="J440" s="135">
        <f>IF('Ficha de funcio e processa'!W445&lt;='Tabela IRT'!$B$11,'Tabela IRT'!$D$11,IF('Ficha de funcio e processa'!W445&lt;='Tabela IRT'!$B$12,'Tabela IRT'!$D$12,IF('Ficha de funcio e processa'!W445&lt;='Tabela IRT'!$B$13,'Tabela IRT'!$D$13,IF('Ficha de funcio e processa'!W445&lt;='Tabela IRT'!$B$14,'Tabela IRT'!$D$14,IF('Ficha de funcio e processa'!W445&lt;='Tabela IRT'!$B$15,'Tabela IRT'!$D$15,IF('Ficha de funcio e processa'!W445&lt;='Tabela IRT'!$B$16,'Tabela IRT'!$D$16,IF('Ficha de funcio e processa'!W445&lt;='Tabela IRT'!$B$17,'Tabela IRT'!$D$17,IF('Ficha de funcio e processa'!W445&lt;='Tabela IRT'!$B$18,'Tabela IRT'!$D$18,IF('Ficha de funcio e processa'!W445&lt;='Tabela IRT'!$B$19,'Tabela IRT'!$D$19,IF('Ficha de funcio e processa'!W445&lt;='Tabela IRT'!$B$20,'Tabela IRT'!$D$20,IF('Ficha de funcio e processa'!W445&lt;='Tabela IRT'!$B$21,'Tabela IRT'!$D$21,IF('Ficha de funcio e processa'!W445&lt;='Tabela IRT'!$B$22,'Tabela IRT'!$D$22,IF('Ficha de funcio e processa'!W445&lt;='Tabela IRT'!$B$23,'Tabela IRT'!$D$23,IF('Ficha de funcio e processa'!W445&lt;='Tabela IRT'!$B$24,'Tabela IRT'!$D$24))))))))))))))</f>
        <v>0</v>
      </c>
      <c r="K440" s="148">
        <f>IF('Ficha de funcio e processa'!W445&lt;='Tabela IRT'!$B$11,'Tabela IRT'!$E$11,IF('Ficha de funcio e processa'!W445&lt;='Tabela IRT'!$B$12,'Tabela IRT'!$E$12,IF('Ficha de funcio e processa'!W445&lt;='Tabela IRT'!$B$13,'Tabela IRT'!$E$13,IF('Ficha de funcio e processa'!W445&lt;='Tabela IRT'!$B$14,'Tabela IRT'!$E$14,IF('Ficha de funcio e processa'!W445&lt;='Tabela IRT'!$B$15,'Tabela IRT'!$E$15,IF('Ficha de funcio e processa'!W445&lt;='Tabela IRT'!$B$16,'Tabela IRT'!$E$16,IF('Ficha de funcio e processa'!W445&lt;='Tabela IRT'!$B$17,'Tabela IRT'!$E$17,IF('Ficha de funcio e processa'!W445&lt;='Tabela IRT'!$B$18,'Tabela IRT'!$E$18,IF('Ficha de funcio e processa'!W445&lt;='Tabela IRT'!$B$19,'Tabela IRT'!$E$19,IF('Ficha de funcio e processa'!W445&lt;='Tabela IRT'!$B$20,'Tabela IRT'!$E$20,IF('Ficha de funcio e processa'!W445&lt;='Tabela IRT'!$B$21,'Tabela IRT'!$E$21,IF('Ficha de funcio e processa'!W445&lt;='Tabela IRT'!$B$22,'Tabela IRT'!$E$22,IF('Ficha de funcio e processa'!W445&lt;='Tabela IRT'!$B$23,'Tabela IRT'!$E$23,IF('Ficha de funcio e processa'!W445&lt;='Tabela IRT'!$B$24,'Tabela IRT'!$E$24))))))))))))))</f>
        <v>0</v>
      </c>
      <c r="L440" s="148">
        <f>IF('Ficha de funcio e processa'!W445&lt;='Tabela IRT'!$B$11,'Tabela IRT'!$C$11,IF('Ficha de funcio e processa'!W445&lt;='Tabela IRT'!$B$12,'Tabela IRT'!$C$12,IF('Ficha de funcio e processa'!W445&lt;='Tabela IRT'!$B$13,'Tabela IRT'!$C$13,IF('Ficha de funcio e processa'!W445&lt;='Tabela IRT'!$B$14,'Tabela IRT'!$C$14,IF('Ficha de funcio e processa'!W445&lt;='Tabela IRT'!$B$15,'Tabela IRT'!$C$15,IF('Ficha de funcio e processa'!W445&lt;='Tabela IRT'!$B$16,'Tabela IRT'!$C$16,IF('Ficha de funcio e processa'!W445&lt;='Tabela IRT'!$B$17,'Tabela IRT'!$C$17,IF('Ficha de funcio e processa'!W445&lt;='Tabela IRT'!$B$18,'Tabela IRT'!$C$18,IF('Ficha de funcio e processa'!W445&lt;='Tabela IRT'!$B$19,'Tabela IRT'!$C$19,IF('Ficha de funcio e processa'!W445&lt;='Tabela IRT'!$B$20,'Tabela IRT'!$C$20,IF('Ficha de funcio e processa'!W445&lt;='Tabela IRT'!$B$21,'Tabela IRT'!$C$21,IF('Ficha de funcio e processa'!W445&lt;='Tabela IRT'!$B$22,'Tabela IRT'!$C$22,IF('Ficha de funcio e processa'!W445&lt;='Tabela IRT'!$B$23,'Tabela IRT'!$C$23,IF('Ficha de funcio e processa'!W445&lt;='Tabela IRT'!$B$24,'Tabela IRT'!$C$24))))))))))))))</f>
        <v>0</v>
      </c>
      <c r="M440" s="233">
        <f>('Ficha de funcio e processa'!W445-30%)-L440</f>
        <v>-0.3</v>
      </c>
      <c r="N440" s="184">
        <v>44</v>
      </c>
      <c r="O440" s="184">
        <v>9</v>
      </c>
      <c r="P440" s="185"/>
      <c r="Q440" s="185"/>
      <c r="R440" s="186"/>
      <c r="S440" s="186"/>
      <c r="T440" s="186"/>
      <c r="U440" s="186"/>
      <c r="V440" s="186"/>
      <c r="W440" s="186"/>
      <c r="X440" s="186"/>
      <c r="Y440" s="186"/>
      <c r="Z440" s="151"/>
      <c r="AA440" s="153">
        <f t="shared" ca="1" si="32"/>
        <v>41740</v>
      </c>
      <c r="AB440" s="154">
        <f t="shared" ca="1" si="33"/>
        <v>114.35616438356165</v>
      </c>
      <c r="AC440" s="187"/>
    </row>
    <row r="441" spans="1:29">
      <c r="A441" s="137" t="b">
        <f t="shared" si="34"/>
        <v>0</v>
      </c>
      <c r="B441" s="138"/>
      <c r="C441" s="145"/>
      <c r="D441" s="138"/>
      <c r="E441" s="139"/>
      <c r="F441" s="139"/>
      <c r="G441" s="140">
        <f t="shared" ca="1" si="35"/>
        <v>41740</v>
      </c>
      <c r="H441" s="141">
        <f t="shared" ca="1" si="31"/>
        <v>-41740</v>
      </c>
      <c r="I441" s="180"/>
      <c r="J441" s="135">
        <f>IF('Ficha de funcio e processa'!W446&lt;='Tabela IRT'!$B$11,'Tabela IRT'!$D$11,IF('Ficha de funcio e processa'!W446&lt;='Tabela IRT'!$B$12,'Tabela IRT'!$D$12,IF('Ficha de funcio e processa'!W446&lt;='Tabela IRT'!$B$13,'Tabela IRT'!$D$13,IF('Ficha de funcio e processa'!W446&lt;='Tabela IRT'!$B$14,'Tabela IRT'!$D$14,IF('Ficha de funcio e processa'!W446&lt;='Tabela IRT'!$B$15,'Tabela IRT'!$D$15,IF('Ficha de funcio e processa'!W446&lt;='Tabela IRT'!$B$16,'Tabela IRT'!$D$16,IF('Ficha de funcio e processa'!W446&lt;='Tabela IRT'!$B$17,'Tabela IRT'!$D$17,IF('Ficha de funcio e processa'!W446&lt;='Tabela IRT'!$B$18,'Tabela IRT'!$D$18,IF('Ficha de funcio e processa'!W446&lt;='Tabela IRT'!$B$19,'Tabela IRT'!$D$19,IF('Ficha de funcio e processa'!W446&lt;='Tabela IRT'!$B$20,'Tabela IRT'!$D$20,IF('Ficha de funcio e processa'!W446&lt;='Tabela IRT'!$B$21,'Tabela IRT'!$D$21,IF('Ficha de funcio e processa'!W446&lt;='Tabela IRT'!$B$22,'Tabela IRT'!$D$22,IF('Ficha de funcio e processa'!W446&lt;='Tabela IRT'!$B$23,'Tabela IRT'!$D$23,IF('Ficha de funcio e processa'!W446&lt;='Tabela IRT'!$B$24,'Tabela IRT'!$D$24))))))))))))))</f>
        <v>0</v>
      </c>
      <c r="K441" s="148">
        <f>IF('Ficha de funcio e processa'!W446&lt;='Tabela IRT'!$B$11,'Tabela IRT'!$E$11,IF('Ficha de funcio e processa'!W446&lt;='Tabela IRT'!$B$12,'Tabela IRT'!$E$12,IF('Ficha de funcio e processa'!W446&lt;='Tabela IRT'!$B$13,'Tabela IRT'!$E$13,IF('Ficha de funcio e processa'!W446&lt;='Tabela IRT'!$B$14,'Tabela IRT'!$E$14,IF('Ficha de funcio e processa'!W446&lt;='Tabela IRT'!$B$15,'Tabela IRT'!$E$15,IF('Ficha de funcio e processa'!W446&lt;='Tabela IRT'!$B$16,'Tabela IRT'!$E$16,IF('Ficha de funcio e processa'!W446&lt;='Tabela IRT'!$B$17,'Tabela IRT'!$E$17,IF('Ficha de funcio e processa'!W446&lt;='Tabela IRT'!$B$18,'Tabela IRT'!$E$18,IF('Ficha de funcio e processa'!W446&lt;='Tabela IRT'!$B$19,'Tabela IRT'!$E$19,IF('Ficha de funcio e processa'!W446&lt;='Tabela IRT'!$B$20,'Tabela IRT'!$E$20,IF('Ficha de funcio e processa'!W446&lt;='Tabela IRT'!$B$21,'Tabela IRT'!$E$21,IF('Ficha de funcio e processa'!W446&lt;='Tabela IRT'!$B$22,'Tabela IRT'!$E$22,IF('Ficha de funcio e processa'!W446&lt;='Tabela IRT'!$B$23,'Tabela IRT'!$E$23,IF('Ficha de funcio e processa'!W446&lt;='Tabela IRT'!$B$24,'Tabela IRT'!$E$24))))))))))))))</f>
        <v>0</v>
      </c>
      <c r="L441" s="148">
        <f>IF('Ficha de funcio e processa'!W446&lt;='Tabela IRT'!$B$11,'Tabela IRT'!$C$11,IF('Ficha de funcio e processa'!W446&lt;='Tabela IRT'!$B$12,'Tabela IRT'!$C$12,IF('Ficha de funcio e processa'!W446&lt;='Tabela IRT'!$B$13,'Tabela IRT'!$C$13,IF('Ficha de funcio e processa'!W446&lt;='Tabela IRT'!$B$14,'Tabela IRT'!$C$14,IF('Ficha de funcio e processa'!W446&lt;='Tabela IRT'!$B$15,'Tabela IRT'!$C$15,IF('Ficha de funcio e processa'!W446&lt;='Tabela IRT'!$B$16,'Tabela IRT'!$C$16,IF('Ficha de funcio e processa'!W446&lt;='Tabela IRT'!$B$17,'Tabela IRT'!$C$17,IF('Ficha de funcio e processa'!W446&lt;='Tabela IRT'!$B$18,'Tabela IRT'!$C$18,IF('Ficha de funcio e processa'!W446&lt;='Tabela IRT'!$B$19,'Tabela IRT'!$C$19,IF('Ficha de funcio e processa'!W446&lt;='Tabela IRT'!$B$20,'Tabela IRT'!$C$20,IF('Ficha de funcio e processa'!W446&lt;='Tabela IRT'!$B$21,'Tabela IRT'!$C$21,IF('Ficha de funcio e processa'!W446&lt;='Tabela IRT'!$B$22,'Tabela IRT'!$C$22,IF('Ficha de funcio e processa'!W446&lt;='Tabela IRT'!$B$23,'Tabela IRT'!$C$23,IF('Ficha de funcio e processa'!W446&lt;='Tabela IRT'!$B$24,'Tabela IRT'!$C$24))))))))))))))</f>
        <v>0</v>
      </c>
      <c r="M441" s="233">
        <f>('Ficha de funcio e processa'!W446-30%)-L441</f>
        <v>-0.3</v>
      </c>
      <c r="N441" s="184">
        <v>44</v>
      </c>
      <c r="O441" s="184">
        <v>9</v>
      </c>
      <c r="P441" s="185"/>
      <c r="Q441" s="185"/>
      <c r="R441" s="186"/>
      <c r="S441" s="186"/>
      <c r="T441" s="186"/>
      <c r="U441" s="186"/>
      <c r="V441" s="186"/>
      <c r="W441" s="186"/>
      <c r="X441" s="186"/>
      <c r="Y441" s="186"/>
      <c r="Z441" s="151"/>
      <c r="AA441" s="153">
        <f t="shared" ca="1" si="32"/>
        <v>41740</v>
      </c>
      <c r="AB441" s="154">
        <f t="shared" ca="1" si="33"/>
        <v>114.35616438356165</v>
      </c>
      <c r="AC441" s="187"/>
    </row>
    <row r="442" spans="1:29">
      <c r="A442" s="137" t="b">
        <f t="shared" si="34"/>
        <v>0</v>
      </c>
      <c r="B442" s="138"/>
      <c r="C442" s="145"/>
      <c r="D442" s="138"/>
      <c r="E442" s="139"/>
      <c r="F442" s="139"/>
      <c r="G442" s="140">
        <f t="shared" ca="1" si="35"/>
        <v>41740</v>
      </c>
      <c r="H442" s="141">
        <f t="shared" ca="1" si="31"/>
        <v>-41740</v>
      </c>
      <c r="I442" s="180"/>
      <c r="J442" s="135">
        <f>IF('Ficha de funcio e processa'!W447&lt;='Tabela IRT'!$B$11,'Tabela IRT'!$D$11,IF('Ficha de funcio e processa'!W447&lt;='Tabela IRT'!$B$12,'Tabela IRT'!$D$12,IF('Ficha de funcio e processa'!W447&lt;='Tabela IRT'!$B$13,'Tabela IRT'!$D$13,IF('Ficha de funcio e processa'!W447&lt;='Tabela IRT'!$B$14,'Tabela IRT'!$D$14,IF('Ficha de funcio e processa'!W447&lt;='Tabela IRT'!$B$15,'Tabela IRT'!$D$15,IF('Ficha de funcio e processa'!W447&lt;='Tabela IRT'!$B$16,'Tabela IRT'!$D$16,IF('Ficha de funcio e processa'!W447&lt;='Tabela IRT'!$B$17,'Tabela IRT'!$D$17,IF('Ficha de funcio e processa'!W447&lt;='Tabela IRT'!$B$18,'Tabela IRT'!$D$18,IF('Ficha de funcio e processa'!W447&lt;='Tabela IRT'!$B$19,'Tabela IRT'!$D$19,IF('Ficha de funcio e processa'!W447&lt;='Tabela IRT'!$B$20,'Tabela IRT'!$D$20,IF('Ficha de funcio e processa'!W447&lt;='Tabela IRT'!$B$21,'Tabela IRT'!$D$21,IF('Ficha de funcio e processa'!W447&lt;='Tabela IRT'!$B$22,'Tabela IRT'!$D$22,IF('Ficha de funcio e processa'!W447&lt;='Tabela IRT'!$B$23,'Tabela IRT'!$D$23,IF('Ficha de funcio e processa'!W447&lt;='Tabela IRT'!$B$24,'Tabela IRT'!$D$24))))))))))))))</f>
        <v>0</v>
      </c>
      <c r="K442" s="148">
        <f>IF('Ficha de funcio e processa'!W447&lt;='Tabela IRT'!$B$11,'Tabela IRT'!$E$11,IF('Ficha de funcio e processa'!W447&lt;='Tabela IRT'!$B$12,'Tabela IRT'!$E$12,IF('Ficha de funcio e processa'!W447&lt;='Tabela IRT'!$B$13,'Tabela IRT'!$E$13,IF('Ficha de funcio e processa'!W447&lt;='Tabela IRT'!$B$14,'Tabela IRT'!$E$14,IF('Ficha de funcio e processa'!W447&lt;='Tabela IRT'!$B$15,'Tabela IRT'!$E$15,IF('Ficha de funcio e processa'!W447&lt;='Tabela IRT'!$B$16,'Tabela IRT'!$E$16,IF('Ficha de funcio e processa'!W447&lt;='Tabela IRT'!$B$17,'Tabela IRT'!$E$17,IF('Ficha de funcio e processa'!W447&lt;='Tabela IRT'!$B$18,'Tabela IRT'!$E$18,IF('Ficha de funcio e processa'!W447&lt;='Tabela IRT'!$B$19,'Tabela IRT'!$E$19,IF('Ficha de funcio e processa'!W447&lt;='Tabela IRT'!$B$20,'Tabela IRT'!$E$20,IF('Ficha de funcio e processa'!W447&lt;='Tabela IRT'!$B$21,'Tabela IRT'!$E$21,IF('Ficha de funcio e processa'!W447&lt;='Tabela IRT'!$B$22,'Tabela IRT'!$E$22,IF('Ficha de funcio e processa'!W447&lt;='Tabela IRT'!$B$23,'Tabela IRT'!$E$23,IF('Ficha de funcio e processa'!W447&lt;='Tabela IRT'!$B$24,'Tabela IRT'!$E$24))))))))))))))</f>
        <v>0</v>
      </c>
      <c r="L442" s="148">
        <f>IF('Ficha de funcio e processa'!W447&lt;='Tabela IRT'!$B$11,'Tabela IRT'!$C$11,IF('Ficha de funcio e processa'!W447&lt;='Tabela IRT'!$B$12,'Tabela IRT'!$C$12,IF('Ficha de funcio e processa'!W447&lt;='Tabela IRT'!$B$13,'Tabela IRT'!$C$13,IF('Ficha de funcio e processa'!W447&lt;='Tabela IRT'!$B$14,'Tabela IRT'!$C$14,IF('Ficha de funcio e processa'!W447&lt;='Tabela IRT'!$B$15,'Tabela IRT'!$C$15,IF('Ficha de funcio e processa'!W447&lt;='Tabela IRT'!$B$16,'Tabela IRT'!$C$16,IF('Ficha de funcio e processa'!W447&lt;='Tabela IRT'!$B$17,'Tabela IRT'!$C$17,IF('Ficha de funcio e processa'!W447&lt;='Tabela IRT'!$B$18,'Tabela IRT'!$C$18,IF('Ficha de funcio e processa'!W447&lt;='Tabela IRT'!$B$19,'Tabela IRT'!$C$19,IF('Ficha de funcio e processa'!W447&lt;='Tabela IRT'!$B$20,'Tabela IRT'!$C$20,IF('Ficha de funcio e processa'!W447&lt;='Tabela IRT'!$B$21,'Tabela IRT'!$C$21,IF('Ficha de funcio e processa'!W447&lt;='Tabela IRT'!$B$22,'Tabela IRT'!$C$22,IF('Ficha de funcio e processa'!W447&lt;='Tabela IRT'!$B$23,'Tabela IRT'!$C$23,IF('Ficha de funcio e processa'!W447&lt;='Tabela IRT'!$B$24,'Tabela IRT'!$C$24))))))))))))))</f>
        <v>0</v>
      </c>
      <c r="M442" s="233">
        <f>('Ficha de funcio e processa'!W447-30%)-L442</f>
        <v>-0.3</v>
      </c>
      <c r="N442" s="184">
        <v>44</v>
      </c>
      <c r="O442" s="184">
        <v>9</v>
      </c>
      <c r="P442" s="185"/>
      <c r="Q442" s="185"/>
      <c r="R442" s="186"/>
      <c r="S442" s="186"/>
      <c r="T442" s="186"/>
      <c r="U442" s="186"/>
      <c r="V442" s="186"/>
      <c r="W442" s="186"/>
      <c r="X442" s="186"/>
      <c r="Y442" s="186"/>
      <c r="Z442" s="151"/>
      <c r="AA442" s="153">
        <f t="shared" ca="1" si="32"/>
        <v>41740</v>
      </c>
      <c r="AB442" s="154">
        <f t="shared" ca="1" si="33"/>
        <v>114.35616438356165</v>
      </c>
      <c r="AC442" s="187"/>
    </row>
    <row r="443" spans="1:29">
      <c r="A443" s="137" t="b">
        <f t="shared" si="34"/>
        <v>0</v>
      </c>
      <c r="B443" s="138"/>
      <c r="C443" s="145"/>
      <c r="D443" s="138"/>
      <c r="E443" s="139"/>
      <c r="F443" s="139"/>
      <c r="G443" s="140">
        <f t="shared" ca="1" si="35"/>
        <v>41740</v>
      </c>
      <c r="H443" s="141">
        <f t="shared" ca="1" si="31"/>
        <v>-41740</v>
      </c>
      <c r="I443" s="180"/>
      <c r="J443" s="135">
        <f>IF('Ficha de funcio e processa'!W448&lt;='Tabela IRT'!$B$11,'Tabela IRT'!$D$11,IF('Ficha de funcio e processa'!W448&lt;='Tabela IRT'!$B$12,'Tabela IRT'!$D$12,IF('Ficha de funcio e processa'!W448&lt;='Tabela IRT'!$B$13,'Tabela IRT'!$D$13,IF('Ficha de funcio e processa'!W448&lt;='Tabela IRT'!$B$14,'Tabela IRT'!$D$14,IF('Ficha de funcio e processa'!W448&lt;='Tabela IRT'!$B$15,'Tabela IRT'!$D$15,IF('Ficha de funcio e processa'!W448&lt;='Tabela IRT'!$B$16,'Tabela IRT'!$D$16,IF('Ficha de funcio e processa'!W448&lt;='Tabela IRT'!$B$17,'Tabela IRT'!$D$17,IF('Ficha de funcio e processa'!W448&lt;='Tabela IRT'!$B$18,'Tabela IRT'!$D$18,IF('Ficha de funcio e processa'!W448&lt;='Tabela IRT'!$B$19,'Tabela IRT'!$D$19,IF('Ficha de funcio e processa'!W448&lt;='Tabela IRT'!$B$20,'Tabela IRT'!$D$20,IF('Ficha de funcio e processa'!W448&lt;='Tabela IRT'!$B$21,'Tabela IRT'!$D$21,IF('Ficha de funcio e processa'!W448&lt;='Tabela IRT'!$B$22,'Tabela IRT'!$D$22,IF('Ficha de funcio e processa'!W448&lt;='Tabela IRT'!$B$23,'Tabela IRT'!$D$23,IF('Ficha de funcio e processa'!W448&lt;='Tabela IRT'!$B$24,'Tabela IRT'!$D$24))))))))))))))</f>
        <v>0</v>
      </c>
      <c r="K443" s="148">
        <f>IF('Ficha de funcio e processa'!W448&lt;='Tabela IRT'!$B$11,'Tabela IRT'!$E$11,IF('Ficha de funcio e processa'!W448&lt;='Tabela IRT'!$B$12,'Tabela IRT'!$E$12,IF('Ficha de funcio e processa'!W448&lt;='Tabela IRT'!$B$13,'Tabela IRT'!$E$13,IF('Ficha de funcio e processa'!W448&lt;='Tabela IRT'!$B$14,'Tabela IRT'!$E$14,IF('Ficha de funcio e processa'!W448&lt;='Tabela IRT'!$B$15,'Tabela IRT'!$E$15,IF('Ficha de funcio e processa'!W448&lt;='Tabela IRT'!$B$16,'Tabela IRT'!$E$16,IF('Ficha de funcio e processa'!W448&lt;='Tabela IRT'!$B$17,'Tabela IRT'!$E$17,IF('Ficha de funcio e processa'!W448&lt;='Tabela IRT'!$B$18,'Tabela IRT'!$E$18,IF('Ficha de funcio e processa'!W448&lt;='Tabela IRT'!$B$19,'Tabela IRT'!$E$19,IF('Ficha de funcio e processa'!W448&lt;='Tabela IRT'!$B$20,'Tabela IRT'!$E$20,IF('Ficha de funcio e processa'!W448&lt;='Tabela IRT'!$B$21,'Tabela IRT'!$E$21,IF('Ficha de funcio e processa'!W448&lt;='Tabela IRT'!$B$22,'Tabela IRT'!$E$22,IF('Ficha de funcio e processa'!W448&lt;='Tabela IRT'!$B$23,'Tabela IRT'!$E$23,IF('Ficha de funcio e processa'!W448&lt;='Tabela IRT'!$B$24,'Tabela IRT'!$E$24))))))))))))))</f>
        <v>0</v>
      </c>
      <c r="L443" s="148">
        <f>IF('Ficha de funcio e processa'!W448&lt;='Tabela IRT'!$B$11,'Tabela IRT'!$C$11,IF('Ficha de funcio e processa'!W448&lt;='Tabela IRT'!$B$12,'Tabela IRT'!$C$12,IF('Ficha de funcio e processa'!W448&lt;='Tabela IRT'!$B$13,'Tabela IRT'!$C$13,IF('Ficha de funcio e processa'!W448&lt;='Tabela IRT'!$B$14,'Tabela IRT'!$C$14,IF('Ficha de funcio e processa'!W448&lt;='Tabela IRT'!$B$15,'Tabela IRT'!$C$15,IF('Ficha de funcio e processa'!W448&lt;='Tabela IRT'!$B$16,'Tabela IRT'!$C$16,IF('Ficha de funcio e processa'!W448&lt;='Tabela IRT'!$B$17,'Tabela IRT'!$C$17,IF('Ficha de funcio e processa'!W448&lt;='Tabela IRT'!$B$18,'Tabela IRT'!$C$18,IF('Ficha de funcio e processa'!W448&lt;='Tabela IRT'!$B$19,'Tabela IRT'!$C$19,IF('Ficha de funcio e processa'!W448&lt;='Tabela IRT'!$B$20,'Tabela IRT'!$C$20,IF('Ficha de funcio e processa'!W448&lt;='Tabela IRT'!$B$21,'Tabela IRT'!$C$21,IF('Ficha de funcio e processa'!W448&lt;='Tabela IRT'!$B$22,'Tabela IRT'!$C$22,IF('Ficha de funcio e processa'!W448&lt;='Tabela IRT'!$B$23,'Tabela IRT'!$C$23,IF('Ficha de funcio e processa'!W448&lt;='Tabela IRT'!$B$24,'Tabela IRT'!$C$24))))))))))))))</f>
        <v>0</v>
      </c>
      <c r="M443" s="233">
        <f>('Ficha de funcio e processa'!W448-30%)-L443</f>
        <v>-0.3</v>
      </c>
      <c r="N443" s="184">
        <v>44</v>
      </c>
      <c r="O443" s="184">
        <v>9</v>
      </c>
      <c r="P443" s="185"/>
      <c r="Q443" s="185"/>
      <c r="R443" s="186"/>
      <c r="S443" s="186"/>
      <c r="T443" s="186"/>
      <c r="U443" s="186"/>
      <c r="V443" s="186"/>
      <c r="W443" s="186"/>
      <c r="X443" s="186"/>
      <c r="Y443" s="186"/>
      <c r="Z443" s="151"/>
      <c r="AA443" s="153">
        <f t="shared" ca="1" si="32"/>
        <v>41740</v>
      </c>
      <c r="AB443" s="154">
        <f t="shared" ca="1" si="33"/>
        <v>114.35616438356165</v>
      </c>
      <c r="AC443" s="187"/>
    </row>
    <row r="444" spans="1:29">
      <c r="A444" s="137" t="b">
        <f t="shared" si="34"/>
        <v>0</v>
      </c>
      <c r="B444" s="138"/>
      <c r="C444" s="145"/>
      <c r="D444" s="138"/>
      <c r="E444" s="139"/>
      <c r="F444" s="139"/>
      <c r="G444" s="140">
        <f t="shared" ca="1" si="35"/>
        <v>41740</v>
      </c>
      <c r="H444" s="141">
        <f t="shared" ca="1" si="31"/>
        <v>-41740</v>
      </c>
      <c r="I444" s="180"/>
      <c r="J444" s="135">
        <f>IF('Ficha de funcio e processa'!W449&lt;='Tabela IRT'!$B$11,'Tabela IRT'!$D$11,IF('Ficha de funcio e processa'!W449&lt;='Tabela IRT'!$B$12,'Tabela IRT'!$D$12,IF('Ficha de funcio e processa'!W449&lt;='Tabela IRT'!$B$13,'Tabela IRT'!$D$13,IF('Ficha de funcio e processa'!W449&lt;='Tabela IRT'!$B$14,'Tabela IRT'!$D$14,IF('Ficha de funcio e processa'!W449&lt;='Tabela IRT'!$B$15,'Tabela IRT'!$D$15,IF('Ficha de funcio e processa'!W449&lt;='Tabela IRT'!$B$16,'Tabela IRT'!$D$16,IF('Ficha de funcio e processa'!W449&lt;='Tabela IRT'!$B$17,'Tabela IRT'!$D$17,IF('Ficha de funcio e processa'!W449&lt;='Tabela IRT'!$B$18,'Tabela IRT'!$D$18,IF('Ficha de funcio e processa'!W449&lt;='Tabela IRT'!$B$19,'Tabela IRT'!$D$19,IF('Ficha de funcio e processa'!W449&lt;='Tabela IRT'!$B$20,'Tabela IRT'!$D$20,IF('Ficha de funcio e processa'!W449&lt;='Tabela IRT'!$B$21,'Tabela IRT'!$D$21,IF('Ficha de funcio e processa'!W449&lt;='Tabela IRT'!$B$22,'Tabela IRT'!$D$22,IF('Ficha de funcio e processa'!W449&lt;='Tabela IRT'!$B$23,'Tabela IRT'!$D$23,IF('Ficha de funcio e processa'!W449&lt;='Tabela IRT'!$B$24,'Tabela IRT'!$D$24))))))))))))))</f>
        <v>0</v>
      </c>
      <c r="K444" s="148">
        <f>IF('Ficha de funcio e processa'!W449&lt;='Tabela IRT'!$B$11,'Tabela IRT'!$E$11,IF('Ficha de funcio e processa'!W449&lt;='Tabela IRT'!$B$12,'Tabela IRT'!$E$12,IF('Ficha de funcio e processa'!W449&lt;='Tabela IRT'!$B$13,'Tabela IRT'!$E$13,IF('Ficha de funcio e processa'!W449&lt;='Tabela IRT'!$B$14,'Tabela IRT'!$E$14,IF('Ficha de funcio e processa'!W449&lt;='Tabela IRT'!$B$15,'Tabela IRT'!$E$15,IF('Ficha de funcio e processa'!W449&lt;='Tabela IRT'!$B$16,'Tabela IRT'!$E$16,IF('Ficha de funcio e processa'!W449&lt;='Tabela IRT'!$B$17,'Tabela IRT'!$E$17,IF('Ficha de funcio e processa'!W449&lt;='Tabela IRT'!$B$18,'Tabela IRT'!$E$18,IF('Ficha de funcio e processa'!W449&lt;='Tabela IRT'!$B$19,'Tabela IRT'!$E$19,IF('Ficha de funcio e processa'!W449&lt;='Tabela IRT'!$B$20,'Tabela IRT'!$E$20,IF('Ficha de funcio e processa'!W449&lt;='Tabela IRT'!$B$21,'Tabela IRT'!$E$21,IF('Ficha de funcio e processa'!W449&lt;='Tabela IRT'!$B$22,'Tabela IRT'!$E$22,IF('Ficha de funcio e processa'!W449&lt;='Tabela IRT'!$B$23,'Tabela IRT'!$E$23,IF('Ficha de funcio e processa'!W449&lt;='Tabela IRT'!$B$24,'Tabela IRT'!$E$24))))))))))))))</f>
        <v>0</v>
      </c>
      <c r="L444" s="148">
        <f>IF('Ficha de funcio e processa'!W449&lt;='Tabela IRT'!$B$11,'Tabela IRT'!$C$11,IF('Ficha de funcio e processa'!W449&lt;='Tabela IRT'!$B$12,'Tabela IRT'!$C$12,IF('Ficha de funcio e processa'!W449&lt;='Tabela IRT'!$B$13,'Tabela IRT'!$C$13,IF('Ficha de funcio e processa'!W449&lt;='Tabela IRT'!$B$14,'Tabela IRT'!$C$14,IF('Ficha de funcio e processa'!W449&lt;='Tabela IRT'!$B$15,'Tabela IRT'!$C$15,IF('Ficha de funcio e processa'!W449&lt;='Tabela IRT'!$B$16,'Tabela IRT'!$C$16,IF('Ficha de funcio e processa'!W449&lt;='Tabela IRT'!$B$17,'Tabela IRT'!$C$17,IF('Ficha de funcio e processa'!W449&lt;='Tabela IRT'!$B$18,'Tabela IRT'!$C$18,IF('Ficha de funcio e processa'!W449&lt;='Tabela IRT'!$B$19,'Tabela IRT'!$C$19,IF('Ficha de funcio e processa'!W449&lt;='Tabela IRT'!$B$20,'Tabela IRT'!$C$20,IF('Ficha de funcio e processa'!W449&lt;='Tabela IRT'!$B$21,'Tabela IRT'!$C$21,IF('Ficha de funcio e processa'!W449&lt;='Tabela IRT'!$B$22,'Tabela IRT'!$C$22,IF('Ficha de funcio e processa'!W449&lt;='Tabela IRT'!$B$23,'Tabela IRT'!$C$23,IF('Ficha de funcio e processa'!W449&lt;='Tabela IRT'!$B$24,'Tabela IRT'!$C$24))))))))))))))</f>
        <v>0</v>
      </c>
      <c r="M444" s="233">
        <f>('Ficha de funcio e processa'!W449-30%)-L444</f>
        <v>-0.3</v>
      </c>
      <c r="N444" s="184">
        <v>44</v>
      </c>
      <c r="O444" s="184">
        <v>9</v>
      </c>
      <c r="P444" s="185"/>
      <c r="Q444" s="185"/>
      <c r="R444" s="186"/>
      <c r="S444" s="186"/>
      <c r="T444" s="186"/>
      <c r="U444" s="186"/>
      <c r="V444" s="186"/>
      <c r="W444" s="186"/>
      <c r="X444" s="186"/>
      <c r="Y444" s="186"/>
      <c r="Z444" s="151"/>
      <c r="AA444" s="153">
        <f t="shared" ca="1" si="32"/>
        <v>41740</v>
      </c>
      <c r="AB444" s="154">
        <f t="shared" ca="1" si="33"/>
        <v>114.35616438356165</v>
      </c>
      <c r="AC444" s="187"/>
    </row>
    <row r="445" spans="1:29">
      <c r="A445" s="137" t="b">
        <f t="shared" si="34"/>
        <v>0</v>
      </c>
      <c r="B445" s="138"/>
      <c r="C445" s="145"/>
      <c r="D445" s="138"/>
      <c r="E445" s="139"/>
      <c r="F445" s="139"/>
      <c r="G445" s="140">
        <f t="shared" ca="1" si="35"/>
        <v>41740</v>
      </c>
      <c r="H445" s="141">
        <f t="shared" ca="1" si="31"/>
        <v>-41740</v>
      </c>
      <c r="I445" s="180"/>
      <c r="J445" s="135">
        <f>IF('Ficha de funcio e processa'!W450&lt;='Tabela IRT'!$B$11,'Tabela IRT'!$D$11,IF('Ficha de funcio e processa'!W450&lt;='Tabela IRT'!$B$12,'Tabela IRT'!$D$12,IF('Ficha de funcio e processa'!W450&lt;='Tabela IRT'!$B$13,'Tabela IRT'!$D$13,IF('Ficha de funcio e processa'!W450&lt;='Tabela IRT'!$B$14,'Tabela IRT'!$D$14,IF('Ficha de funcio e processa'!W450&lt;='Tabela IRT'!$B$15,'Tabela IRT'!$D$15,IF('Ficha de funcio e processa'!W450&lt;='Tabela IRT'!$B$16,'Tabela IRT'!$D$16,IF('Ficha de funcio e processa'!W450&lt;='Tabela IRT'!$B$17,'Tabela IRT'!$D$17,IF('Ficha de funcio e processa'!W450&lt;='Tabela IRT'!$B$18,'Tabela IRT'!$D$18,IF('Ficha de funcio e processa'!W450&lt;='Tabela IRT'!$B$19,'Tabela IRT'!$D$19,IF('Ficha de funcio e processa'!W450&lt;='Tabela IRT'!$B$20,'Tabela IRT'!$D$20,IF('Ficha de funcio e processa'!W450&lt;='Tabela IRT'!$B$21,'Tabela IRT'!$D$21,IF('Ficha de funcio e processa'!W450&lt;='Tabela IRT'!$B$22,'Tabela IRT'!$D$22,IF('Ficha de funcio e processa'!W450&lt;='Tabela IRT'!$B$23,'Tabela IRT'!$D$23,IF('Ficha de funcio e processa'!W450&lt;='Tabela IRT'!$B$24,'Tabela IRT'!$D$24))))))))))))))</f>
        <v>0</v>
      </c>
      <c r="K445" s="148">
        <f>IF('Ficha de funcio e processa'!W450&lt;='Tabela IRT'!$B$11,'Tabela IRT'!$E$11,IF('Ficha de funcio e processa'!W450&lt;='Tabela IRT'!$B$12,'Tabela IRT'!$E$12,IF('Ficha de funcio e processa'!W450&lt;='Tabela IRT'!$B$13,'Tabela IRT'!$E$13,IF('Ficha de funcio e processa'!W450&lt;='Tabela IRT'!$B$14,'Tabela IRT'!$E$14,IF('Ficha de funcio e processa'!W450&lt;='Tabela IRT'!$B$15,'Tabela IRT'!$E$15,IF('Ficha de funcio e processa'!W450&lt;='Tabela IRT'!$B$16,'Tabela IRT'!$E$16,IF('Ficha de funcio e processa'!W450&lt;='Tabela IRT'!$B$17,'Tabela IRT'!$E$17,IF('Ficha de funcio e processa'!W450&lt;='Tabela IRT'!$B$18,'Tabela IRT'!$E$18,IF('Ficha de funcio e processa'!W450&lt;='Tabela IRT'!$B$19,'Tabela IRT'!$E$19,IF('Ficha de funcio e processa'!W450&lt;='Tabela IRT'!$B$20,'Tabela IRT'!$E$20,IF('Ficha de funcio e processa'!W450&lt;='Tabela IRT'!$B$21,'Tabela IRT'!$E$21,IF('Ficha de funcio e processa'!W450&lt;='Tabela IRT'!$B$22,'Tabela IRT'!$E$22,IF('Ficha de funcio e processa'!W450&lt;='Tabela IRT'!$B$23,'Tabela IRT'!$E$23,IF('Ficha de funcio e processa'!W450&lt;='Tabela IRT'!$B$24,'Tabela IRT'!$E$24))))))))))))))</f>
        <v>0</v>
      </c>
      <c r="L445" s="148">
        <f>IF('Ficha de funcio e processa'!W450&lt;='Tabela IRT'!$B$11,'Tabela IRT'!$C$11,IF('Ficha de funcio e processa'!W450&lt;='Tabela IRT'!$B$12,'Tabela IRT'!$C$12,IF('Ficha de funcio e processa'!W450&lt;='Tabela IRT'!$B$13,'Tabela IRT'!$C$13,IF('Ficha de funcio e processa'!W450&lt;='Tabela IRT'!$B$14,'Tabela IRT'!$C$14,IF('Ficha de funcio e processa'!W450&lt;='Tabela IRT'!$B$15,'Tabela IRT'!$C$15,IF('Ficha de funcio e processa'!W450&lt;='Tabela IRT'!$B$16,'Tabela IRT'!$C$16,IF('Ficha de funcio e processa'!W450&lt;='Tabela IRT'!$B$17,'Tabela IRT'!$C$17,IF('Ficha de funcio e processa'!W450&lt;='Tabela IRT'!$B$18,'Tabela IRT'!$C$18,IF('Ficha de funcio e processa'!W450&lt;='Tabela IRT'!$B$19,'Tabela IRT'!$C$19,IF('Ficha de funcio e processa'!W450&lt;='Tabela IRT'!$B$20,'Tabela IRT'!$C$20,IF('Ficha de funcio e processa'!W450&lt;='Tabela IRT'!$B$21,'Tabela IRT'!$C$21,IF('Ficha de funcio e processa'!W450&lt;='Tabela IRT'!$B$22,'Tabela IRT'!$C$22,IF('Ficha de funcio e processa'!W450&lt;='Tabela IRT'!$B$23,'Tabela IRT'!$C$23,IF('Ficha de funcio e processa'!W450&lt;='Tabela IRT'!$B$24,'Tabela IRT'!$C$24))))))))))))))</f>
        <v>0</v>
      </c>
      <c r="M445" s="233">
        <f>('Ficha de funcio e processa'!W450-30%)-L445</f>
        <v>-0.3</v>
      </c>
      <c r="N445" s="184">
        <v>44</v>
      </c>
      <c r="O445" s="184">
        <v>9</v>
      </c>
      <c r="P445" s="185"/>
      <c r="Q445" s="185"/>
      <c r="R445" s="186"/>
      <c r="S445" s="186"/>
      <c r="T445" s="186"/>
      <c r="U445" s="186"/>
      <c r="V445" s="186"/>
      <c r="W445" s="186"/>
      <c r="X445" s="186"/>
      <c r="Y445" s="186"/>
      <c r="Z445" s="151"/>
      <c r="AA445" s="153">
        <f t="shared" ca="1" si="32"/>
        <v>41740</v>
      </c>
      <c r="AB445" s="154">
        <f t="shared" ca="1" si="33"/>
        <v>114.35616438356165</v>
      </c>
      <c r="AC445" s="187"/>
    </row>
    <row r="446" spans="1:29">
      <c r="A446" s="137" t="b">
        <f t="shared" si="34"/>
        <v>0</v>
      </c>
      <c r="B446" s="138"/>
      <c r="C446" s="145"/>
      <c r="D446" s="138"/>
      <c r="E446" s="139"/>
      <c r="F446" s="139"/>
      <c r="G446" s="140">
        <f t="shared" ca="1" si="35"/>
        <v>41740</v>
      </c>
      <c r="H446" s="141">
        <f t="shared" ca="1" si="31"/>
        <v>-41740</v>
      </c>
      <c r="I446" s="180"/>
      <c r="J446" s="135">
        <f>IF('Ficha de funcio e processa'!W451&lt;='Tabela IRT'!$B$11,'Tabela IRT'!$D$11,IF('Ficha de funcio e processa'!W451&lt;='Tabela IRT'!$B$12,'Tabela IRT'!$D$12,IF('Ficha de funcio e processa'!W451&lt;='Tabela IRT'!$B$13,'Tabela IRT'!$D$13,IF('Ficha de funcio e processa'!W451&lt;='Tabela IRT'!$B$14,'Tabela IRT'!$D$14,IF('Ficha de funcio e processa'!W451&lt;='Tabela IRT'!$B$15,'Tabela IRT'!$D$15,IF('Ficha de funcio e processa'!W451&lt;='Tabela IRT'!$B$16,'Tabela IRT'!$D$16,IF('Ficha de funcio e processa'!W451&lt;='Tabela IRT'!$B$17,'Tabela IRT'!$D$17,IF('Ficha de funcio e processa'!W451&lt;='Tabela IRT'!$B$18,'Tabela IRT'!$D$18,IF('Ficha de funcio e processa'!W451&lt;='Tabela IRT'!$B$19,'Tabela IRT'!$D$19,IF('Ficha de funcio e processa'!W451&lt;='Tabela IRT'!$B$20,'Tabela IRT'!$D$20,IF('Ficha de funcio e processa'!W451&lt;='Tabela IRT'!$B$21,'Tabela IRT'!$D$21,IF('Ficha de funcio e processa'!W451&lt;='Tabela IRT'!$B$22,'Tabela IRT'!$D$22,IF('Ficha de funcio e processa'!W451&lt;='Tabela IRT'!$B$23,'Tabela IRT'!$D$23,IF('Ficha de funcio e processa'!W451&lt;='Tabela IRT'!$B$24,'Tabela IRT'!$D$24))))))))))))))</f>
        <v>0</v>
      </c>
      <c r="K446" s="148">
        <f>IF('Ficha de funcio e processa'!W451&lt;='Tabela IRT'!$B$11,'Tabela IRT'!$E$11,IF('Ficha de funcio e processa'!W451&lt;='Tabela IRT'!$B$12,'Tabela IRT'!$E$12,IF('Ficha de funcio e processa'!W451&lt;='Tabela IRT'!$B$13,'Tabela IRT'!$E$13,IF('Ficha de funcio e processa'!W451&lt;='Tabela IRT'!$B$14,'Tabela IRT'!$E$14,IF('Ficha de funcio e processa'!W451&lt;='Tabela IRT'!$B$15,'Tabela IRT'!$E$15,IF('Ficha de funcio e processa'!W451&lt;='Tabela IRT'!$B$16,'Tabela IRT'!$E$16,IF('Ficha de funcio e processa'!W451&lt;='Tabela IRT'!$B$17,'Tabela IRT'!$E$17,IF('Ficha de funcio e processa'!W451&lt;='Tabela IRT'!$B$18,'Tabela IRT'!$E$18,IF('Ficha de funcio e processa'!W451&lt;='Tabela IRT'!$B$19,'Tabela IRT'!$E$19,IF('Ficha de funcio e processa'!W451&lt;='Tabela IRT'!$B$20,'Tabela IRT'!$E$20,IF('Ficha de funcio e processa'!W451&lt;='Tabela IRT'!$B$21,'Tabela IRT'!$E$21,IF('Ficha de funcio e processa'!W451&lt;='Tabela IRT'!$B$22,'Tabela IRT'!$E$22,IF('Ficha de funcio e processa'!W451&lt;='Tabela IRT'!$B$23,'Tabela IRT'!$E$23,IF('Ficha de funcio e processa'!W451&lt;='Tabela IRT'!$B$24,'Tabela IRT'!$E$24))))))))))))))</f>
        <v>0</v>
      </c>
      <c r="L446" s="148">
        <f>IF('Ficha de funcio e processa'!W451&lt;='Tabela IRT'!$B$11,'Tabela IRT'!$C$11,IF('Ficha de funcio e processa'!W451&lt;='Tabela IRT'!$B$12,'Tabela IRT'!$C$12,IF('Ficha de funcio e processa'!W451&lt;='Tabela IRT'!$B$13,'Tabela IRT'!$C$13,IF('Ficha de funcio e processa'!W451&lt;='Tabela IRT'!$B$14,'Tabela IRT'!$C$14,IF('Ficha de funcio e processa'!W451&lt;='Tabela IRT'!$B$15,'Tabela IRT'!$C$15,IF('Ficha de funcio e processa'!W451&lt;='Tabela IRT'!$B$16,'Tabela IRT'!$C$16,IF('Ficha de funcio e processa'!W451&lt;='Tabela IRT'!$B$17,'Tabela IRT'!$C$17,IF('Ficha de funcio e processa'!W451&lt;='Tabela IRT'!$B$18,'Tabela IRT'!$C$18,IF('Ficha de funcio e processa'!W451&lt;='Tabela IRT'!$B$19,'Tabela IRT'!$C$19,IF('Ficha de funcio e processa'!W451&lt;='Tabela IRT'!$B$20,'Tabela IRT'!$C$20,IF('Ficha de funcio e processa'!W451&lt;='Tabela IRT'!$B$21,'Tabela IRT'!$C$21,IF('Ficha de funcio e processa'!W451&lt;='Tabela IRT'!$B$22,'Tabela IRT'!$C$22,IF('Ficha de funcio e processa'!W451&lt;='Tabela IRT'!$B$23,'Tabela IRT'!$C$23,IF('Ficha de funcio e processa'!W451&lt;='Tabela IRT'!$B$24,'Tabela IRT'!$C$24))))))))))))))</f>
        <v>0</v>
      </c>
      <c r="M446" s="233">
        <f>('Ficha de funcio e processa'!W451-30%)-L446</f>
        <v>-0.3</v>
      </c>
      <c r="N446" s="184">
        <v>44</v>
      </c>
      <c r="O446" s="184">
        <v>9</v>
      </c>
      <c r="P446" s="185"/>
      <c r="Q446" s="185"/>
      <c r="R446" s="186"/>
      <c r="S446" s="186"/>
      <c r="T446" s="186"/>
      <c r="U446" s="186"/>
      <c r="V446" s="186"/>
      <c r="W446" s="186"/>
      <c r="X446" s="186"/>
      <c r="Y446" s="186"/>
      <c r="Z446" s="151"/>
      <c r="AA446" s="153">
        <f t="shared" ca="1" si="32"/>
        <v>41740</v>
      </c>
      <c r="AB446" s="154">
        <f t="shared" ca="1" si="33"/>
        <v>114.35616438356165</v>
      </c>
      <c r="AC446" s="187"/>
    </row>
    <row r="447" spans="1:29">
      <c r="A447" s="137" t="b">
        <f t="shared" si="34"/>
        <v>0</v>
      </c>
      <c r="B447" s="138"/>
      <c r="C447" s="145"/>
      <c r="D447" s="138"/>
      <c r="E447" s="139"/>
      <c r="F447" s="139"/>
      <c r="G447" s="140">
        <f t="shared" ca="1" si="35"/>
        <v>41740</v>
      </c>
      <c r="H447" s="141">
        <f t="shared" ca="1" si="31"/>
        <v>-41740</v>
      </c>
      <c r="I447" s="180"/>
      <c r="J447" s="135">
        <f>IF('Ficha de funcio e processa'!W452&lt;='Tabela IRT'!$B$11,'Tabela IRT'!$D$11,IF('Ficha de funcio e processa'!W452&lt;='Tabela IRT'!$B$12,'Tabela IRT'!$D$12,IF('Ficha de funcio e processa'!W452&lt;='Tabela IRT'!$B$13,'Tabela IRT'!$D$13,IF('Ficha de funcio e processa'!W452&lt;='Tabela IRT'!$B$14,'Tabela IRT'!$D$14,IF('Ficha de funcio e processa'!W452&lt;='Tabela IRT'!$B$15,'Tabela IRT'!$D$15,IF('Ficha de funcio e processa'!W452&lt;='Tabela IRT'!$B$16,'Tabela IRT'!$D$16,IF('Ficha de funcio e processa'!W452&lt;='Tabela IRT'!$B$17,'Tabela IRT'!$D$17,IF('Ficha de funcio e processa'!W452&lt;='Tabela IRT'!$B$18,'Tabela IRT'!$D$18,IF('Ficha de funcio e processa'!W452&lt;='Tabela IRT'!$B$19,'Tabela IRT'!$D$19,IF('Ficha de funcio e processa'!W452&lt;='Tabela IRT'!$B$20,'Tabela IRT'!$D$20,IF('Ficha de funcio e processa'!W452&lt;='Tabela IRT'!$B$21,'Tabela IRT'!$D$21,IF('Ficha de funcio e processa'!W452&lt;='Tabela IRT'!$B$22,'Tabela IRT'!$D$22,IF('Ficha de funcio e processa'!W452&lt;='Tabela IRT'!$B$23,'Tabela IRT'!$D$23,IF('Ficha de funcio e processa'!W452&lt;='Tabela IRT'!$B$24,'Tabela IRT'!$D$24))))))))))))))</f>
        <v>0</v>
      </c>
      <c r="K447" s="148">
        <f>IF('Ficha de funcio e processa'!W452&lt;='Tabela IRT'!$B$11,'Tabela IRT'!$E$11,IF('Ficha de funcio e processa'!W452&lt;='Tabela IRT'!$B$12,'Tabela IRT'!$E$12,IF('Ficha de funcio e processa'!W452&lt;='Tabela IRT'!$B$13,'Tabela IRT'!$E$13,IF('Ficha de funcio e processa'!W452&lt;='Tabela IRT'!$B$14,'Tabela IRT'!$E$14,IF('Ficha de funcio e processa'!W452&lt;='Tabela IRT'!$B$15,'Tabela IRT'!$E$15,IF('Ficha de funcio e processa'!W452&lt;='Tabela IRT'!$B$16,'Tabela IRT'!$E$16,IF('Ficha de funcio e processa'!W452&lt;='Tabela IRT'!$B$17,'Tabela IRT'!$E$17,IF('Ficha de funcio e processa'!W452&lt;='Tabela IRT'!$B$18,'Tabela IRT'!$E$18,IF('Ficha de funcio e processa'!W452&lt;='Tabela IRT'!$B$19,'Tabela IRT'!$E$19,IF('Ficha de funcio e processa'!W452&lt;='Tabela IRT'!$B$20,'Tabela IRT'!$E$20,IF('Ficha de funcio e processa'!W452&lt;='Tabela IRT'!$B$21,'Tabela IRT'!$E$21,IF('Ficha de funcio e processa'!W452&lt;='Tabela IRT'!$B$22,'Tabela IRT'!$E$22,IF('Ficha de funcio e processa'!W452&lt;='Tabela IRT'!$B$23,'Tabela IRT'!$E$23,IF('Ficha de funcio e processa'!W452&lt;='Tabela IRT'!$B$24,'Tabela IRT'!$E$24))))))))))))))</f>
        <v>0</v>
      </c>
      <c r="L447" s="148">
        <f>IF('Ficha de funcio e processa'!W452&lt;='Tabela IRT'!$B$11,'Tabela IRT'!$C$11,IF('Ficha de funcio e processa'!W452&lt;='Tabela IRT'!$B$12,'Tabela IRT'!$C$12,IF('Ficha de funcio e processa'!W452&lt;='Tabela IRT'!$B$13,'Tabela IRT'!$C$13,IF('Ficha de funcio e processa'!W452&lt;='Tabela IRT'!$B$14,'Tabela IRT'!$C$14,IF('Ficha de funcio e processa'!W452&lt;='Tabela IRT'!$B$15,'Tabela IRT'!$C$15,IF('Ficha de funcio e processa'!W452&lt;='Tabela IRT'!$B$16,'Tabela IRT'!$C$16,IF('Ficha de funcio e processa'!W452&lt;='Tabela IRT'!$B$17,'Tabela IRT'!$C$17,IF('Ficha de funcio e processa'!W452&lt;='Tabela IRT'!$B$18,'Tabela IRT'!$C$18,IF('Ficha de funcio e processa'!W452&lt;='Tabela IRT'!$B$19,'Tabela IRT'!$C$19,IF('Ficha de funcio e processa'!W452&lt;='Tabela IRT'!$B$20,'Tabela IRT'!$C$20,IF('Ficha de funcio e processa'!W452&lt;='Tabela IRT'!$B$21,'Tabela IRT'!$C$21,IF('Ficha de funcio e processa'!W452&lt;='Tabela IRT'!$B$22,'Tabela IRT'!$C$22,IF('Ficha de funcio e processa'!W452&lt;='Tabela IRT'!$B$23,'Tabela IRT'!$C$23,IF('Ficha de funcio e processa'!W452&lt;='Tabela IRT'!$B$24,'Tabela IRT'!$C$24))))))))))))))</f>
        <v>0</v>
      </c>
      <c r="M447" s="233">
        <f>('Ficha de funcio e processa'!W452-30%)-L447</f>
        <v>-0.3</v>
      </c>
      <c r="N447" s="184">
        <v>44</v>
      </c>
      <c r="O447" s="184">
        <v>9</v>
      </c>
      <c r="P447" s="185"/>
      <c r="Q447" s="185"/>
      <c r="R447" s="186"/>
      <c r="S447" s="186"/>
      <c r="T447" s="186"/>
      <c r="U447" s="186"/>
      <c r="V447" s="186"/>
      <c r="W447" s="186"/>
      <c r="X447" s="186"/>
      <c r="Y447" s="186"/>
      <c r="Z447" s="151"/>
      <c r="AA447" s="153">
        <f t="shared" ca="1" si="32"/>
        <v>41740</v>
      </c>
      <c r="AB447" s="154">
        <f t="shared" ca="1" si="33"/>
        <v>114.35616438356165</v>
      </c>
      <c r="AC447" s="187"/>
    </row>
    <row r="448" spans="1:29">
      <c r="A448" s="137" t="b">
        <f t="shared" si="34"/>
        <v>0</v>
      </c>
      <c r="B448" s="138"/>
      <c r="C448" s="145"/>
      <c r="D448" s="138"/>
      <c r="E448" s="139"/>
      <c r="F448" s="139"/>
      <c r="G448" s="140">
        <f t="shared" ca="1" si="35"/>
        <v>41740</v>
      </c>
      <c r="H448" s="141">
        <f t="shared" ca="1" si="31"/>
        <v>-41740</v>
      </c>
      <c r="I448" s="180"/>
      <c r="J448" s="135">
        <f>IF('Ficha de funcio e processa'!W453&lt;='Tabela IRT'!$B$11,'Tabela IRT'!$D$11,IF('Ficha de funcio e processa'!W453&lt;='Tabela IRT'!$B$12,'Tabela IRT'!$D$12,IF('Ficha de funcio e processa'!W453&lt;='Tabela IRT'!$B$13,'Tabela IRT'!$D$13,IF('Ficha de funcio e processa'!W453&lt;='Tabela IRT'!$B$14,'Tabela IRT'!$D$14,IF('Ficha de funcio e processa'!W453&lt;='Tabela IRT'!$B$15,'Tabela IRT'!$D$15,IF('Ficha de funcio e processa'!W453&lt;='Tabela IRT'!$B$16,'Tabela IRT'!$D$16,IF('Ficha de funcio e processa'!W453&lt;='Tabela IRT'!$B$17,'Tabela IRT'!$D$17,IF('Ficha de funcio e processa'!W453&lt;='Tabela IRT'!$B$18,'Tabela IRT'!$D$18,IF('Ficha de funcio e processa'!W453&lt;='Tabela IRT'!$B$19,'Tabela IRT'!$D$19,IF('Ficha de funcio e processa'!W453&lt;='Tabela IRT'!$B$20,'Tabela IRT'!$D$20,IF('Ficha de funcio e processa'!W453&lt;='Tabela IRT'!$B$21,'Tabela IRT'!$D$21,IF('Ficha de funcio e processa'!W453&lt;='Tabela IRT'!$B$22,'Tabela IRT'!$D$22,IF('Ficha de funcio e processa'!W453&lt;='Tabela IRT'!$B$23,'Tabela IRT'!$D$23,IF('Ficha de funcio e processa'!W453&lt;='Tabela IRT'!$B$24,'Tabela IRT'!$D$24))))))))))))))</f>
        <v>0</v>
      </c>
      <c r="K448" s="148">
        <f>IF('Ficha de funcio e processa'!W453&lt;='Tabela IRT'!$B$11,'Tabela IRT'!$E$11,IF('Ficha de funcio e processa'!W453&lt;='Tabela IRT'!$B$12,'Tabela IRT'!$E$12,IF('Ficha de funcio e processa'!W453&lt;='Tabela IRT'!$B$13,'Tabela IRT'!$E$13,IF('Ficha de funcio e processa'!W453&lt;='Tabela IRT'!$B$14,'Tabela IRT'!$E$14,IF('Ficha de funcio e processa'!W453&lt;='Tabela IRT'!$B$15,'Tabela IRT'!$E$15,IF('Ficha de funcio e processa'!W453&lt;='Tabela IRT'!$B$16,'Tabela IRT'!$E$16,IF('Ficha de funcio e processa'!W453&lt;='Tabela IRT'!$B$17,'Tabela IRT'!$E$17,IF('Ficha de funcio e processa'!W453&lt;='Tabela IRT'!$B$18,'Tabela IRT'!$E$18,IF('Ficha de funcio e processa'!W453&lt;='Tabela IRT'!$B$19,'Tabela IRT'!$E$19,IF('Ficha de funcio e processa'!W453&lt;='Tabela IRT'!$B$20,'Tabela IRT'!$E$20,IF('Ficha de funcio e processa'!W453&lt;='Tabela IRT'!$B$21,'Tabela IRT'!$E$21,IF('Ficha de funcio e processa'!W453&lt;='Tabela IRT'!$B$22,'Tabela IRT'!$E$22,IF('Ficha de funcio e processa'!W453&lt;='Tabela IRT'!$B$23,'Tabela IRT'!$E$23,IF('Ficha de funcio e processa'!W453&lt;='Tabela IRT'!$B$24,'Tabela IRT'!$E$24))))))))))))))</f>
        <v>0</v>
      </c>
      <c r="L448" s="148">
        <f>IF('Ficha de funcio e processa'!W453&lt;='Tabela IRT'!$B$11,'Tabela IRT'!$C$11,IF('Ficha de funcio e processa'!W453&lt;='Tabela IRT'!$B$12,'Tabela IRT'!$C$12,IF('Ficha de funcio e processa'!W453&lt;='Tabela IRT'!$B$13,'Tabela IRT'!$C$13,IF('Ficha de funcio e processa'!W453&lt;='Tabela IRT'!$B$14,'Tabela IRT'!$C$14,IF('Ficha de funcio e processa'!W453&lt;='Tabela IRT'!$B$15,'Tabela IRT'!$C$15,IF('Ficha de funcio e processa'!W453&lt;='Tabela IRT'!$B$16,'Tabela IRT'!$C$16,IF('Ficha de funcio e processa'!W453&lt;='Tabela IRT'!$B$17,'Tabela IRT'!$C$17,IF('Ficha de funcio e processa'!W453&lt;='Tabela IRT'!$B$18,'Tabela IRT'!$C$18,IF('Ficha de funcio e processa'!W453&lt;='Tabela IRT'!$B$19,'Tabela IRT'!$C$19,IF('Ficha de funcio e processa'!W453&lt;='Tabela IRT'!$B$20,'Tabela IRT'!$C$20,IF('Ficha de funcio e processa'!W453&lt;='Tabela IRT'!$B$21,'Tabela IRT'!$C$21,IF('Ficha de funcio e processa'!W453&lt;='Tabela IRT'!$B$22,'Tabela IRT'!$C$22,IF('Ficha de funcio e processa'!W453&lt;='Tabela IRT'!$B$23,'Tabela IRT'!$C$23,IF('Ficha de funcio e processa'!W453&lt;='Tabela IRT'!$B$24,'Tabela IRT'!$C$24))))))))))))))</f>
        <v>0</v>
      </c>
      <c r="M448" s="233">
        <f>('Ficha de funcio e processa'!W453-30%)-L448</f>
        <v>-0.3</v>
      </c>
      <c r="N448" s="184">
        <v>44</v>
      </c>
      <c r="O448" s="184">
        <v>9</v>
      </c>
      <c r="P448" s="185"/>
      <c r="Q448" s="185"/>
      <c r="R448" s="186"/>
      <c r="S448" s="186"/>
      <c r="T448" s="186"/>
      <c r="U448" s="186"/>
      <c r="V448" s="186"/>
      <c r="W448" s="186"/>
      <c r="X448" s="186"/>
      <c r="Y448" s="186"/>
      <c r="Z448" s="151"/>
      <c r="AA448" s="153">
        <f t="shared" ca="1" si="32"/>
        <v>41740</v>
      </c>
      <c r="AB448" s="154">
        <f t="shared" ca="1" si="33"/>
        <v>114.35616438356165</v>
      </c>
      <c r="AC448" s="187"/>
    </row>
    <row r="449" spans="1:29">
      <c r="A449" s="137" t="b">
        <f t="shared" si="34"/>
        <v>0</v>
      </c>
      <c r="B449" s="138"/>
      <c r="C449" s="145"/>
      <c r="D449" s="138"/>
      <c r="E449" s="139"/>
      <c r="F449" s="139"/>
      <c r="G449" s="140">
        <f t="shared" ca="1" si="35"/>
        <v>41740</v>
      </c>
      <c r="H449" s="141">
        <f t="shared" ca="1" si="31"/>
        <v>-41740</v>
      </c>
      <c r="I449" s="180"/>
      <c r="J449" s="135">
        <f>IF('Ficha de funcio e processa'!W454&lt;='Tabela IRT'!$B$11,'Tabela IRT'!$D$11,IF('Ficha de funcio e processa'!W454&lt;='Tabela IRT'!$B$12,'Tabela IRT'!$D$12,IF('Ficha de funcio e processa'!W454&lt;='Tabela IRT'!$B$13,'Tabela IRT'!$D$13,IF('Ficha de funcio e processa'!W454&lt;='Tabela IRT'!$B$14,'Tabela IRT'!$D$14,IF('Ficha de funcio e processa'!W454&lt;='Tabela IRT'!$B$15,'Tabela IRT'!$D$15,IF('Ficha de funcio e processa'!W454&lt;='Tabela IRT'!$B$16,'Tabela IRT'!$D$16,IF('Ficha de funcio e processa'!W454&lt;='Tabela IRT'!$B$17,'Tabela IRT'!$D$17,IF('Ficha de funcio e processa'!W454&lt;='Tabela IRT'!$B$18,'Tabela IRT'!$D$18,IF('Ficha de funcio e processa'!W454&lt;='Tabela IRT'!$B$19,'Tabela IRT'!$D$19,IF('Ficha de funcio e processa'!W454&lt;='Tabela IRT'!$B$20,'Tabela IRT'!$D$20,IF('Ficha de funcio e processa'!W454&lt;='Tabela IRT'!$B$21,'Tabela IRT'!$D$21,IF('Ficha de funcio e processa'!W454&lt;='Tabela IRT'!$B$22,'Tabela IRT'!$D$22,IF('Ficha de funcio e processa'!W454&lt;='Tabela IRT'!$B$23,'Tabela IRT'!$D$23,IF('Ficha de funcio e processa'!W454&lt;='Tabela IRT'!$B$24,'Tabela IRT'!$D$24))))))))))))))</f>
        <v>0</v>
      </c>
      <c r="K449" s="148">
        <f>IF('Ficha de funcio e processa'!W454&lt;='Tabela IRT'!$B$11,'Tabela IRT'!$E$11,IF('Ficha de funcio e processa'!W454&lt;='Tabela IRT'!$B$12,'Tabela IRT'!$E$12,IF('Ficha de funcio e processa'!W454&lt;='Tabela IRT'!$B$13,'Tabela IRT'!$E$13,IF('Ficha de funcio e processa'!W454&lt;='Tabela IRT'!$B$14,'Tabela IRT'!$E$14,IF('Ficha de funcio e processa'!W454&lt;='Tabela IRT'!$B$15,'Tabela IRT'!$E$15,IF('Ficha de funcio e processa'!W454&lt;='Tabela IRT'!$B$16,'Tabela IRT'!$E$16,IF('Ficha de funcio e processa'!W454&lt;='Tabela IRT'!$B$17,'Tabela IRT'!$E$17,IF('Ficha de funcio e processa'!W454&lt;='Tabela IRT'!$B$18,'Tabela IRT'!$E$18,IF('Ficha de funcio e processa'!W454&lt;='Tabela IRT'!$B$19,'Tabela IRT'!$E$19,IF('Ficha de funcio e processa'!W454&lt;='Tabela IRT'!$B$20,'Tabela IRT'!$E$20,IF('Ficha de funcio e processa'!W454&lt;='Tabela IRT'!$B$21,'Tabela IRT'!$E$21,IF('Ficha de funcio e processa'!W454&lt;='Tabela IRT'!$B$22,'Tabela IRT'!$E$22,IF('Ficha de funcio e processa'!W454&lt;='Tabela IRT'!$B$23,'Tabela IRT'!$E$23,IF('Ficha de funcio e processa'!W454&lt;='Tabela IRT'!$B$24,'Tabela IRT'!$E$24))))))))))))))</f>
        <v>0</v>
      </c>
      <c r="L449" s="148">
        <f>IF('Ficha de funcio e processa'!W454&lt;='Tabela IRT'!$B$11,'Tabela IRT'!$C$11,IF('Ficha de funcio e processa'!W454&lt;='Tabela IRT'!$B$12,'Tabela IRT'!$C$12,IF('Ficha de funcio e processa'!W454&lt;='Tabela IRT'!$B$13,'Tabela IRT'!$C$13,IF('Ficha de funcio e processa'!W454&lt;='Tabela IRT'!$B$14,'Tabela IRT'!$C$14,IF('Ficha de funcio e processa'!W454&lt;='Tabela IRT'!$B$15,'Tabela IRT'!$C$15,IF('Ficha de funcio e processa'!W454&lt;='Tabela IRT'!$B$16,'Tabela IRT'!$C$16,IF('Ficha de funcio e processa'!W454&lt;='Tabela IRT'!$B$17,'Tabela IRT'!$C$17,IF('Ficha de funcio e processa'!W454&lt;='Tabela IRT'!$B$18,'Tabela IRT'!$C$18,IF('Ficha de funcio e processa'!W454&lt;='Tabela IRT'!$B$19,'Tabela IRT'!$C$19,IF('Ficha de funcio e processa'!W454&lt;='Tabela IRT'!$B$20,'Tabela IRT'!$C$20,IF('Ficha de funcio e processa'!W454&lt;='Tabela IRT'!$B$21,'Tabela IRT'!$C$21,IF('Ficha de funcio e processa'!W454&lt;='Tabela IRT'!$B$22,'Tabela IRT'!$C$22,IF('Ficha de funcio e processa'!W454&lt;='Tabela IRT'!$B$23,'Tabela IRT'!$C$23,IF('Ficha de funcio e processa'!W454&lt;='Tabela IRT'!$B$24,'Tabela IRT'!$C$24))))))))))))))</f>
        <v>0</v>
      </c>
      <c r="M449" s="233">
        <f>('Ficha de funcio e processa'!W454-30%)-L449</f>
        <v>-0.3</v>
      </c>
      <c r="N449" s="184">
        <v>44</v>
      </c>
      <c r="O449" s="184">
        <v>9</v>
      </c>
      <c r="P449" s="185"/>
      <c r="Q449" s="185"/>
      <c r="R449" s="186"/>
      <c r="S449" s="186"/>
      <c r="T449" s="186"/>
      <c r="U449" s="186"/>
      <c r="V449" s="186"/>
      <c r="W449" s="186"/>
      <c r="X449" s="186"/>
      <c r="Y449" s="186"/>
      <c r="Z449" s="151"/>
      <c r="AA449" s="153">
        <f t="shared" ca="1" si="32"/>
        <v>41740</v>
      </c>
      <c r="AB449" s="154">
        <f t="shared" ca="1" si="33"/>
        <v>114.35616438356165</v>
      </c>
      <c r="AC449" s="187"/>
    </row>
    <row r="450" spans="1:29">
      <c r="A450" s="137" t="b">
        <f t="shared" si="34"/>
        <v>0</v>
      </c>
      <c r="B450" s="138"/>
      <c r="C450" s="145"/>
      <c r="D450" s="138"/>
      <c r="E450" s="139"/>
      <c r="F450" s="139"/>
      <c r="G450" s="140">
        <f t="shared" ca="1" si="35"/>
        <v>41740</v>
      </c>
      <c r="H450" s="141">
        <f t="shared" ca="1" si="31"/>
        <v>-41740</v>
      </c>
      <c r="I450" s="180"/>
      <c r="J450" s="135">
        <f>IF('Ficha de funcio e processa'!W455&lt;='Tabela IRT'!$B$11,'Tabela IRT'!$D$11,IF('Ficha de funcio e processa'!W455&lt;='Tabela IRT'!$B$12,'Tabela IRT'!$D$12,IF('Ficha de funcio e processa'!W455&lt;='Tabela IRT'!$B$13,'Tabela IRT'!$D$13,IF('Ficha de funcio e processa'!W455&lt;='Tabela IRT'!$B$14,'Tabela IRT'!$D$14,IF('Ficha de funcio e processa'!W455&lt;='Tabela IRT'!$B$15,'Tabela IRT'!$D$15,IF('Ficha de funcio e processa'!W455&lt;='Tabela IRT'!$B$16,'Tabela IRT'!$D$16,IF('Ficha de funcio e processa'!W455&lt;='Tabela IRT'!$B$17,'Tabela IRT'!$D$17,IF('Ficha de funcio e processa'!W455&lt;='Tabela IRT'!$B$18,'Tabela IRT'!$D$18,IF('Ficha de funcio e processa'!W455&lt;='Tabela IRT'!$B$19,'Tabela IRT'!$D$19,IF('Ficha de funcio e processa'!W455&lt;='Tabela IRT'!$B$20,'Tabela IRT'!$D$20,IF('Ficha de funcio e processa'!W455&lt;='Tabela IRT'!$B$21,'Tabela IRT'!$D$21,IF('Ficha de funcio e processa'!W455&lt;='Tabela IRT'!$B$22,'Tabela IRT'!$D$22,IF('Ficha de funcio e processa'!W455&lt;='Tabela IRT'!$B$23,'Tabela IRT'!$D$23,IF('Ficha de funcio e processa'!W455&lt;='Tabela IRT'!$B$24,'Tabela IRT'!$D$24))))))))))))))</f>
        <v>0</v>
      </c>
      <c r="K450" s="148">
        <f>IF('Ficha de funcio e processa'!W455&lt;='Tabela IRT'!$B$11,'Tabela IRT'!$E$11,IF('Ficha de funcio e processa'!W455&lt;='Tabela IRT'!$B$12,'Tabela IRT'!$E$12,IF('Ficha de funcio e processa'!W455&lt;='Tabela IRT'!$B$13,'Tabela IRT'!$E$13,IF('Ficha de funcio e processa'!W455&lt;='Tabela IRT'!$B$14,'Tabela IRT'!$E$14,IF('Ficha de funcio e processa'!W455&lt;='Tabela IRT'!$B$15,'Tabela IRT'!$E$15,IF('Ficha de funcio e processa'!W455&lt;='Tabela IRT'!$B$16,'Tabela IRT'!$E$16,IF('Ficha de funcio e processa'!W455&lt;='Tabela IRT'!$B$17,'Tabela IRT'!$E$17,IF('Ficha de funcio e processa'!W455&lt;='Tabela IRT'!$B$18,'Tabela IRT'!$E$18,IF('Ficha de funcio e processa'!W455&lt;='Tabela IRT'!$B$19,'Tabela IRT'!$E$19,IF('Ficha de funcio e processa'!W455&lt;='Tabela IRT'!$B$20,'Tabela IRT'!$E$20,IF('Ficha de funcio e processa'!W455&lt;='Tabela IRT'!$B$21,'Tabela IRT'!$E$21,IF('Ficha de funcio e processa'!W455&lt;='Tabela IRT'!$B$22,'Tabela IRT'!$E$22,IF('Ficha de funcio e processa'!W455&lt;='Tabela IRT'!$B$23,'Tabela IRT'!$E$23,IF('Ficha de funcio e processa'!W455&lt;='Tabela IRT'!$B$24,'Tabela IRT'!$E$24))))))))))))))</f>
        <v>0</v>
      </c>
      <c r="L450" s="148">
        <f>IF('Ficha de funcio e processa'!W455&lt;='Tabela IRT'!$B$11,'Tabela IRT'!$C$11,IF('Ficha de funcio e processa'!W455&lt;='Tabela IRT'!$B$12,'Tabela IRT'!$C$12,IF('Ficha de funcio e processa'!W455&lt;='Tabela IRT'!$B$13,'Tabela IRT'!$C$13,IF('Ficha de funcio e processa'!W455&lt;='Tabela IRT'!$B$14,'Tabela IRT'!$C$14,IF('Ficha de funcio e processa'!W455&lt;='Tabela IRT'!$B$15,'Tabela IRT'!$C$15,IF('Ficha de funcio e processa'!W455&lt;='Tabela IRT'!$B$16,'Tabela IRT'!$C$16,IF('Ficha de funcio e processa'!W455&lt;='Tabela IRT'!$B$17,'Tabela IRT'!$C$17,IF('Ficha de funcio e processa'!W455&lt;='Tabela IRT'!$B$18,'Tabela IRT'!$C$18,IF('Ficha de funcio e processa'!W455&lt;='Tabela IRT'!$B$19,'Tabela IRT'!$C$19,IF('Ficha de funcio e processa'!W455&lt;='Tabela IRT'!$B$20,'Tabela IRT'!$C$20,IF('Ficha de funcio e processa'!W455&lt;='Tabela IRT'!$B$21,'Tabela IRT'!$C$21,IF('Ficha de funcio e processa'!W455&lt;='Tabela IRT'!$B$22,'Tabela IRT'!$C$22,IF('Ficha de funcio e processa'!W455&lt;='Tabela IRT'!$B$23,'Tabela IRT'!$C$23,IF('Ficha de funcio e processa'!W455&lt;='Tabela IRT'!$B$24,'Tabela IRT'!$C$24))))))))))))))</f>
        <v>0</v>
      </c>
      <c r="M450" s="233">
        <f>('Ficha de funcio e processa'!W455-30%)-L450</f>
        <v>-0.3</v>
      </c>
      <c r="N450" s="184">
        <v>44</v>
      </c>
      <c r="O450" s="184">
        <v>9</v>
      </c>
      <c r="P450" s="185"/>
      <c r="Q450" s="185"/>
      <c r="R450" s="186"/>
      <c r="S450" s="186"/>
      <c r="T450" s="186"/>
      <c r="U450" s="186"/>
      <c r="V450" s="186"/>
      <c r="W450" s="186"/>
      <c r="X450" s="186"/>
      <c r="Y450" s="186"/>
      <c r="Z450" s="151"/>
      <c r="AA450" s="153">
        <f t="shared" ca="1" si="32"/>
        <v>41740</v>
      </c>
      <c r="AB450" s="154">
        <f t="shared" ca="1" si="33"/>
        <v>114.35616438356165</v>
      </c>
      <c r="AC450" s="187"/>
    </row>
    <row r="451" spans="1:29">
      <c r="A451" s="137" t="b">
        <f t="shared" si="34"/>
        <v>0</v>
      </c>
      <c r="B451" s="138"/>
      <c r="C451" s="145"/>
      <c r="D451" s="138"/>
      <c r="E451" s="139"/>
      <c r="F451" s="139"/>
      <c r="G451" s="140">
        <f t="shared" ca="1" si="35"/>
        <v>41740</v>
      </c>
      <c r="H451" s="141">
        <f t="shared" ca="1" si="31"/>
        <v>-41740</v>
      </c>
      <c r="I451" s="180"/>
      <c r="J451" s="135">
        <f>IF('Ficha de funcio e processa'!W456&lt;='Tabela IRT'!$B$11,'Tabela IRT'!$D$11,IF('Ficha de funcio e processa'!W456&lt;='Tabela IRT'!$B$12,'Tabela IRT'!$D$12,IF('Ficha de funcio e processa'!W456&lt;='Tabela IRT'!$B$13,'Tabela IRT'!$D$13,IF('Ficha de funcio e processa'!W456&lt;='Tabela IRT'!$B$14,'Tabela IRT'!$D$14,IF('Ficha de funcio e processa'!W456&lt;='Tabela IRT'!$B$15,'Tabela IRT'!$D$15,IF('Ficha de funcio e processa'!W456&lt;='Tabela IRT'!$B$16,'Tabela IRT'!$D$16,IF('Ficha de funcio e processa'!W456&lt;='Tabela IRT'!$B$17,'Tabela IRT'!$D$17,IF('Ficha de funcio e processa'!W456&lt;='Tabela IRT'!$B$18,'Tabela IRT'!$D$18,IF('Ficha de funcio e processa'!W456&lt;='Tabela IRT'!$B$19,'Tabela IRT'!$D$19,IF('Ficha de funcio e processa'!W456&lt;='Tabela IRT'!$B$20,'Tabela IRT'!$D$20,IF('Ficha de funcio e processa'!W456&lt;='Tabela IRT'!$B$21,'Tabela IRT'!$D$21,IF('Ficha de funcio e processa'!W456&lt;='Tabela IRT'!$B$22,'Tabela IRT'!$D$22,IF('Ficha de funcio e processa'!W456&lt;='Tabela IRT'!$B$23,'Tabela IRT'!$D$23,IF('Ficha de funcio e processa'!W456&lt;='Tabela IRT'!$B$24,'Tabela IRT'!$D$24))))))))))))))</f>
        <v>0</v>
      </c>
      <c r="K451" s="148">
        <f>IF('Ficha de funcio e processa'!W456&lt;='Tabela IRT'!$B$11,'Tabela IRT'!$E$11,IF('Ficha de funcio e processa'!W456&lt;='Tabela IRT'!$B$12,'Tabela IRT'!$E$12,IF('Ficha de funcio e processa'!W456&lt;='Tabela IRT'!$B$13,'Tabela IRT'!$E$13,IF('Ficha de funcio e processa'!W456&lt;='Tabela IRT'!$B$14,'Tabela IRT'!$E$14,IF('Ficha de funcio e processa'!W456&lt;='Tabela IRT'!$B$15,'Tabela IRT'!$E$15,IF('Ficha de funcio e processa'!W456&lt;='Tabela IRT'!$B$16,'Tabela IRT'!$E$16,IF('Ficha de funcio e processa'!W456&lt;='Tabela IRT'!$B$17,'Tabela IRT'!$E$17,IF('Ficha de funcio e processa'!W456&lt;='Tabela IRT'!$B$18,'Tabela IRT'!$E$18,IF('Ficha de funcio e processa'!W456&lt;='Tabela IRT'!$B$19,'Tabela IRT'!$E$19,IF('Ficha de funcio e processa'!W456&lt;='Tabela IRT'!$B$20,'Tabela IRT'!$E$20,IF('Ficha de funcio e processa'!W456&lt;='Tabela IRT'!$B$21,'Tabela IRT'!$E$21,IF('Ficha de funcio e processa'!W456&lt;='Tabela IRT'!$B$22,'Tabela IRT'!$E$22,IF('Ficha de funcio e processa'!W456&lt;='Tabela IRT'!$B$23,'Tabela IRT'!$E$23,IF('Ficha de funcio e processa'!W456&lt;='Tabela IRT'!$B$24,'Tabela IRT'!$E$24))))))))))))))</f>
        <v>0</v>
      </c>
      <c r="L451" s="148">
        <f>IF('Ficha de funcio e processa'!W456&lt;='Tabela IRT'!$B$11,'Tabela IRT'!$C$11,IF('Ficha de funcio e processa'!W456&lt;='Tabela IRT'!$B$12,'Tabela IRT'!$C$12,IF('Ficha de funcio e processa'!W456&lt;='Tabela IRT'!$B$13,'Tabela IRT'!$C$13,IF('Ficha de funcio e processa'!W456&lt;='Tabela IRT'!$B$14,'Tabela IRT'!$C$14,IF('Ficha de funcio e processa'!W456&lt;='Tabela IRT'!$B$15,'Tabela IRT'!$C$15,IF('Ficha de funcio e processa'!W456&lt;='Tabela IRT'!$B$16,'Tabela IRT'!$C$16,IF('Ficha de funcio e processa'!W456&lt;='Tabela IRT'!$B$17,'Tabela IRT'!$C$17,IF('Ficha de funcio e processa'!W456&lt;='Tabela IRT'!$B$18,'Tabela IRT'!$C$18,IF('Ficha de funcio e processa'!W456&lt;='Tabela IRT'!$B$19,'Tabela IRT'!$C$19,IF('Ficha de funcio e processa'!W456&lt;='Tabela IRT'!$B$20,'Tabela IRT'!$C$20,IF('Ficha de funcio e processa'!W456&lt;='Tabela IRT'!$B$21,'Tabela IRT'!$C$21,IF('Ficha de funcio e processa'!W456&lt;='Tabela IRT'!$B$22,'Tabela IRT'!$C$22,IF('Ficha de funcio e processa'!W456&lt;='Tabela IRT'!$B$23,'Tabela IRT'!$C$23,IF('Ficha de funcio e processa'!W456&lt;='Tabela IRT'!$B$24,'Tabela IRT'!$C$24))))))))))))))</f>
        <v>0</v>
      </c>
      <c r="M451" s="233">
        <f>('Ficha de funcio e processa'!W456-30%)-L451</f>
        <v>-0.3</v>
      </c>
      <c r="N451" s="184">
        <v>44</v>
      </c>
      <c r="O451" s="184">
        <v>9</v>
      </c>
      <c r="P451" s="185"/>
      <c r="Q451" s="185"/>
      <c r="R451" s="186"/>
      <c r="S451" s="186"/>
      <c r="T451" s="186"/>
      <c r="U451" s="186"/>
      <c r="V451" s="186"/>
      <c r="W451" s="186"/>
      <c r="X451" s="186"/>
      <c r="Y451" s="186"/>
      <c r="Z451" s="151"/>
      <c r="AA451" s="153">
        <f t="shared" ca="1" si="32"/>
        <v>41740</v>
      </c>
      <c r="AB451" s="154">
        <f t="shared" ca="1" si="33"/>
        <v>114.35616438356165</v>
      </c>
      <c r="AC451" s="187"/>
    </row>
    <row r="452" spans="1:29">
      <c r="A452" s="137" t="b">
        <f t="shared" si="34"/>
        <v>0</v>
      </c>
      <c r="B452" s="138"/>
      <c r="C452" s="145"/>
      <c r="D452" s="138"/>
      <c r="E452" s="139"/>
      <c r="F452" s="139"/>
      <c r="G452" s="140">
        <f t="shared" ca="1" si="35"/>
        <v>41740</v>
      </c>
      <c r="H452" s="141">
        <f t="shared" ca="1" si="31"/>
        <v>-41740</v>
      </c>
      <c r="I452" s="180"/>
      <c r="J452" s="135">
        <f>IF('Ficha de funcio e processa'!W457&lt;='Tabela IRT'!$B$11,'Tabela IRT'!$D$11,IF('Ficha de funcio e processa'!W457&lt;='Tabela IRT'!$B$12,'Tabela IRT'!$D$12,IF('Ficha de funcio e processa'!W457&lt;='Tabela IRT'!$B$13,'Tabela IRT'!$D$13,IF('Ficha de funcio e processa'!W457&lt;='Tabela IRT'!$B$14,'Tabela IRT'!$D$14,IF('Ficha de funcio e processa'!W457&lt;='Tabela IRT'!$B$15,'Tabela IRT'!$D$15,IF('Ficha de funcio e processa'!W457&lt;='Tabela IRT'!$B$16,'Tabela IRT'!$D$16,IF('Ficha de funcio e processa'!W457&lt;='Tabela IRT'!$B$17,'Tabela IRT'!$D$17,IF('Ficha de funcio e processa'!W457&lt;='Tabela IRT'!$B$18,'Tabela IRT'!$D$18,IF('Ficha de funcio e processa'!W457&lt;='Tabela IRT'!$B$19,'Tabela IRT'!$D$19,IF('Ficha de funcio e processa'!W457&lt;='Tabela IRT'!$B$20,'Tabela IRT'!$D$20,IF('Ficha de funcio e processa'!W457&lt;='Tabela IRT'!$B$21,'Tabela IRT'!$D$21,IF('Ficha de funcio e processa'!W457&lt;='Tabela IRT'!$B$22,'Tabela IRT'!$D$22,IF('Ficha de funcio e processa'!W457&lt;='Tabela IRT'!$B$23,'Tabela IRT'!$D$23,IF('Ficha de funcio e processa'!W457&lt;='Tabela IRT'!$B$24,'Tabela IRT'!$D$24))))))))))))))</f>
        <v>0</v>
      </c>
      <c r="K452" s="148">
        <f>IF('Ficha de funcio e processa'!W457&lt;='Tabela IRT'!$B$11,'Tabela IRT'!$E$11,IF('Ficha de funcio e processa'!W457&lt;='Tabela IRT'!$B$12,'Tabela IRT'!$E$12,IF('Ficha de funcio e processa'!W457&lt;='Tabela IRT'!$B$13,'Tabela IRT'!$E$13,IF('Ficha de funcio e processa'!W457&lt;='Tabela IRT'!$B$14,'Tabela IRT'!$E$14,IF('Ficha de funcio e processa'!W457&lt;='Tabela IRT'!$B$15,'Tabela IRT'!$E$15,IF('Ficha de funcio e processa'!W457&lt;='Tabela IRT'!$B$16,'Tabela IRT'!$E$16,IF('Ficha de funcio e processa'!W457&lt;='Tabela IRT'!$B$17,'Tabela IRT'!$E$17,IF('Ficha de funcio e processa'!W457&lt;='Tabela IRT'!$B$18,'Tabela IRT'!$E$18,IF('Ficha de funcio e processa'!W457&lt;='Tabela IRT'!$B$19,'Tabela IRT'!$E$19,IF('Ficha de funcio e processa'!W457&lt;='Tabela IRT'!$B$20,'Tabela IRT'!$E$20,IF('Ficha de funcio e processa'!W457&lt;='Tabela IRT'!$B$21,'Tabela IRT'!$E$21,IF('Ficha de funcio e processa'!W457&lt;='Tabela IRT'!$B$22,'Tabela IRT'!$E$22,IF('Ficha de funcio e processa'!W457&lt;='Tabela IRT'!$B$23,'Tabela IRT'!$E$23,IF('Ficha de funcio e processa'!W457&lt;='Tabela IRT'!$B$24,'Tabela IRT'!$E$24))))))))))))))</f>
        <v>0</v>
      </c>
      <c r="L452" s="148">
        <f>IF('Ficha de funcio e processa'!W457&lt;='Tabela IRT'!$B$11,'Tabela IRT'!$C$11,IF('Ficha de funcio e processa'!W457&lt;='Tabela IRT'!$B$12,'Tabela IRT'!$C$12,IF('Ficha de funcio e processa'!W457&lt;='Tabela IRT'!$B$13,'Tabela IRT'!$C$13,IF('Ficha de funcio e processa'!W457&lt;='Tabela IRT'!$B$14,'Tabela IRT'!$C$14,IF('Ficha de funcio e processa'!W457&lt;='Tabela IRT'!$B$15,'Tabela IRT'!$C$15,IF('Ficha de funcio e processa'!W457&lt;='Tabela IRT'!$B$16,'Tabela IRT'!$C$16,IF('Ficha de funcio e processa'!W457&lt;='Tabela IRT'!$B$17,'Tabela IRT'!$C$17,IF('Ficha de funcio e processa'!W457&lt;='Tabela IRT'!$B$18,'Tabela IRT'!$C$18,IF('Ficha de funcio e processa'!W457&lt;='Tabela IRT'!$B$19,'Tabela IRT'!$C$19,IF('Ficha de funcio e processa'!W457&lt;='Tabela IRT'!$B$20,'Tabela IRT'!$C$20,IF('Ficha de funcio e processa'!W457&lt;='Tabela IRT'!$B$21,'Tabela IRT'!$C$21,IF('Ficha de funcio e processa'!W457&lt;='Tabela IRT'!$B$22,'Tabela IRT'!$C$22,IF('Ficha de funcio e processa'!W457&lt;='Tabela IRT'!$B$23,'Tabela IRT'!$C$23,IF('Ficha de funcio e processa'!W457&lt;='Tabela IRT'!$B$24,'Tabela IRT'!$C$24))))))))))))))</f>
        <v>0</v>
      </c>
      <c r="M452" s="233">
        <f>('Ficha de funcio e processa'!W457-30%)-L452</f>
        <v>-0.3</v>
      </c>
      <c r="N452" s="184">
        <v>44</v>
      </c>
      <c r="O452" s="184">
        <v>9</v>
      </c>
      <c r="P452" s="185"/>
      <c r="Q452" s="185"/>
      <c r="R452" s="186"/>
      <c r="S452" s="186"/>
      <c r="T452" s="186"/>
      <c r="U452" s="186"/>
      <c r="V452" s="186"/>
      <c r="W452" s="186"/>
      <c r="X452" s="186"/>
      <c r="Y452" s="186"/>
      <c r="Z452" s="151"/>
      <c r="AA452" s="153">
        <f t="shared" ca="1" si="32"/>
        <v>41740</v>
      </c>
      <c r="AB452" s="154">
        <f t="shared" ca="1" si="33"/>
        <v>114.35616438356165</v>
      </c>
      <c r="AC452" s="187"/>
    </row>
    <row r="453" spans="1:29">
      <c r="A453" s="137" t="b">
        <f t="shared" si="34"/>
        <v>0</v>
      </c>
      <c r="B453" s="138"/>
      <c r="C453" s="145"/>
      <c r="D453" s="138"/>
      <c r="E453" s="139"/>
      <c r="F453" s="139"/>
      <c r="G453" s="140">
        <f t="shared" ca="1" si="35"/>
        <v>41740</v>
      </c>
      <c r="H453" s="141">
        <f t="shared" ca="1" si="31"/>
        <v>-41740</v>
      </c>
      <c r="I453" s="180"/>
      <c r="J453" s="135">
        <f>IF('Ficha de funcio e processa'!W458&lt;='Tabela IRT'!$B$11,'Tabela IRT'!$D$11,IF('Ficha de funcio e processa'!W458&lt;='Tabela IRT'!$B$12,'Tabela IRT'!$D$12,IF('Ficha de funcio e processa'!W458&lt;='Tabela IRT'!$B$13,'Tabela IRT'!$D$13,IF('Ficha de funcio e processa'!W458&lt;='Tabela IRT'!$B$14,'Tabela IRT'!$D$14,IF('Ficha de funcio e processa'!W458&lt;='Tabela IRT'!$B$15,'Tabela IRT'!$D$15,IF('Ficha de funcio e processa'!W458&lt;='Tabela IRT'!$B$16,'Tabela IRT'!$D$16,IF('Ficha de funcio e processa'!W458&lt;='Tabela IRT'!$B$17,'Tabela IRT'!$D$17,IF('Ficha de funcio e processa'!W458&lt;='Tabela IRT'!$B$18,'Tabela IRT'!$D$18,IF('Ficha de funcio e processa'!W458&lt;='Tabela IRT'!$B$19,'Tabela IRT'!$D$19,IF('Ficha de funcio e processa'!W458&lt;='Tabela IRT'!$B$20,'Tabela IRT'!$D$20,IF('Ficha de funcio e processa'!W458&lt;='Tabela IRT'!$B$21,'Tabela IRT'!$D$21,IF('Ficha de funcio e processa'!W458&lt;='Tabela IRT'!$B$22,'Tabela IRT'!$D$22,IF('Ficha de funcio e processa'!W458&lt;='Tabela IRT'!$B$23,'Tabela IRT'!$D$23,IF('Ficha de funcio e processa'!W458&lt;='Tabela IRT'!$B$24,'Tabela IRT'!$D$24))))))))))))))</f>
        <v>0</v>
      </c>
      <c r="K453" s="148">
        <f>IF('Ficha de funcio e processa'!W458&lt;='Tabela IRT'!$B$11,'Tabela IRT'!$E$11,IF('Ficha de funcio e processa'!W458&lt;='Tabela IRT'!$B$12,'Tabela IRT'!$E$12,IF('Ficha de funcio e processa'!W458&lt;='Tabela IRT'!$B$13,'Tabela IRT'!$E$13,IF('Ficha de funcio e processa'!W458&lt;='Tabela IRT'!$B$14,'Tabela IRT'!$E$14,IF('Ficha de funcio e processa'!W458&lt;='Tabela IRT'!$B$15,'Tabela IRT'!$E$15,IF('Ficha de funcio e processa'!W458&lt;='Tabela IRT'!$B$16,'Tabela IRT'!$E$16,IF('Ficha de funcio e processa'!W458&lt;='Tabela IRT'!$B$17,'Tabela IRT'!$E$17,IF('Ficha de funcio e processa'!W458&lt;='Tabela IRT'!$B$18,'Tabela IRT'!$E$18,IF('Ficha de funcio e processa'!W458&lt;='Tabela IRT'!$B$19,'Tabela IRT'!$E$19,IF('Ficha de funcio e processa'!W458&lt;='Tabela IRT'!$B$20,'Tabela IRT'!$E$20,IF('Ficha de funcio e processa'!W458&lt;='Tabela IRT'!$B$21,'Tabela IRT'!$E$21,IF('Ficha de funcio e processa'!W458&lt;='Tabela IRT'!$B$22,'Tabela IRT'!$E$22,IF('Ficha de funcio e processa'!W458&lt;='Tabela IRT'!$B$23,'Tabela IRT'!$E$23,IF('Ficha de funcio e processa'!W458&lt;='Tabela IRT'!$B$24,'Tabela IRT'!$E$24))))))))))))))</f>
        <v>0</v>
      </c>
      <c r="L453" s="148">
        <f>IF('Ficha de funcio e processa'!W458&lt;='Tabela IRT'!$B$11,'Tabela IRT'!$C$11,IF('Ficha de funcio e processa'!W458&lt;='Tabela IRT'!$B$12,'Tabela IRT'!$C$12,IF('Ficha de funcio e processa'!W458&lt;='Tabela IRT'!$B$13,'Tabela IRT'!$C$13,IF('Ficha de funcio e processa'!W458&lt;='Tabela IRT'!$B$14,'Tabela IRT'!$C$14,IF('Ficha de funcio e processa'!W458&lt;='Tabela IRT'!$B$15,'Tabela IRT'!$C$15,IF('Ficha de funcio e processa'!W458&lt;='Tabela IRT'!$B$16,'Tabela IRT'!$C$16,IF('Ficha de funcio e processa'!W458&lt;='Tabela IRT'!$B$17,'Tabela IRT'!$C$17,IF('Ficha de funcio e processa'!W458&lt;='Tabela IRT'!$B$18,'Tabela IRT'!$C$18,IF('Ficha de funcio e processa'!W458&lt;='Tabela IRT'!$B$19,'Tabela IRT'!$C$19,IF('Ficha de funcio e processa'!W458&lt;='Tabela IRT'!$B$20,'Tabela IRT'!$C$20,IF('Ficha de funcio e processa'!W458&lt;='Tabela IRT'!$B$21,'Tabela IRT'!$C$21,IF('Ficha de funcio e processa'!W458&lt;='Tabela IRT'!$B$22,'Tabela IRT'!$C$22,IF('Ficha de funcio e processa'!W458&lt;='Tabela IRT'!$B$23,'Tabela IRT'!$C$23,IF('Ficha de funcio e processa'!W458&lt;='Tabela IRT'!$B$24,'Tabela IRT'!$C$24))))))))))))))</f>
        <v>0</v>
      </c>
      <c r="M453" s="233">
        <f>('Ficha de funcio e processa'!W458-30%)-L453</f>
        <v>-0.3</v>
      </c>
      <c r="N453" s="184">
        <v>44</v>
      </c>
      <c r="O453" s="184">
        <v>9</v>
      </c>
      <c r="P453" s="185"/>
      <c r="Q453" s="185"/>
      <c r="R453" s="186"/>
      <c r="S453" s="186"/>
      <c r="T453" s="186"/>
      <c r="U453" s="186"/>
      <c r="V453" s="186"/>
      <c r="W453" s="186"/>
      <c r="X453" s="186"/>
      <c r="Y453" s="186"/>
      <c r="Z453" s="151"/>
      <c r="AA453" s="153">
        <f t="shared" ca="1" si="32"/>
        <v>41740</v>
      </c>
      <c r="AB453" s="154">
        <f t="shared" ca="1" si="33"/>
        <v>114.35616438356165</v>
      </c>
      <c r="AC453" s="187"/>
    </row>
    <row r="454" spans="1:29">
      <c r="A454" s="137" t="b">
        <f t="shared" si="34"/>
        <v>0</v>
      </c>
      <c r="B454" s="138"/>
      <c r="C454" s="145"/>
      <c r="D454" s="138"/>
      <c r="E454" s="139"/>
      <c r="F454" s="139"/>
      <c r="G454" s="140">
        <f t="shared" ca="1" si="35"/>
        <v>41740</v>
      </c>
      <c r="H454" s="141">
        <f t="shared" ca="1" si="31"/>
        <v>-41740</v>
      </c>
      <c r="I454" s="180"/>
      <c r="J454" s="135">
        <f>IF('Ficha de funcio e processa'!W459&lt;='Tabela IRT'!$B$11,'Tabela IRT'!$D$11,IF('Ficha de funcio e processa'!W459&lt;='Tabela IRT'!$B$12,'Tabela IRT'!$D$12,IF('Ficha de funcio e processa'!W459&lt;='Tabela IRT'!$B$13,'Tabela IRT'!$D$13,IF('Ficha de funcio e processa'!W459&lt;='Tabela IRT'!$B$14,'Tabela IRT'!$D$14,IF('Ficha de funcio e processa'!W459&lt;='Tabela IRT'!$B$15,'Tabela IRT'!$D$15,IF('Ficha de funcio e processa'!W459&lt;='Tabela IRT'!$B$16,'Tabela IRT'!$D$16,IF('Ficha de funcio e processa'!W459&lt;='Tabela IRT'!$B$17,'Tabela IRT'!$D$17,IF('Ficha de funcio e processa'!W459&lt;='Tabela IRT'!$B$18,'Tabela IRT'!$D$18,IF('Ficha de funcio e processa'!W459&lt;='Tabela IRT'!$B$19,'Tabela IRT'!$D$19,IF('Ficha de funcio e processa'!W459&lt;='Tabela IRT'!$B$20,'Tabela IRT'!$D$20,IF('Ficha de funcio e processa'!W459&lt;='Tabela IRT'!$B$21,'Tabela IRT'!$D$21,IF('Ficha de funcio e processa'!W459&lt;='Tabela IRT'!$B$22,'Tabela IRT'!$D$22,IF('Ficha de funcio e processa'!W459&lt;='Tabela IRT'!$B$23,'Tabela IRT'!$D$23,IF('Ficha de funcio e processa'!W459&lt;='Tabela IRT'!$B$24,'Tabela IRT'!$D$24))))))))))))))</f>
        <v>0</v>
      </c>
      <c r="K454" s="148">
        <f>IF('Ficha de funcio e processa'!W459&lt;='Tabela IRT'!$B$11,'Tabela IRT'!$E$11,IF('Ficha de funcio e processa'!W459&lt;='Tabela IRT'!$B$12,'Tabela IRT'!$E$12,IF('Ficha de funcio e processa'!W459&lt;='Tabela IRT'!$B$13,'Tabela IRT'!$E$13,IF('Ficha de funcio e processa'!W459&lt;='Tabela IRT'!$B$14,'Tabela IRT'!$E$14,IF('Ficha de funcio e processa'!W459&lt;='Tabela IRT'!$B$15,'Tabela IRT'!$E$15,IF('Ficha de funcio e processa'!W459&lt;='Tabela IRT'!$B$16,'Tabela IRT'!$E$16,IF('Ficha de funcio e processa'!W459&lt;='Tabela IRT'!$B$17,'Tabela IRT'!$E$17,IF('Ficha de funcio e processa'!W459&lt;='Tabela IRT'!$B$18,'Tabela IRT'!$E$18,IF('Ficha de funcio e processa'!W459&lt;='Tabela IRT'!$B$19,'Tabela IRT'!$E$19,IF('Ficha de funcio e processa'!W459&lt;='Tabela IRT'!$B$20,'Tabela IRT'!$E$20,IF('Ficha de funcio e processa'!W459&lt;='Tabela IRT'!$B$21,'Tabela IRT'!$E$21,IF('Ficha de funcio e processa'!W459&lt;='Tabela IRT'!$B$22,'Tabela IRT'!$E$22,IF('Ficha de funcio e processa'!W459&lt;='Tabela IRT'!$B$23,'Tabela IRT'!$E$23,IF('Ficha de funcio e processa'!W459&lt;='Tabela IRT'!$B$24,'Tabela IRT'!$E$24))))))))))))))</f>
        <v>0</v>
      </c>
      <c r="L454" s="148">
        <f>IF('Ficha de funcio e processa'!W459&lt;='Tabela IRT'!$B$11,'Tabela IRT'!$C$11,IF('Ficha de funcio e processa'!W459&lt;='Tabela IRT'!$B$12,'Tabela IRT'!$C$12,IF('Ficha de funcio e processa'!W459&lt;='Tabela IRT'!$B$13,'Tabela IRT'!$C$13,IF('Ficha de funcio e processa'!W459&lt;='Tabela IRT'!$B$14,'Tabela IRT'!$C$14,IF('Ficha de funcio e processa'!W459&lt;='Tabela IRT'!$B$15,'Tabela IRT'!$C$15,IF('Ficha de funcio e processa'!W459&lt;='Tabela IRT'!$B$16,'Tabela IRT'!$C$16,IF('Ficha de funcio e processa'!W459&lt;='Tabela IRT'!$B$17,'Tabela IRT'!$C$17,IF('Ficha de funcio e processa'!W459&lt;='Tabela IRT'!$B$18,'Tabela IRT'!$C$18,IF('Ficha de funcio e processa'!W459&lt;='Tabela IRT'!$B$19,'Tabela IRT'!$C$19,IF('Ficha de funcio e processa'!W459&lt;='Tabela IRT'!$B$20,'Tabela IRT'!$C$20,IF('Ficha de funcio e processa'!W459&lt;='Tabela IRT'!$B$21,'Tabela IRT'!$C$21,IF('Ficha de funcio e processa'!W459&lt;='Tabela IRT'!$B$22,'Tabela IRT'!$C$22,IF('Ficha de funcio e processa'!W459&lt;='Tabela IRT'!$B$23,'Tabela IRT'!$C$23,IF('Ficha de funcio e processa'!W459&lt;='Tabela IRT'!$B$24,'Tabela IRT'!$C$24))))))))))))))</f>
        <v>0</v>
      </c>
      <c r="M454" s="233">
        <f>('Ficha de funcio e processa'!W459-30%)-L454</f>
        <v>-0.3</v>
      </c>
      <c r="N454" s="184">
        <v>44</v>
      </c>
      <c r="O454" s="184">
        <v>9</v>
      </c>
      <c r="P454" s="185"/>
      <c r="Q454" s="185"/>
      <c r="R454" s="186"/>
      <c r="S454" s="186"/>
      <c r="T454" s="186"/>
      <c r="U454" s="186"/>
      <c r="V454" s="186"/>
      <c r="W454" s="186"/>
      <c r="X454" s="186"/>
      <c r="Y454" s="186"/>
      <c r="Z454" s="151"/>
      <c r="AA454" s="153">
        <f t="shared" ca="1" si="32"/>
        <v>41740</v>
      </c>
      <c r="AB454" s="154">
        <f t="shared" ca="1" si="33"/>
        <v>114.35616438356165</v>
      </c>
      <c r="AC454" s="187"/>
    </row>
    <row r="455" spans="1:29">
      <c r="A455" s="137" t="b">
        <f t="shared" si="34"/>
        <v>0</v>
      </c>
      <c r="B455" s="138"/>
      <c r="C455" s="145"/>
      <c r="D455" s="138"/>
      <c r="E455" s="139"/>
      <c r="F455" s="139"/>
      <c r="G455" s="140">
        <f t="shared" ca="1" si="35"/>
        <v>41740</v>
      </c>
      <c r="H455" s="141">
        <f t="shared" ca="1" si="31"/>
        <v>-41740</v>
      </c>
      <c r="I455" s="180"/>
      <c r="J455" s="135">
        <f>IF('Ficha de funcio e processa'!W460&lt;='Tabela IRT'!$B$11,'Tabela IRT'!$D$11,IF('Ficha de funcio e processa'!W460&lt;='Tabela IRT'!$B$12,'Tabela IRT'!$D$12,IF('Ficha de funcio e processa'!W460&lt;='Tabela IRT'!$B$13,'Tabela IRT'!$D$13,IF('Ficha de funcio e processa'!W460&lt;='Tabela IRT'!$B$14,'Tabela IRT'!$D$14,IF('Ficha de funcio e processa'!W460&lt;='Tabela IRT'!$B$15,'Tabela IRT'!$D$15,IF('Ficha de funcio e processa'!W460&lt;='Tabela IRT'!$B$16,'Tabela IRT'!$D$16,IF('Ficha de funcio e processa'!W460&lt;='Tabela IRT'!$B$17,'Tabela IRT'!$D$17,IF('Ficha de funcio e processa'!W460&lt;='Tabela IRT'!$B$18,'Tabela IRT'!$D$18,IF('Ficha de funcio e processa'!W460&lt;='Tabela IRT'!$B$19,'Tabela IRT'!$D$19,IF('Ficha de funcio e processa'!W460&lt;='Tabela IRT'!$B$20,'Tabela IRT'!$D$20,IF('Ficha de funcio e processa'!W460&lt;='Tabela IRT'!$B$21,'Tabela IRT'!$D$21,IF('Ficha de funcio e processa'!W460&lt;='Tabela IRT'!$B$22,'Tabela IRT'!$D$22,IF('Ficha de funcio e processa'!W460&lt;='Tabela IRT'!$B$23,'Tabela IRT'!$D$23,IF('Ficha de funcio e processa'!W460&lt;='Tabela IRT'!$B$24,'Tabela IRT'!$D$24))))))))))))))</f>
        <v>0</v>
      </c>
      <c r="K455" s="148">
        <f>IF('Ficha de funcio e processa'!W460&lt;='Tabela IRT'!$B$11,'Tabela IRT'!$E$11,IF('Ficha de funcio e processa'!W460&lt;='Tabela IRT'!$B$12,'Tabela IRT'!$E$12,IF('Ficha de funcio e processa'!W460&lt;='Tabela IRT'!$B$13,'Tabela IRT'!$E$13,IF('Ficha de funcio e processa'!W460&lt;='Tabela IRT'!$B$14,'Tabela IRT'!$E$14,IF('Ficha de funcio e processa'!W460&lt;='Tabela IRT'!$B$15,'Tabela IRT'!$E$15,IF('Ficha de funcio e processa'!W460&lt;='Tabela IRT'!$B$16,'Tabela IRT'!$E$16,IF('Ficha de funcio e processa'!W460&lt;='Tabela IRT'!$B$17,'Tabela IRT'!$E$17,IF('Ficha de funcio e processa'!W460&lt;='Tabela IRT'!$B$18,'Tabela IRT'!$E$18,IF('Ficha de funcio e processa'!W460&lt;='Tabela IRT'!$B$19,'Tabela IRT'!$E$19,IF('Ficha de funcio e processa'!W460&lt;='Tabela IRT'!$B$20,'Tabela IRT'!$E$20,IF('Ficha de funcio e processa'!W460&lt;='Tabela IRT'!$B$21,'Tabela IRT'!$E$21,IF('Ficha de funcio e processa'!W460&lt;='Tabela IRT'!$B$22,'Tabela IRT'!$E$22,IF('Ficha de funcio e processa'!W460&lt;='Tabela IRT'!$B$23,'Tabela IRT'!$E$23,IF('Ficha de funcio e processa'!W460&lt;='Tabela IRT'!$B$24,'Tabela IRT'!$E$24))))))))))))))</f>
        <v>0</v>
      </c>
      <c r="L455" s="148">
        <f>IF('Ficha de funcio e processa'!W460&lt;='Tabela IRT'!$B$11,'Tabela IRT'!$C$11,IF('Ficha de funcio e processa'!W460&lt;='Tabela IRT'!$B$12,'Tabela IRT'!$C$12,IF('Ficha de funcio e processa'!W460&lt;='Tabela IRT'!$B$13,'Tabela IRT'!$C$13,IF('Ficha de funcio e processa'!W460&lt;='Tabela IRT'!$B$14,'Tabela IRT'!$C$14,IF('Ficha de funcio e processa'!W460&lt;='Tabela IRT'!$B$15,'Tabela IRT'!$C$15,IF('Ficha de funcio e processa'!W460&lt;='Tabela IRT'!$B$16,'Tabela IRT'!$C$16,IF('Ficha de funcio e processa'!W460&lt;='Tabela IRT'!$B$17,'Tabela IRT'!$C$17,IF('Ficha de funcio e processa'!W460&lt;='Tabela IRT'!$B$18,'Tabela IRT'!$C$18,IF('Ficha de funcio e processa'!W460&lt;='Tabela IRT'!$B$19,'Tabela IRT'!$C$19,IF('Ficha de funcio e processa'!W460&lt;='Tabela IRT'!$B$20,'Tabela IRT'!$C$20,IF('Ficha de funcio e processa'!W460&lt;='Tabela IRT'!$B$21,'Tabela IRT'!$C$21,IF('Ficha de funcio e processa'!W460&lt;='Tabela IRT'!$B$22,'Tabela IRT'!$C$22,IF('Ficha de funcio e processa'!W460&lt;='Tabela IRT'!$B$23,'Tabela IRT'!$C$23,IF('Ficha de funcio e processa'!W460&lt;='Tabela IRT'!$B$24,'Tabela IRT'!$C$24))))))))))))))</f>
        <v>0</v>
      </c>
      <c r="M455" s="233">
        <f>('Ficha de funcio e processa'!W460-30%)-L455</f>
        <v>-0.3</v>
      </c>
      <c r="N455" s="184">
        <v>44</v>
      </c>
      <c r="O455" s="184">
        <v>9</v>
      </c>
      <c r="P455" s="185"/>
      <c r="Q455" s="185"/>
      <c r="R455" s="186"/>
      <c r="S455" s="186"/>
      <c r="T455" s="186"/>
      <c r="U455" s="186"/>
      <c r="V455" s="186"/>
      <c r="W455" s="186"/>
      <c r="X455" s="186"/>
      <c r="Y455" s="186"/>
      <c r="Z455" s="151"/>
      <c r="AA455" s="153">
        <f t="shared" ca="1" si="32"/>
        <v>41740</v>
      </c>
      <c r="AB455" s="154">
        <f t="shared" ca="1" si="33"/>
        <v>114.35616438356165</v>
      </c>
      <c r="AC455" s="187"/>
    </row>
    <row r="456" spans="1:29">
      <c r="A456" s="137" t="b">
        <f t="shared" si="34"/>
        <v>0</v>
      </c>
      <c r="B456" s="138"/>
      <c r="C456" s="145"/>
      <c r="D456" s="138"/>
      <c r="E456" s="139"/>
      <c r="F456" s="139"/>
      <c r="G456" s="140">
        <f t="shared" ca="1" si="35"/>
        <v>41740</v>
      </c>
      <c r="H456" s="141">
        <f t="shared" ref="H456:H519" ca="1" si="36">F456-G456</f>
        <v>-41740</v>
      </c>
      <c r="I456" s="180"/>
      <c r="J456" s="135">
        <f>IF('Ficha de funcio e processa'!W461&lt;='Tabela IRT'!$B$11,'Tabela IRT'!$D$11,IF('Ficha de funcio e processa'!W461&lt;='Tabela IRT'!$B$12,'Tabela IRT'!$D$12,IF('Ficha de funcio e processa'!W461&lt;='Tabela IRT'!$B$13,'Tabela IRT'!$D$13,IF('Ficha de funcio e processa'!W461&lt;='Tabela IRT'!$B$14,'Tabela IRT'!$D$14,IF('Ficha de funcio e processa'!W461&lt;='Tabela IRT'!$B$15,'Tabela IRT'!$D$15,IF('Ficha de funcio e processa'!W461&lt;='Tabela IRT'!$B$16,'Tabela IRT'!$D$16,IF('Ficha de funcio e processa'!W461&lt;='Tabela IRT'!$B$17,'Tabela IRT'!$D$17,IF('Ficha de funcio e processa'!W461&lt;='Tabela IRT'!$B$18,'Tabela IRT'!$D$18,IF('Ficha de funcio e processa'!W461&lt;='Tabela IRT'!$B$19,'Tabela IRT'!$D$19,IF('Ficha de funcio e processa'!W461&lt;='Tabela IRT'!$B$20,'Tabela IRT'!$D$20,IF('Ficha de funcio e processa'!W461&lt;='Tabela IRT'!$B$21,'Tabela IRT'!$D$21,IF('Ficha de funcio e processa'!W461&lt;='Tabela IRT'!$B$22,'Tabela IRT'!$D$22,IF('Ficha de funcio e processa'!W461&lt;='Tabela IRT'!$B$23,'Tabela IRT'!$D$23,IF('Ficha de funcio e processa'!W461&lt;='Tabela IRT'!$B$24,'Tabela IRT'!$D$24))))))))))))))</f>
        <v>0</v>
      </c>
      <c r="K456" s="148">
        <f>IF('Ficha de funcio e processa'!W461&lt;='Tabela IRT'!$B$11,'Tabela IRT'!$E$11,IF('Ficha de funcio e processa'!W461&lt;='Tabela IRT'!$B$12,'Tabela IRT'!$E$12,IF('Ficha de funcio e processa'!W461&lt;='Tabela IRT'!$B$13,'Tabela IRT'!$E$13,IF('Ficha de funcio e processa'!W461&lt;='Tabela IRT'!$B$14,'Tabela IRT'!$E$14,IF('Ficha de funcio e processa'!W461&lt;='Tabela IRT'!$B$15,'Tabela IRT'!$E$15,IF('Ficha de funcio e processa'!W461&lt;='Tabela IRT'!$B$16,'Tabela IRT'!$E$16,IF('Ficha de funcio e processa'!W461&lt;='Tabela IRT'!$B$17,'Tabela IRT'!$E$17,IF('Ficha de funcio e processa'!W461&lt;='Tabela IRT'!$B$18,'Tabela IRT'!$E$18,IF('Ficha de funcio e processa'!W461&lt;='Tabela IRT'!$B$19,'Tabela IRT'!$E$19,IF('Ficha de funcio e processa'!W461&lt;='Tabela IRT'!$B$20,'Tabela IRT'!$E$20,IF('Ficha de funcio e processa'!W461&lt;='Tabela IRT'!$B$21,'Tabela IRT'!$E$21,IF('Ficha de funcio e processa'!W461&lt;='Tabela IRT'!$B$22,'Tabela IRT'!$E$22,IF('Ficha de funcio e processa'!W461&lt;='Tabela IRT'!$B$23,'Tabela IRT'!$E$23,IF('Ficha de funcio e processa'!W461&lt;='Tabela IRT'!$B$24,'Tabela IRT'!$E$24))))))))))))))</f>
        <v>0</v>
      </c>
      <c r="L456" s="148">
        <f>IF('Ficha de funcio e processa'!W461&lt;='Tabela IRT'!$B$11,'Tabela IRT'!$C$11,IF('Ficha de funcio e processa'!W461&lt;='Tabela IRT'!$B$12,'Tabela IRT'!$C$12,IF('Ficha de funcio e processa'!W461&lt;='Tabela IRT'!$B$13,'Tabela IRT'!$C$13,IF('Ficha de funcio e processa'!W461&lt;='Tabela IRT'!$B$14,'Tabela IRT'!$C$14,IF('Ficha de funcio e processa'!W461&lt;='Tabela IRT'!$B$15,'Tabela IRT'!$C$15,IF('Ficha de funcio e processa'!W461&lt;='Tabela IRT'!$B$16,'Tabela IRT'!$C$16,IF('Ficha de funcio e processa'!W461&lt;='Tabela IRT'!$B$17,'Tabela IRT'!$C$17,IF('Ficha de funcio e processa'!W461&lt;='Tabela IRT'!$B$18,'Tabela IRT'!$C$18,IF('Ficha de funcio e processa'!W461&lt;='Tabela IRT'!$B$19,'Tabela IRT'!$C$19,IF('Ficha de funcio e processa'!W461&lt;='Tabela IRT'!$B$20,'Tabela IRT'!$C$20,IF('Ficha de funcio e processa'!W461&lt;='Tabela IRT'!$B$21,'Tabela IRT'!$C$21,IF('Ficha de funcio e processa'!W461&lt;='Tabela IRT'!$B$22,'Tabela IRT'!$C$22,IF('Ficha de funcio e processa'!W461&lt;='Tabela IRT'!$B$23,'Tabela IRT'!$C$23,IF('Ficha de funcio e processa'!W461&lt;='Tabela IRT'!$B$24,'Tabela IRT'!$C$24))))))))))))))</f>
        <v>0</v>
      </c>
      <c r="M456" s="233">
        <f>('Ficha de funcio e processa'!W461-30%)-L456</f>
        <v>-0.3</v>
      </c>
      <c r="N456" s="184">
        <v>44</v>
      </c>
      <c r="O456" s="184">
        <v>9</v>
      </c>
      <c r="P456" s="185"/>
      <c r="Q456" s="185"/>
      <c r="R456" s="186"/>
      <c r="S456" s="186"/>
      <c r="T456" s="186"/>
      <c r="U456" s="186"/>
      <c r="V456" s="186"/>
      <c r="W456" s="186"/>
      <c r="X456" s="186"/>
      <c r="Y456" s="186"/>
      <c r="Z456" s="151"/>
      <c r="AA456" s="153">
        <f t="shared" ref="AA456:AA519" ca="1" si="37">TODAY()</f>
        <v>41740</v>
      </c>
      <c r="AB456" s="154">
        <f t="shared" ref="AB456:AB519" ca="1" si="38">(AA456-Z456)/365</f>
        <v>114.35616438356165</v>
      </c>
      <c r="AC456" s="187"/>
    </row>
    <row r="457" spans="1:29">
      <c r="A457" s="137" t="b">
        <f t="shared" ref="A457:A520" si="39">IF(B457&gt;0,A456+1)</f>
        <v>0</v>
      </c>
      <c r="B457" s="138"/>
      <c r="C457" s="145"/>
      <c r="D457" s="138"/>
      <c r="E457" s="139"/>
      <c r="F457" s="139"/>
      <c r="G457" s="140">
        <f t="shared" ca="1" si="35"/>
        <v>41740</v>
      </c>
      <c r="H457" s="141">
        <f t="shared" ca="1" si="36"/>
        <v>-41740</v>
      </c>
      <c r="I457" s="180"/>
      <c r="J457" s="135">
        <f>IF('Ficha de funcio e processa'!W462&lt;='Tabela IRT'!$B$11,'Tabela IRT'!$D$11,IF('Ficha de funcio e processa'!W462&lt;='Tabela IRT'!$B$12,'Tabela IRT'!$D$12,IF('Ficha de funcio e processa'!W462&lt;='Tabela IRT'!$B$13,'Tabela IRT'!$D$13,IF('Ficha de funcio e processa'!W462&lt;='Tabela IRT'!$B$14,'Tabela IRT'!$D$14,IF('Ficha de funcio e processa'!W462&lt;='Tabela IRT'!$B$15,'Tabela IRT'!$D$15,IF('Ficha de funcio e processa'!W462&lt;='Tabela IRT'!$B$16,'Tabela IRT'!$D$16,IF('Ficha de funcio e processa'!W462&lt;='Tabela IRT'!$B$17,'Tabela IRT'!$D$17,IF('Ficha de funcio e processa'!W462&lt;='Tabela IRT'!$B$18,'Tabela IRT'!$D$18,IF('Ficha de funcio e processa'!W462&lt;='Tabela IRT'!$B$19,'Tabela IRT'!$D$19,IF('Ficha de funcio e processa'!W462&lt;='Tabela IRT'!$B$20,'Tabela IRT'!$D$20,IF('Ficha de funcio e processa'!W462&lt;='Tabela IRT'!$B$21,'Tabela IRT'!$D$21,IF('Ficha de funcio e processa'!W462&lt;='Tabela IRT'!$B$22,'Tabela IRT'!$D$22,IF('Ficha de funcio e processa'!W462&lt;='Tabela IRT'!$B$23,'Tabela IRT'!$D$23,IF('Ficha de funcio e processa'!W462&lt;='Tabela IRT'!$B$24,'Tabela IRT'!$D$24))))))))))))))</f>
        <v>0</v>
      </c>
      <c r="K457" s="148">
        <f>IF('Ficha de funcio e processa'!W462&lt;='Tabela IRT'!$B$11,'Tabela IRT'!$E$11,IF('Ficha de funcio e processa'!W462&lt;='Tabela IRT'!$B$12,'Tabela IRT'!$E$12,IF('Ficha de funcio e processa'!W462&lt;='Tabela IRT'!$B$13,'Tabela IRT'!$E$13,IF('Ficha de funcio e processa'!W462&lt;='Tabela IRT'!$B$14,'Tabela IRT'!$E$14,IF('Ficha de funcio e processa'!W462&lt;='Tabela IRT'!$B$15,'Tabela IRT'!$E$15,IF('Ficha de funcio e processa'!W462&lt;='Tabela IRT'!$B$16,'Tabela IRT'!$E$16,IF('Ficha de funcio e processa'!W462&lt;='Tabela IRT'!$B$17,'Tabela IRT'!$E$17,IF('Ficha de funcio e processa'!W462&lt;='Tabela IRT'!$B$18,'Tabela IRT'!$E$18,IF('Ficha de funcio e processa'!W462&lt;='Tabela IRT'!$B$19,'Tabela IRT'!$E$19,IF('Ficha de funcio e processa'!W462&lt;='Tabela IRT'!$B$20,'Tabela IRT'!$E$20,IF('Ficha de funcio e processa'!W462&lt;='Tabela IRT'!$B$21,'Tabela IRT'!$E$21,IF('Ficha de funcio e processa'!W462&lt;='Tabela IRT'!$B$22,'Tabela IRT'!$E$22,IF('Ficha de funcio e processa'!W462&lt;='Tabela IRT'!$B$23,'Tabela IRT'!$E$23,IF('Ficha de funcio e processa'!W462&lt;='Tabela IRT'!$B$24,'Tabela IRT'!$E$24))))))))))))))</f>
        <v>0</v>
      </c>
      <c r="L457" s="148">
        <f>IF('Ficha de funcio e processa'!W462&lt;='Tabela IRT'!$B$11,'Tabela IRT'!$C$11,IF('Ficha de funcio e processa'!W462&lt;='Tabela IRT'!$B$12,'Tabela IRT'!$C$12,IF('Ficha de funcio e processa'!W462&lt;='Tabela IRT'!$B$13,'Tabela IRT'!$C$13,IF('Ficha de funcio e processa'!W462&lt;='Tabela IRT'!$B$14,'Tabela IRT'!$C$14,IF('Ficha de funcio e processa'!W462&lt;='Tabela IRT'!$B$15,'Tabela IRT'!$C$15,IF('Ficha de funcio e processa'!W462&lt;='Tabela IRT'!$B$16,'Tabela IRT'!$C$16,IF('Ficha de funcio e processa'!W462&lt;='Tabela IRT'!$B$17,'Tabela IRT'!$C$17,IF('Ficha de funcio e processa'!W462&lt;='Tabela IRT'!$B$18,'Tabela IRT'!$C$18,IF('Ficha de funcio e processa'!W462&lt;='Tabela IRT'!$B$19,'Tabela IRT'!$C$19,IF('Ficha de funcio e processa'!W462&lt;='Tabela IRT'!$B$20,'Tabela IRT'!$C$20,IF('Ficha de funcio e processa'!W462&lt;='Tabela IRT'!$B$21,'Tabela IRT'!$C$21,IF('Ficha de funcio e processa'!W462&lt;='Tabela IRT'!$B$22,'Tabela IRT'!$C$22,IF('Ficha de funcio e processa'!W462&lt;='Tabela IRT'!$B$23,'Tabela IRT'!$C$23,IF('Ficha de funcio e processa'!W462&lt;='Tabela IRT'!$B$24,'Tabela IRT'!$C$24))))))))))))))</f>
        <v>0</v>
      </c>
      <c r="M457" s="233">
        <f>('Ficha de funcio e processa'!W462-30%)-L457</f>
        <v>-0.3</v>
      </c>
      <c r="N457" s="184">
        <v>44</v>
      </c>
      <c r="O457" s="184">
        <v>9</v>
      </c>
      <c r="P457" s="185"/>
      <c r="Q457" s="185"/>
      <c r="R457" s="186"/>
      <c r="S457" s="186"/>
      <c r="T457" s="186"/>
      <c r="U457" s="186"/>
      <c r="V457" s="186"/>
      <c r="W457" s="186"/>
      <c r="X457" s="186"/>
      <c r="Y457" s="186"/>
      <c r="Z457" s="151"/>
      <c r="AA457" s="153">
        <f t="shared" ca="1" si="37"/>
        <v>41740</v>
      </c>
      <c r="AB457" s="154">
        <f t="shared" ca="1" si="38"/>
        <v>114.35616438356165</v>
      </c>
      <c r="AC457" s="187"/>
    </row>
    <row r="458" spans="1:29">
      <c r="A458" s="137" t="b">
        <f t="shared" si="39"/>
        <v>0</v>
      </c>
      <c r="B458" s="138"/>
      <c r="C458" s="145"/>
      <c r="D458" s="138"/>
      <c r="E458" s="139"/>
      <c r="F458" s="139"/>
      <c r="G458" s="140">
        <f t="shared" ca="1" si="35"/>
        <v>41740</v>
      </c>
      <c r="H458" s="141">
        <f t="shared" ca="1" si="36"/>
        <v>-41740</v>
      </c>
      <c r="I458" s="180"/>
      <c r="J458" s="135">
        <f>IF('Ficha de funcio e processa'!W463&lt;='Tabela IRT'!$B$11,'Tabela IRT'!$D$11,IF('Ficha de funcio e processa'!W463&lt;='Tabela IRT'!$B$12,'Tabela IRT'!$D$12,IF('Ficha de funcio e processa'!W463&lt;='Tabela IRT'!$B$13,'Tabela IRT'!$D$13,IF('Ficha de funcio e processa'!W463&lt;='Tabela IRT'!$B$14,'Tabela IRT'!$D$14,IF('Ficha de funcio e processa'!W463&lt;='Tabela IRT'!$B$15,'Tabela IRT'!$D$15,IF('Ficha de funcio e processa'!W463&lt;='Tabela IRT'!$B$16,'Tabela IRT'!$D$16,IF('Ficha de funcio e processa'!W463&lt;='Tabela IRT'!$B$17,'Tabela IRT'!$D$17,IF('Ficha de funcio e processa'!W463&lt;='Tabela IRT'!$B$18,'Tabela IRT'!$D$18,IF('Ficha de funcio e processa'!W463&lt;='Tabela IRT'!$B$19,'Tabela IRT'!$D$19,IF('Ficha de funcio e processa'!W463&lt;='Tabela IRT'!$B$20,'Tabela IRT'!$D$20,IF('Ficha de funcio e processa'!W463&lt;='Tabela IRT'!$B$21,'Tabela IRT'!$D$21,IF('Ficha de funcio e processa'!W463&lt;='Tabela IRT'!$B$22,'Tabela IRT'!$D$22,IF('Ficha de funcio e processa'!W463&lt;='Tabela IRT'!$B$23,'Tabela IRT'!$D$23,IF('Ficha de funcio e processa'!W463&lt;='Tabela IRT'!$B$24,'Tabela IRT'!$D$24))))))))))))))</f>
        <v>0</v>
      </c>
      <c r="K458" s="148">
        <f>IF('Ficha de funcio e processa'!W463&lt;='Tabela IRT'!$B$11,'Tabela IRT'!$E$11,IF('Ficha de funcio e processa'!W463&lt;='Tabela IRT'!$B$12,'Tabela IRT'!$E$12,IF('Ficha de funcio e processa'!W463&lt;='Tabela IRT'!$B$13,'Tabela IRT'!$E$13,IF('Ficha de funcio e processa'!W463&lt;='Tabela IRT'!$B$14,'Tabela IRT'!$E$14,IF('Ficha de funcio e processa'!W463&lt;='Tabela IRT'!$B$15,'Tabela IRT'!$E$15,IF('Ficha de funcio e processa'!W463&lt;='Tabela IRT'!$B$16,'Tabela IRT'!$E$16,IF('Ficha de funcio e processa'!W463&lt;='Tabela IRT'!$B$17,'Tabela IRT'!$E$17,IF('Ficha de funcio e processa'!W463&lt;='Tabela IRT'!$B$18,'Tabela IRT'!$E$18,IF('Ficha de funcio e processa'!W463&lt;='Tabela IRT'!$B$19,'Tabela IRT'!$E$19,IF('Ficha de funcio e processa'!W463&lt;='Tabela IRT'!$B$20,'Tabela IRT'!$E$20,IF('Ficha de funcio e processa'!W463&lt;='Tabela IRT'!$B$21,'Tabela IRT'!$E$21,IF('Ficha de funcio e processa'!W463&lt;='Tabela IRT'!$B$22,'Tabela IRT'!$E$22,IF('Ficha de funcio e processa'!W463&lt;='Tabela IRT'!$B$23,'Tabela IRT'!$E$23,IF('Ficha de funcio e processa'!W463&lt;='Tabela IRT'!$B$24,'Tabela IRT'!$E$24))))))))))))))</f>
        <v>0</v>
      </c>
      <c r="L458" s="148">
        <f>IF('Ficha de funcio e processa'!W463&lt;='Tabela IRT'!$B$11,'Tabela IRT'!$C$11,IF('Ficha de funcio e processa'!W463&lt;='Tabela IRT'!$B$12,'Tabela IRT'!$C$12,IF('Ficha de funcio e processa'!W463&lt;='Tabela IRT'!$B$13,'Tabela IRT'!$C$13,IF('Ficha de funcio e processa'!W463&lt;='Tabela IRT'!$B$14,'Tabela IRT'!$C$14,IF('Ficha de funcio e processa'!W463&lt;='Tabela IRT'!$B$15,'Tabela IRT'!$C$15,IF('Ficha de funcio e processa'!W463&lt;='Tabela IRT'!$B$16,'Tabela IRT'!$C$16,IF('Ficha de funcio e processa'!W463&lt;='Tabela IRT'!$B$17,'Tabela IRT'!$C$17,IF('Ficha de funcio e processa'!W463&lt;='Tabela IRT'!$B$18,'Tabela IRT'!$C$18,IF('Ficha de funcio e processa'!W463&lt;='Tabela IRT'!$B$19,'Tabela IRT'!$C$19,IF('Ficha de funcio e processa'!W463&lt;='Tabela IRT'!$B$20,'Tabela IRT'!$C$20,IF('Ficha de funcio e processa'!W463&lt;='Tabela IRT'!$B$21,'Tabela IRT'!$C$21,IF('Ficha de funcio e processa'!W463&lt;='Tabela IRT'!$B$22,'Tabela IRT'!$C$22,IF('Ficha de funcio e processa'!W463&lt;='Tabela IRT'!$B$23,'Tabela IRT'!$C$23,IF('Ficha de funcio e processa'!W463&lt;='Tabela IRT'!$B$24,'Tabela IRT'!$C$24))))))))))))))</f>
        <v>0</v>
      </c>
      <c r="M458" s="233">
        <f>('Ficha de funcio e processa'!W463-30%)-L458</f>
        <v>-0.3</v>
      </c>
      <c r="N458" s="184">
        <v>44</v>
      </c>
      <c r="O458" s="184">
        <v>9</v>
      </c>
      <c r="P458" s="185"/>
      <c r="Q458" s="185"/>
      <c r="R458" s="186"/>
      <c r="S458" s="186"/>
      <c r="T458" s="186"/>
      <c r="U458" s="186"/>
      <c r="V458" s="186"/>
      <c r="W458" s="186"/>
      <c r="X458" s="186"/>
      <c r="Y458" s="186"/>
      <c r="Z458" s="151"/>
      <c r="AA458" s="153">
        <f t="shared" ca="1" si="37"/>
        <v>41740</v>
      </c>
      <c r="AB458" s="154">
        <f t="shared" ca="1" si="38"/>
        <v>114.35616438356165</v>
      </c>
      <c r="AC458" s="187"/>
    </row>
    <row r="459" spans="1:29">
      <c r="A459" s="137" t="b">
        <f t="shared" si="39"/>
        <v>0</v>
      </c>
      <c r="B459" s="138"/>
      <c r="C459" s="145"/>
      <c r="D459" s="138"/>
      <c r="E459" s="139"/>
      <c r="F459" s="139"/>
      <c r="G459" s="140">
        <f t="shared" ca="1" si="35"/>
        <v>41740</v>
      </c>
      <c r="H459" s="141">
        <f t="shared" ca="1" si="36"/>
        <v>-41740</v>
      </c>
      <c r="I459" s="180"/>
      <c r="J459" s="135">
        <f>IF('Ficha de funcio e processa'!W464&lt;='Tabela IRT'!$B$11,'Tabela IRT'!$D$11,IF('Ficha de funcio e processa'!W464&lt;='Tabela IRT'!$B$12,'Tabela IRT'!$D$12,IF('Ficha de funcio e processa'!W464&lt;='Tabela IRT'!$B$13,'Tabela IRT'!$D$13,IF('Ficha de funcio e processa'!W464&lt;='Tabela IRT'!$B$14,'Tabela IRT'!$D$14,IF('Ficha de funcio e processa'!W464&lt;='Tabela IRT'!$B$15,'Tabela IRT'!$D$15,IF('Ficha de funcio e processa'!W464&lt;='Tabela IRT'!$B$16,'Tabela IRT'!$D$16,IF('Ficha de funcio e processa'!W464&lt;='Tabela IRT'!$B$17,'Tabela IRT'!$D$17,IF('Ficha de funcio e processa'!W464&lt;='Tabela IRT'!$B$18,'Tabela IRT'!$D$18,IF('Ficha de funcio e processa'!W464&lt;='Tabela IRT'!$B$19,'Tabela IRT'!$D$19,IF('Ficha de funcio e processa'!W464&lt;='Tabela IRT'!$B$20,'Tabela IRT'!$D$20,IF('Ficha de funcio e processa'!W464&lt;='Tabela IRT'!$B$21,'Tabela IRT'!$D$21,IF('Ficha de funcio e processa'!W464&lt;='Tabela IRT'!$B$22,'Tabela IRT'!$D$22,IF('Ficha de funcio e processa'!W464&lt;='Tabela IRT'!$B$23,'Tabela IRT'!$D$23,IF('Ficha de funcio e processa'!W464&lt;='Tabela IRT'!$B$24,'Tabela IRT'!$D$24))))))))))))))</f>
        <v>0</v>
      </c>
      <c r="K459" s="148">
        <f>IF('Ficha de funcio e processa'!W464&lt;='Tabela IRT'!$B$11,'Tabela IRT'!$E$11,IF('Ficha de funcio e processa'!W464&lt;='Tabela IRT'!$B$12,'Tabela IRT'!$E$12,IF('Ficha de funcio e processa'!W464&lt;='Tabela IRT'!$B$13,'Tabela IRT'!$E$13,IF('Ficha de funcio e processa'!W464&lt;='Tabela IRT'!$B$14,'Tabela IRT'!$E$14,IF('Ficha de funcio e processa'!W464&lt;='Tabela IRT'!$B$15,'Tabela IRT'!$E$15,IF('Ficha de funcio e processa'!W464&lt;='Tabela IRT'!$B$16,'Tabela IRT'!$E$16,IF('Ficha de funcio e processa'!W464&lt;='Tabela IRT'!$B$17,'Tabela IRT'!$E$17,IF('Ficha de funcio e processa'!W464&lt;='Tabela IRT'!$B$18,'Tabela IRT'!$E$18,IF('Ficha de funcio e processa'!W464&lt;='Tabela IRT'!$B$19,'Tabela IRT'!$E$19,IF('Ficha de funcio e processa'!W464&lt;='Tabela IRT'!$B$20,'Tabela IRT'!$E$20,IF('Ficha de funcio e processa'!W464&lt;='Tabela IRT'!$B$21,'Tabela IRT'!$E$21,IF('Ficha de funcio e processa'!W464&lt;='Tabela IRT'!$B$22,'Tabela IRT'!$E$22,IF('Ficha de funcio e processa'!W464&lt;='Tabela IRT'!$B$23,'Tabela IRT'!$E$23,IF('Ficha de funcio e processa'!W464&lt;='Tabela IRT'!$B$24,'Tabela IRT'!$E$24))))))))))))))</f>
        <v>0</v>
      </c>
      <c r="L459" s="148">
        <f>IF('Ficha de funcio e processa'!W464&lt;='Tabela IRT'!$B$11,'Tabela IRT'!$C$11,IF('Ficha de funcio e processa'!W464&lt;='Tabela IRT'!$B$12,'Tabela IRT'!$C$12,IF('Ficha de funcio e processa'!W464&lt;='Tabela IRT'!$B$13,'Tabela IRT'!$C$13,IF('Ficha de funcio e processa'!W464&lt;='Tabela IRT'!$B$14,'Tabela IRT'!$C$14,IF('Ficha de funcio e processa'!W464&lt;='Tabela IRT'!$B$15,'Tabela IRT'!$C$15,IF('Ficha de funcio e processa'!W464&lt;='Tabela IRT'!$B$16,'Tabela IRT'!$C$16,IF('Ficha de funcio e processa'!W464&lt;='Tabela IRT'!$B$17,'Tabela IRT'!$C$17,IF('Ficha de funcio e processa'!W464&lt;='Tabela IRT'!$B$18,'Tabela IRT'!$C$18,IF('Ficha de funcio e processa'!W464&lt;='Tabela IRT'!$B$19,'Tabela IRT'!$C$19,IF('Ficha de funcio e processa'!W464&lt;='Tabela IRT'!$B$20,'Tabela IRT'!$C$20,IF('Ficha de funcio e processa'!W464&lt;='Tabela IRT'!$B$21,'Tabela IRT'!$C$21,IF('Ficha de funcio e processa'!W464&lt;='Tabela IRT'!$B$22,'Tabela IRT'!$C$22,IF('Ficha de funcio e processa'!W464&lt;='Tabela IRT'!$B$23,'Tabela IRT'!$C$23,IF('Ficha de funcio e processa'!W464&lt;='Tabela IRT'!$B$24,'Tabela IRT'!$C$24))))))))))))))</f>
        <v>0</v>
      </c>
      <c r="M459" s="233">
        <f>('Ficha de funcio e processa'!W464-30%)-L459</f>
        <v>-0.3</v>
      </c>
      <c r="N459" s="184">
        <v>44</v>
      </c>
      <c r="O459" s="184">
        <v>9</v>
      </c>
      <c r="P459" s="185"/>
      <c r="Q459" s="185"/>
      <c r="R459" s="186"/>
      <c r="S459" s="186"/>
      <c r="T459" s="186"/>
      <c r="U459" s="186"/>
      <c r="V459" s="186"/>
      <c r="W459" s="186"/>
      <c r="X459" s="186"/>
      <c r="Y459" s="186"/>
      <c r="Z459" s="151"/>
      <c r="AA459" s="153">
        <f t="shared" ca="1" si="37"/>
        <v>41740</v>
      </c>
      <c r="AB459" s="154">
        <f t="shared" ca="1" si="38"/>
        <v>114.35616438356165</v>
      </c>
      <c r="AC459" s="187"/>
    </row>
    <row r="460" spans="1:29">
      <c r="A460" s="137" t="b">
        <f t="shared" si="39"/>
        <v>0</v>
      </c>
      <c r="B460" s="138"/>
      <c r="C460" s="145"/>
      <c r="D460" s="138"/>
      <c r="E460" s="139"/>
      <c r="F460" s="139"/>
      <c r="G460" s="140">
        <f t="shared" ca="1" si="35"/>
        <v>41740</v>
      </c>
      <c r="H460" s="141">
        <f t="shared" ca="1" si="36"/>
        <v>-41740</v>
      </c>
      <c r="I460" s="180"/>
      <c r="J460" s="135">
        <f>IF('Ficha de funcio e processa'!W465&lt;='Tabela IRT'!$B$11,'Tabela IRT'!$D$11,IF('Ficha de funcio e processa'!W465&lt;='Tabela IRT'!$B$12,'Tabela IRT'!$D$12,IF('Ficha de funcio e processa'!W465&lt;='Tabela IRT'!$B$13,'Tabela IRT'!$D$13,IF('Ficha de funcio e processa'!W465&lt;='Tabela IRT'!$B$14,'Tabela IRT'!$D$14,IF('Ficha de funcio e processa'!W465&lt;='Tabela IRT'!$B$15,'Tabela IRT'!$D$15,IF('Ficha de funcio e processa'!W465&lt;='Tabela IRT'!$B$16,'Tabela IRT'!$D$16,IF('Ficha de funcio e processa'!W465&lt;='Tabela IRT'!$B$17,'Tabela IRT'!$D$17,IF('Ficha de funcio e processa'!W465&lt;='Tabela IRT'!$B$18,'Tabela IRT'!$D$18,IF('Ficha de funcio e processa'!W465&lt;='Tabela IRT'!$B$19,'Tabela IRT'!$D$19,IF('Ficha de funcio e processa'!W465&lt;='Tabela IRT'!$B$20,'Tabela IRT'!$D$20,IF('Ficha de funcio e processa'!W465&lt;='Tabela IRT'!$B$21,'Tabela IRT'!$D$21,IF('Ficha de funcio e processa'!W465&lt;='Tabela IRT'!$B$22,'Tabela IRT'!$D$22,IF('Ficha de funcio e processa'!W465&lt;='Tabela IRT'!$B$23,'Tabela IRT'!$D$23,IF('Ficha de funcio e processa'!W465&lt;='Tabela IRT'!$B$24,'Tabela IRT'!$D$24))))))))))))))</f>
        <v>0</v>
      </c>
      <c r="K460" s="148">
        <f>IF('Ficha de funcio e processa'!W465&lt;='Tabela IRT'!$B$11,'Tabela IRT'!$E$11,IF('Ficha de funcio e processa'!W465&lt;='Tabela IRT'!$B$12,'Tabela IRT'!$E$12,IF('Ficha de funcio e processa'!W465&lt;='Tabela IRT'!$B$13,'Tabela IRT'!$E$13,IF('Ficha de funcio e processa'!W465&lt;='Tabela IRT'!$B$14,'Tabela IRT'!$E$14,IF('Ficha de funcio e processa'!W465&lt;='Tabela IRT'!$B$15,'Tabela IRT'!$E$15,IF('Ficha de funcio e processa'!W465&lt;='Tabela IRT'!$B$16,'Tabela IRT'!$E$16,IF('Ficha de funcio e processa'!W465&lt;='Tabela IRT'!$B$17,'Tabela IRT'!$E$17,IF('Ficha de funcio e processa'!W465&lt;='Tabela IRT'!$B$18,'Tabela IRT'!$E$18,IF('Ficha de funcio e processa'!W465&lt;='Tabela IRT'!$B$19,'Tabela IRT'!$E$19,IF('Ficha de funcio e processa'!W465&lt;='Tabela IRT'!$B$20,'Tabela IRT'!$E$20,IF('Ficha de funcio e processa'!W465&lt;='Tabela IRT'!$B$21,'Tabela IRT'!$E$21,IF('Ficha de funcio e processa'!W465&lt;='Tabela IRT'!$B$22,'Tabela IRT'!$E$22,IF('Ficha de funcio e processa'!W465&lt;='Tabela IRT'!$B$23,'Tabela IRT'!$E$23,IF('Ficha de funcio e processa'!W465&lt;='Tabela IRT'!$B$24,'Tabela IRT'!$E$24))))))))))))))</f>
        <v>0</v>
      </c>
      <c r="L460" s="148">
        <f>IF('Ficha de funcio e processa'!W465&lt;='Tabela IRT'!$B$11,'Tabela IRT'!$C$11,IF('Ficha de funcio e processa'!W465&lt;='Tabela IRT'!$B$12,'Tabela IRT'!$C$12,IF('Ficha de funcio e processa'!W465&lt;='Tabela IRT'!$B$13,'Tabela IRT'!$C$13,IF('Ficha de funcio e processa'!W465&lt;='Tabela IRT'!$B$14,'Tabela IRT'!$C$14,IF('Ficha de funcio e processa'!W465&lt;='Tabela IRT'!$B$15,'Tabela IRT'!$C$15,IF('Ficha de funcio e processa'!W465&lt;='Tabela IRT'!$B$16,'Tabela IRT'!$C$16,IF('Ficha de funcio e processa'!W465&lt;='Tabela IRT'!$B$17,'Tabela IRT'!$C$17,IF('Ficha de funcio e processa'!W465&lt;='Tabela IRT'!$B$18,'Tabela IRT'!$C$18,IF('Ficha de funcio e processa'!W465&lt;='Tabela IRT'!$B$19,'Tabela IRT'!$C$19,IF('Ficha de funcio e processa'!W465&lt;='Tabela IRT'!$B$20,'Tabela IRT'!$C$20,IF('Ficha de funcio e processa'!W465&lt;='Tabela IRT'!$B$21,'Tabela IRT'!$C$21,IF('Ficha de funcio e processa'!W465&lt;='Tabela IRT'!$B$22,'Tabela IRT'!$C$22,IF('Ficha de funcio e processa'!W465&lt;='Tabela IRT'!$B$23,'Tabela IRT'!$C$23,IF('Ficha de funcio e processa'!W465&lt;='Tabela IRT'!$B$24,'Tabela IRT'!$C$24))))))))))))))</f>
        <v>0</v>
      </c>
      <c r="M460" s="233">
        <f>('Ficha de funcio e processa'!W465-30%)-L460</f>
        <v>-0.3</v>
      </c>
      <c r="N460" s="184">
        <v>44</v>
      </c>
      <c r="O460" s="184">
        <v>9</v>
      </c>
      <c r="P460" s="185"/>
      <c r="Q460" s="185"/>
      <c r="R460" s="186"/>
      <c r="S460" s="186"/>
      <c r="T460" s="186"/>
      <c r="U460" s="186"/>
      <c r="V460" s="186"/>
      <c r="W460" s="186"/>
      <c r="X460" s="186"/>
      <c r="Y460" s="186"/>
      <c r="Z460" s="151"/>
      <c r="AA460" s="153">
        <f t="shared" ca="1" si="37"/>
        <v>41740</v>
      </c>
      <c r="AB460" s="154">
        <f t="shared" ca="1" si="38"/>
        <v>114.35616438356165</v>
      </c>
      <c r="AC460" s="187"/>
    </row>
    <row r="461" spans="1:29">
      <c r="A461" s="137" t="b">
        <f t="shared" si="39"/>
        <v>0</v>
      </c>
      <c r="B461" s="138"/>
      <c r="C461" s="145"/>
      <c r="D461" s="138"/>
      <c r="E461" s="139"/>
      <c r="F461" s="139"/>
      <c r="G461" s="140">
        <f t="shared" ca="1" si="35"/>
        <v>41740</v>
      </c>
      <c r="H461" s="141">
        <f t="shared" ca="1" si="36"/>
        <v>-41740</v>
      </c>
      <c r="I461" s="180"/>
      <c r="J461" s="135">
        <f>IF('Ficha de funcio e processa'!W466&lt;='Tabela IRT'!$B$11,'Tabela IRT'!$D$11,IF('Ficha de funcio e processa'!W466&lt;='Tabela IRT'!$B$12,'Tabela IRT'!$D$12,IF('Ficha de funcio e processa'!W466&lt;='Tabela IRT'!$B$13,'Tabela IRT'!$D$13,IF('Ficha de funcio e processa'!W466&lt;='Tabela IRT'!$B$14,'Tabela IRT'!$D$14,IF('Ficha de funcio e processa'!W466&lt;='Tabela IRT'!$B$15,'Tabela IRT'!$D$15,IF('Ficha de funcio e processa'!W466&lt;='Tabela IRT'!$B$16,'Tabela IRT'!$D$16,IF('Ficha de funcio e processa'!W466&lt;='Tabela IRT'!$B$17,'Tabela IRT'!$D$17,IF('Ficha de funcio e processa'!W466&lt;='Tabela IRT'!$B$18,'Tabela IRT'!$D$18,IF('Ficha de funcio e processa'!W466&lt;='Tabela IRT'!$B$19,'Tabela IRT'!$D$19,IF('Ficha de funcio e processa'!W466&lt;='Tabela IRT'!$B$20,'Tabela IRT'!$D$20,IF('Ficha de funcio e processa'!W466&lt;='Tabela IRT'!$B$21,'Tabela IRT'!$D$21,IF('Ficha de funcio e processa'!W466&lt;='Tabela IRT'!$B$22,'Tabela IRT'!$D$22,IF('Ficha de funcio e processa'!W466&lt;='Tabela IRT'!$B$23,'Tabela IRT'!$D$23,IF('Ficha de funcio e processa'!W466&lt;='Tabela IRT'!$B$24,'Tabela IRT'!$D$24))))))))))))))</f>
        <v>0</v>
      </c>
      <c r="K461" s="148">
        <f>IF('Ficha de funcio e processa'!W466&lt;='Tabela IRT'!$B$11,'Tabela IRT'!$E$11,IF('Ficha de funcio e processa'!W466&lt;='Tabela IRT'!$B$12,'Tabela IRT'!$E$12,IF('Ficha de funcio e processa'!W466&lt;='Tabela IRT'!$B$13,'Tabela IRT'!$E$13,IF('Ficha de funcio e processa'!W466&lt;='Tabela IRT'!$B$14,'Tabela IRT'!$E$14,IF('Ficha de funcio e processa'!W466&lt;='Tabela IRT'!$B$15,'Tabela IRT'!$E$15,IF('Ficha de funcio e processa'!W466&lt;='Tabela IRT'!$B$16,'Tabela IRT'!$E$16,IF('Ficha de funcio e processa'!W466&lt;='Tabela IRT'!$B$17,'Tabela IRT'!$E$17,IF('Ficha de funcio e processa'!W466&lt;='Tabela IRT'!$B$18,'Tabela IRT'!$E$18,IF('Ficha de funcio e processa'!W466&lt;='Tabela IRT'!$B$19,'Tabela IRT'!$E$19,IF('Ficha de funcio e processa'!W466&lt;='Tabela IRT'!$B$20,'Tabela IRT'!$E$20,IF('Ficha de funcio e processa'!W466&lt;='Tabela IRT'!$B$21,'Tabela IRT'!$E$21,IF('Ficha de funcio e processa'!W466&lt;='Tabela IRT'!$B$22,'Tabela IRT'!$E$22,IF('Ficha de funcio e processa'!W466&lt;='Tabela IRT'!$B$23,'Tabela IRT'!$E$23,IF('Ficha de funcio e processa'!W466&lt;='Tabela IRT'!$B$24,'Tabela IRT'!$E$24))))))))))))))</f>
        <v>0</v>
      </c>
      <c r="L461" s="148">
        <f>IF('Ficha de funcio e processa'!W466&lt;='Tabela IRT'!$B$11,'Tabela IRT'!$C$11,IF('Ficha de funcio e processa'!W466&lt;='Tabela IRT'!$B$12,'Tabela IRT'!$C$12,IF('Ficha de funcio e processa'!W466&lt;='Tabela IRT'!$B$13,'Tabela IRT'!$C$13,IF('Ficha de funcio e processa'!W466&lt;='Tabela IRT'!$B$14,'Tabela IRT'!$C$14,IF('Ficha de funcio e processa'!W466&lt;='Tabela IRT'!$B$15,'Tabela IRT'!$C$15,IF('Ficha de funcio e processa'!W466&lt;='Tabela IRT'!$B$16,'Tabela IRT'!$C$16,IF('Ficha de funcio e processa'!W466&lt;='Tabela IRT'!$B$17,'Tabela IRT'!$C$17,IF('Ficha de funcio e processa'!W466&lt;='Tabela IRT'!$B$18,'Tabela IRT'!$C$18,IF('Ficha de funcio e processa'!W466&lt;='Tabela IRT'!$B$19,'Tabela IRT'!$C$19,IF('Ficha de funcio e processa'!W466&lt;='Tabela IRT'!$B$20,'Tabela IRT'!$C$20,IF('Ficha de funcio e processa'!W466&lt;='Tabela IRT'!$B$21,'Tabela IRT'!$C$21,IF('Ficha de funcio e processa'!W466&lt;='Tabela IRT'!$B$22,'Tabela IRT'!$C$22,IF('Ficha de funcio e processa'!W466&lt;='Tabela IRT'!$B$23,'Tabela IRT'!$C$23,IF('Ficha de funcio e processa'!W466&lt;='Tabela IRT'!$B$24,'Tabela IRT'!$C$24))))))))))))))</f>
        <v>0</v>
      </c>
      <c r="M461" s="233">
        <f>('Ficha de funcio e processa'!W466-30%)-L461</f>
        <v>-0.3</v>
      </c>
      <c r="N461" s="184">
        <v>44</v>
      </c>
      <c r="O461" s="184">
        <v>9</v>
      </c>
      <c r="P461" s="185"/>
      <c r="Q461" s="185"/>
      <c r="R461" s="186"/>
      <c r="S461" s="186"/>
      <c r="T461" s="186"/>
      <c r="U461" s="186"/>
      <c r="V461" s="186"/>
      <c r="W461" s="186"/>
      <c r="X461" s="186"/>
      <c r="Y461" s="186"/>
      <c r="Z461" s="151"/>
      <c r="AA461" s="153">
        <f t="shared" ca="1" si="37"/>
        <v>41740</v>
      </c>
      <c r="AB461" s="154">
        <f t="shared" ca="1" si="38"/>
        <v>114.35616438356165</v>
      </c>
      <c r="AC461" s="187"/>
    </row>
    <row r="462" spans="1:29">
      <c r="A462" s="137" t="b">
        <f t="shared" si="39"/>
        <v>0</v>
      </c>
      <c r="B462" s="138"/>
      <c r="C462" s="145"/>
      <c r="D462" s="138"/>
      <c r="E462" s="139"/>
      <c r="F462" s="139"/>
      <c r="G462" s="140">
        <f t="shared" ca="1" si="35"/>
        <v>41740</v>
      </c>
      <c r="H462" s="141">
        <f t="shared" ca="1" si="36"/>
        <v>-41740</v>
      </c>
      <c r="I462" s="180"/>
      <c r="J462" s="135">
        <f>IF('Ficha de funcio e processa'!W467&lt;='Tabela IRT'!$B$11,'Tabela IRT'!$D$11,IF('Ficha de funcio e processa'!W467&lt;='Tabela IRT'!$B$12,'Tabela IRT'!$D$12,IF('Ficha de funcio e processa'!W467&lt;='Tabela IRT'!$B$13,'Tabela IRT'!$D$13,IF('Ficha de funcio e processa'!W467&lt;='Tabela IRT'!$B$14,'Tabela IRT'!$D$14,IF('Ficha de funcio e processa'!W467&lt;='Tabela IRT'!$B$15,'Tabela IRT'!$D$15,IF('Ficha de funcio e processa'!W467&lt;='Tabela IRT'!$B$16,'Tabela IRT'!$D$16,IF('Ficha de funcio e processa'!W467&lt;='Tabela IRT'!$B$17,'Tabela IRT'!$D$17,IF('Ficha de funcio e processa'!W467&lt;='Tabela IRT'!$B$18,'Tabela IRT'!$D$18,IF('Ficha de funcio e processa'!W467&lt;='Tabela IRT'!$B$19,'Tabela IRT'!$D$19,IF('Ficha de funcio e processa'!W467&lt;='Tabela IRT'!$B$20,'Tabela IRT'!$D$20,IF('Ficha de funcio e processa'!W467&lt;='Tabela IRT'!$B$21,'Tabela IRT'!$D$21,IF('Ficha de funcio e processa'!W467&lt;='Tabela IRT'!$B$22,'Tabela IRT'!$D$22,IF('Ficha de funcio e processa'!W467&lt;='Tabela IRT'!$B$23,'Tabela IRT'!$D$23,IF('Ficha de funcio e processa'!W467&lt;='Tabela IRT'!$B$24,'Tabela IRT'!$D$24))))))))))))))</f>
        <v>0</v>
      </c>
      <c r="K462" s="148">
        <f>IF('Ficha de funcio e processa'!W467&lt;='Tabela IRT'!$B$11,'Tabela IRT'!$E$11,IF('Ficha de funcio e processa'!W467&lt;='Tabela IRT'!$B$12,'Tabela IRT'!$E$12,IF('Ficha de funcio e processa'!W467&lt;='Tabela IRT'!$B$13,'Tabela IRT'!$E$13,IF('Ficha de funcio e processa'!W467&lt;='Tabela IRT'!$B$14,'Tabela IRT'!$E$14,IF('Ficha de funcio e processa'!W467&lt;='Tabela IRT'!$B$15,'Tabela IRT'!$E$15,IF('Ficha de funcio e processa'!W467&lt;='Tabela IRT'!$B$16,'Tabela IRT'!$E$16,IF('Ficha de funcio e processa'!W467&lt;='Tabela IRT'!$B$17,'Tabela IRT'!$E$17,IF('Ficha de funcio e processa'!W467&lt;='Tabela IRT'!$B$18,'Tabela IRT'!$E$18,IF('Ficha de funcio e processa'!W467&lt;='Tabela IRT'!$B$19,'Tabela IRT'!$E$19,IF('Ficha de funcio e processa'!W467&lt;='Tabela IRT'!$B$20,'Tabela IRT'!$E$20,IF('Ficha de funcio e processa'!W467&lt;='Tabela IRT'!$B$21,'Tabela IRT'!$E$21,IF('Ficha de funcio e processa'!W467&lt;='Tabela IRT'!$B$22,'Tabela IRT'!$E$22,IF('Ficha de funcio e processa'!W467&lt;='Tabela IRT'!$B$23,'Tabela IRT'!$E$23,IF('Ficha de funcio e processa'!W467&lt;='Tabela IRT'!$B$24,'Tabela IRT'!$E$24))))))))))))))</f>
        <v>0</v>
      </c>
      <c r="L462" s="148">
        <f>IF('Ficha de funcio e processa'!W467&lt;='Tabela IRT'!$B$11,'Tabela IRT'!$C$11,IF('Ficha de funcio e processa'!W467&lt;='Tabela IRT'!$B$12,'Tabela IRT'!$C$12,IF('Ficha de funcio e processa'!W467&lt;='Tabela IRT'!$B$13,'Tabela IRT'!$C$13,IF('Ficha de funcio e processa'!W467&lt;='Tabela IRT'!$B$14,'Tabela IRT'!$C$14,IF('Ficha de funcio e processa'!W467&lt;='Tabela IRT'!$B$15,'Tabela IRT'!$C$15,IF('Ficha de funcio e processa'!W467&lt;='Tabela IRT'!$B$16,'Tabela IRT'!$C$16,IF('Ficha de funcio e processa'!W467&lt;='Tabela IRT'!$B$17,'Tabela IRT'!$C$17,IF('Ficha de funcio e processa'!W467&lt;='Tabela IRT'!$B$18,'Tabela IRT'!$C$18,IF('Ficha de funcio e processa'!W467&lt;='Tabela IRT'!$B$19,'Tabela IRT'!$C$19,IF('Ficha de funcio e processa'!W467&lt;='Tabela IRT'!$B$20,'Tabela IRT'!$C$20,IF('Ficha de funcio e processa'!W467&lt;='Tabela IRT'!$B$21,'Tabela IRT'!$C$21,IF('Ficha de funcio e processa'!W467&lt;='Tabela IRT'!$B$22,'Tabela IRT'!$C$22,IF('Ficha de funcio e processa'!W467&lt;='Tabela IRT'!$B$23,'Tabela IRT'!$C$23,IF('Ficha de funcio e processa'!W467&lt;='Tabela IRT'!$B$24,'Tabela IRT'!$C$24))))))))))))))</f>
        <v>0</v>
      </c>
      <c r="M462" s="233">
        <f>('Ficha de funcio e processa'!W467-30%)-L462</f>
        <v>-0.3</v>
      </c>
      <c r="N462" s="184">
        <v>44</v>
      </c>
      <c r="O462" s="184">
        <v>9</v>
      </c>
      <c r="P462" s="185"/>
      <c r="Q462" s="185"/>
      <c r="R462" s="186"/>
      <c r="S462" s="186"/>
      <c r="T462" s="186"/>
      <c r="U462" s="186"/>
      <c r="V462" s="186"/>
      <c r="W462" s="186"/>
      <c r="X462" s="186"/>
      <c r="Y462" s="186"/>
      <c r="Z462" s="151"/>
      <c r="AA462" s="153">
        <f t="shared" ca="1" si="37"/>
        <v>41740</v>
      </c>
      <c r="AB462" s="154">
        <f t="shared" ca="1" si="38"/>
        <v>114.35616438356165</v>
      </c>
      <c r="AC462" s="187"/>
    </row>
    <row r="463" spans="1:29">
      <c r="A463" s="137" t="b">
        <f t="shared" si="39"/>
        <v>0</v>
      </c>
      <c r="B463" s="138"/>
      <c r="C463" s="145"/>
      <c r="D463" s="138"/>
      <c r="E463" s="139"/>
      <c r="F463" s="139"/>
      <c r="G463" s="140">
        <f t="shared" ca="1" si="35"/>
        <v>41740</v>
      </c>
      <c r="H463" s="141">
        <f t="shared" ca="1" si="36"/>
        <v>-41740</v>
      </c>
      <c r="I463" s="180"/>
      <c r="J463" s="135">
        <f>IF('Ficha de funcio e processa'!W468&lt;='Tabela IRT'!$B$11,'Tabela IRT'!$D$11,IF('Ficha de funcio e processa'!W468&lt;='Tabela IRT'!$B$12,'Tabela IRT'!$D$12,IF('Ficha de funcio e processa'!W468&lt;='Tabela IRT'!$B$13,'Tabela IRT'!$D$13,IF('Ficha de funcio e processa'!W468&lt;='Tabela IRT'!$B$14,'Tabela IRT'!$D$14,IF('Ficha de funcio e processa'!W468&lt;='Tabela IRT'!$B$15,'Tabela IRT'!$D$15,IF('Ficha de funcio e processa'!W468&lt;='Tabela IRT'!$B$16,'Tabela IRT'!$D$16,IF('Ficha de funcio e processa'!W468&lt;='Tabela IRT'!$B$17,'Tabela IRT'!$D$17,IF('Ficha de funcio e processa'!W468&lt;='Tabela IRT'!$B$18,'Tabela IRT'!$D$18,IF('Ficha de funcio e processa'!W468&lt;='Tabela IRT'!$B$19,'Tabela IRT'!$D$19,IF('Ficha de funcio e processa'!W468&lt;='Tabela IRT'!$B$20,'Tabela IRT'!$D$20,IF('Ficha de funcio e processa'!W468&lt;='Tabela IRT'!$B$21,'Tabela IRT'!$D$21,IF('Ficha de funcio e processa'!W468&lt;='Tabela IRT'!$B$22,'Tabela IRT'!$D$22,IF('Ficha de funcio e processa'!W468&lt;='Tabela IRT'!$B$23,'Tabela IRT'!$D$23,IF('Ficha de funcio e processa'!W468&lt;='Tabela IRT'!$B$24,'Tabela IRT'!$D$24))))))))))))))</f>
        <v>0</v>
      </c>
      <c r="K463" s="148">
        <f>IF('Ficha de funcio e processa'!W468&lt;='Tabela IRT'!$B$11,'Tabela IRT'!$E$11,IF('Ficha de funcio e processa'!W468&lt;='Tabela IRT'!$B$12,'Tabela IRT'!$E$12,IF('Ficha de funcio e processa'!W468&lt;='Tabela IRT'!$B$13,'Tabela IRT'!$E$13,IF('Ficha de funcio e processa'!W468&lt;='Tabela IRT'!$B$14,'Tabela IRT'!$E$14,IF('Ficha de funcio e processa'!W468&lt;='Tabela IRT'!$B$15,'Tabela IRT'!$E$15,IF('Ficha de funcio e processa'!W468&lt;='Tabela IRT'!$B$16,'Tabela IRT'!$E$16,IF('Ficha de funcio e processa'!W468&lt;='Tabela IRT'!$B$17,'Tabela IRT'!$E$17,IF('Ficha de funcio e processa'!W468&lt;='Tabela IRT'!$B$18,'Tabela IRT'!$E$18,IF('Ficha de funcio e processa'!W468&lt;='Tabela IRT'!$B$19,'Tabela IRT'!$E$19,IF('Ficha de funcio e processa'!W468&lt;='Tabela IRT'!$B$20,'Tabela IRT'!$E$20,IF('Ficha de funcio e processa'!W468&lt;='Tabela IRT'!$B$21,'Tabela IRT'!$E$21,IF('Ficha de funcio e processa'!W468&lt;='Tabela IRT'!$B$22,'Tabela IRT'!$E$22,IF('Ficha de funcio e processa'!W468&lt;='Tabela IRT'!$B$23,'Tabela IRT'!$E$23,IF('Ficha de funcio e processa'!W468&lt;='Tabela IRT'!$B$24,'Tabela IRT'!$E$24))))))))))))))</f>
        <v>0</v>
      </c>
      <c r="L463" s="148">
        <f>IF('Ficha de funcio e processa'!W468&lt;='Tabela IRT'!$B$11,'Tabela IRT'!$C$11,IF('Ficha de funcio e processa'!W468&lt;='Tabela IRT'!$B$12,'Tabela IRT'!$C$12,IF('Ficha de funcio e processa'!W468&lt;='Tabela IRT'!$B$13,'Tabela IRT'!$C$13,IF('Ficha de funcio e processa'!W468&lt;='Tabela IRT'!$B$14,'Tabela IRT'!$C$14,IF('Ficha de funcio e processa'!W468&lt;='Tabela IRT'!$B$15,'Tabela IRT'!$C$15,IF('Ficha de funcio e processa'!W468&lt;='Tabela IRT'!$B$16,'Tabela IRT'!$C$16,IF('Ficha de funcio e processa'!W468&lt;='Tabela IRT'!$B$17,'Tabela IRT'!$C$17,IF('Ficha de funcio e processa'!W468&lt;='Tabela IRT'!$B$18,'Tabela IRT'!$C$18,IF('Ficha de funcio e processa'!W468&lt;='Tabela IRT'!$B$19,'Tabela IRT'!$C$19,IF('Ficha de funcio e processa'!W468&lt;='Tabela IRT'!$B$20,'Tabela IRT'!$C$20,IF('Ficha de funcio e processa'!W468&lt;='Tabela IRT'!$B$21,'Tabela IRT'!$C$21,IF('Ficha de funcio e processa'!W468&lt;='Tabela IRT'!$B$22,'Tabela IRT'!$C$22,IF('Ficha de funcio e processa'!W468&lt;='Tabela IRT'!$B$23,'Tabela IRT'!$C$23,IF('Ficha de funcio e processa'!W468&lt;='Tabela IRT'!$B$24,'Tabela IRT'!$C$24))))))))))))))</f>
        <v>0</v>
      </c>
      <c r="M463" s="233">
        <f>('Ficha de funcio e processa'!W468-30%)-L463</f>
        <v>-0.3</v>
      </c>
      <c r="N463" s="184">
        <v>44</v>
      </c>
      <c r="O463" s="184">
        <v>9</v>
      </c>
      <c r="P463" s="185"/>
      <c r="Q463" s="185"/>
      <c r="R463" s="186"/>
      <c r="S463" s="186"/>
      <c r="T463" s="186"/>
      <c r="U463" s="186"/>
      <c r="V463" s="186"/>
      <c r="W463" s="186"/>
      <c r="X463" s="186"/>
      <c r="Y463" s="186"/>
      <c r="Z463" s="151"/>
      <c r="AA463" s="153">
        <f t="shared" ca="1" si="37"/>
        <v>41740</v>
      </c>
      <c r="AB463" s="154">
        <f t="shared" ca="1" si="38"/>
        <v>114.35616438356165</v>
      </c>
      <c r="AC463" s="187"/>
    </row>
    <row r="464" spans="1:29">
      <c r="A464" s="137" t="b">
        <f t="shared" si="39"/>
        <v>0</v>
      </c>
      <c r="B464" s="138"/>
      <c r="C464" s="145"/>
      <c r="D464" s="138"/>
      <c r="E464" s="139"/>
      <c r="F464" s="139"/>
      <c r="G464" s="140">
        <f t="shared" ca="1" si="35"/>
        <v>41740</v>
      </c>
      <c r="H464" s="141">
        <f t="shared" ca="1" si="36"/>
        <v>-41740</v>
      </c>
      <c r="I464" s="180"/>
      <c r="J464" s="135">
        <f>IF('Ficha de funcio e processa'!W469&lt;='Tabela IRT'!$B$11,'Tabela IRT'!$D$11,IF('Ficha de funcio e processa'!W469&lt;='Tabela IRT'!$B$12,'Tabela IRT'!$D$12,IF('Ficha de funcio e processa'!W469&lt;='Tabela IRT'!$B$13,'Tabela IRT'!$D$13,IF('Ficha de funcio e processa'!W469&lt;='Tabela IRT'!$B$14,'Tabela IRT'!$D$14,IF('Ficha de funcio e processa'!W469&lt;='Tabela IRT'!$B$15,'Tabela IRT'!$D$15,IF('Ficha de funcio e processa'!W469&lt;='Tabela IRT'!$B$16,'Tabela IRT'!$D$16,IF('Ficha de funcio e processa'!W469&lt;='Tabela IRT'!$B$17,'Tabela IRT'!$D$17,IF('Ficha de funcio e processa'!W469&lt;='Tabela IRT'!$B$18,'Tabela IRT'!$D$18,IF('Ficha de funcio e processa'!W469&lt;='Tabela IRT'!$B$19,'Tabela IRT'!$D$19,IF('Ficha de funcio e processa'!W469&lt;='Tabela IRT'!$B$20,'Tabela IRT'!$D$20,IF('Ficha de funcio e processa'!W469&lt;='Tabela IRT'!$B$21,'Tabela IRT'!$D$21,IF('Ficha de funcio e processa'!W469&lt;='Tabela IRT'!$B$22,'Tabela IRT'!$D$22,IF('Ficha de funcio e processa'!W469&lt;='Tabela IRT'!$B$23,'Tabela IRT'!$D$23,IF('Ficha de funcio e processa'!W469&lt;='Tabela IRT'!$B$24,'Tabela IRT'!$D$24))))))))))))))</f>
        <v>0</v>
      </c>
      <c r="K464" s="148">
        <f>IF('Ficha de funcio e processa'!W469&lt;='Tabela IRT'!$B$11,'Tabela IRT'!$E$11,IF('Ficha de funcio e processa'!W469&lt;='Tabela IRT'!$B$12,'Tabela IRT'!$E$12,IF('Ficha de funcio e processa'!W469&lt;='Tabela IRT'!$B$13,'Tabela IRT'!$E$13,IF('Ficha de funcio e processa'!W469&lt;='Tabela IRT'!$B$14,'Tabela IRT'!$E$14,IF('Ficha de funcio e processa'!W469&lt;='Tabela IRT'!$B$15,'Tabela IRT'!$E$15,IF('Ficha de funcio e processa'!W469&lt;='Tabela IRT'!$B$16,'Tabela IRT'!$E$16,IF('Ficha de funcio e processa'!W469&lt;='Tabela IRT'!$B$17,'Tabela IRT'!$E$17,IF('Ficha de funcio e processa'!W469&lt;='Tabela IRT'!$B$18,'Tabela IRT'!$E$18,IF('Ficha de funcio e processa'!W469&lt;='Tabela IRT'!$B$19,'Tabela IRT'!$E$19,IF('Ficha de funcio e processa'!W469&lt;='Tabela IRT'!$B$20,'Tabela IRT'!$E$20,IF('Ficha de funcio e processa'!W469&lt;='Tabela IRT'!$B$21,'Tabela IRT'!$E$21,IF('Ficha de funcio e processa'!W469&lt;='Tabela IRT'!$B$22,'Tabela IRT'!$E$22,IF('Ficha de funcio e processa'!W469&lt;='Tabela IRT'!$B$23,'Tabela IRT'!$E$23,IF('Ficha de funcio e processa'!W469&lt;='Tabela IRT'!$B$24,'Tabela IRT'!$E$24))))))))))))))</f>
        <v>0</v>
      </c>
      <c r="L464" s="148">
        <f>IF('Ficha de funcio e processa'!W469&lt;='Tabela IRT'!$B$11,'Tabela IRT'!$C$11,IF('Ficha de funcio e processa'!W469&lt;='Tabela IRT'!$B$12,'Tabela IRT'!$C$12,IF('Ficha de funcio e processa'!W469&lt;='Tabela IRT'!$B$13,'Tabela IRT'!$C$13,IF('Ficha de funcio e processa'!W469&lt;='Tabela IRT'!$B$14,'Tabela IRT'!$C$14,IF('Ficha de funcio e processa'!W469&lt;='Tabela IRT'!$B$15,'Tabela IRT'!$C$15,IF('Ficha de funcio e processa'!W469&lt;='Tabela IRT'!$B$16,'Tabela IRT'!$C$16,IF('Ficha de funcio e processa'!W469&lt;='Tabela IRT'!$B$17,'Tabela IRT'!$C$17,IF('Ficha de funcio e processa'!W469&lt;='Tabela IRT'!$B$18,'Tabela IRT'!$C$18,IF('Ficha de funcio e processa'!W469&lt;='Tabela IRT'!$B$19,'Tabela IRT'!$C$19,IF('Ficha de funcio e processa'!W469&lt;='Tabela IRT'!$B$20,'Tabela IRT'!$C$20,IF('Ficha de funcio e processa'!W469&lt;='Tabela IRT'!$B$21,'Tabela IRT'!$C$21,IF('Ficha de funcio e processa'!W469&lt;='Tabela IRT'!$B$22,'Tabela IRT'!$C$22,IF('Ficha de funcio e processa'!W469&lt;='Tabela IRT'!$B$23,'Tabela IRT'!$C$23,IF('Ficha de funcio e processa'!W469&lt;='Tabela IRT'!$B$24,'Tabela IRT'!$C$24))))))))))))))</f>
        <v>0</v>
      </c>
      <c r="M464" s="233">
        <f>('Ficha de funcio e processa'!W469-30%)-L464</f>
        <v>-0.3</v>
      </c>
      <c r="N464" s="184">
        <v>44</v>
      </c>
      <c r="O464" s="184">
        <v>9</v>
      </c>
      <c r="P464" s="185"/>
      <c r="Q464" s="185"/>
      <c r="R464" s="186"/>
      <c r="S464" s="186"/>
      <c r="T464" s="186"/>
      <c r="U464" s="186"/>
      <c r="V464" s="186"/>
      <c r="W464" s="186"/>
      <c r="X464" s="186"/>
      <c r="Y464" s="186"/>
      <c r="Z464" s="151"/>
      <c r="AA464" s="153">
        <f t="shared" ca="1" si="37"/>
        <v>41740</v>
      </c>
      <c r="AB464" s="154">
        <f t="shared" ca="1" si="38"/>
        <v>114.35616438356165</v>
      </c>
      <c r="AC464" s="187"/>
    </row>
    <row r="465" spans="1:29">
      <c r="A465" s="137" t="b">
        <f t="shared" si="39"/>
        <v>0</v>
      </c>
      <c r="B465" s="138"/>
      <c r="C465" s="145"/>
      <c r="D465" s="138"/>
      <c r="E465" s="139"/>
      <c r="F465" s="139"/>
      <c r="G465" s="140">
        <f t="shared" ca="1" si="35"/>
        <v>41740</v>
      </c>
      <c r="H465" s="141">
        <f t="shared" ca="1" si="36"/>
        <v>-41740</v>
      </c>
      <c r="I465" s="180"/>
      <c r="J465" s="135">
        <f>IF('Ficha de funcio e processa'!W470&lt;='Tabela IRT'!$B$11,'Tabela IRT'!$D$11,IF('Ficha de funcio e processa'!W470&lt;='Tabela IRT'!$B$12,'Tabela IRT'!$D$12,IF('Ficha de funcio e processa'!W470&lt;='Tabela IRT'!$B$13,'Tabela IRT'!$D$13,IF('Ficha de funcio e processa'!W470&lt;='Tabela IRT'!$B$14,'Tabela IRT'!$D$14,IF('Ficha de funcio e processa'!W470&lt;='Tabela IRT'!$B$15,'Tabela IRT'!$D$15,IF('Ficha de funcio e processa'!W470&lt;='Tabela IRT'!$B$16,'Tabela IRT'!$D$16,IF('Ficha de funcio e processa'!W470&lt;='Tabela IRT'!$B$17,'Tabela IRT'!$D$17,IF('Ficha de funcio e processa'!W470&lt;='Tabela IRT'!$B$18,'Tabela IRT'!$D$18,IF('Ficha de funcio e processa'!W470&lt;='Tabela IRT'!$B$19,'Tabela IRT'!$D$19,IF('Ficha de funcio e processa'!W470&lt;='Tabela IRT'!$B$20,'Tabela IRT'!$D$20,IF('Ficha de funcio e processa'!W470&lt;='Tabela IRT'!$B$21,'Tabela IRT'!$D$21,IF('Ficha de funcio e processa'!W470&lt;='Tabela IRT'!$B$22,'Tabela IRT'!$D$22,IF('Ficha de funcio e processa'!W470&lt;='Tabela IRT'!$B$23,'Tabela IRT'!$D$23,IF('Ficha de funcio e processa'!W470&lt;='Tabela IRT'!$B$24,'Tabela IRT'!$D$24))))))))))))))</f>
        <v>0</v>
      </c>
      <c r="K465" s="148">
        <f>IF('Ficha de funcio e processa'!W470&lt;='Tabela IRT'!$B$11,'Tabela IRT'!$E$11,IF('Ficha de funcio e processa'!W470&lt;='Tabela IRT'!$B$12,'Tabela IRT'!$E$12,IF('Ficha de funcio e processa'!W470&lt;='Tabela IRT'!$B$13,'Tabela IRT'!$E$13,IF('Ficha de funcio e processa'!W470&lt;='Tabela IRT'!$B$14,'Tabela IRT'!$E$14,IF('Ficha de funcio e processa'!W470&lt;='Tabela IRT'!$B$15,'Tabela IRT'!$E$15,IF('Ficha de funcio e processa'!W470&lt;='Tabela IRT'!$B$16,'Tabela IRT'!$E$16,IF('Ficha de funcio e processa'!W470&lt;='Tabela IRT'!$B$17,'Tabela IRT'!$E$17,IF('Ficha de funcio e processa'!W470&lt;='Tabela IRT'!$B$18,'Tabela IRT'!$E$18,IF('Ficha de funcio e processa'!W470&lt;='Tabela IRT'!$B$19,'Tabela IRT'!$E$19,IF('Ficha de funcio e processa'!W470&lt;='Tabela IRT'!$B$20,'Tabela IRT'!$E$20,IF('Ficha de funcio e processa'!W470&lt;='Tabela IRT'!$B$21,'Tabela IRT'!$E$21,IF('Ficha de funcio e processa'!W470&lt;='Tabela IRT'!$B$22,'Tabela IRT'!$E$22,IF('Ficha de funcio e processa'!W470&lt;='Tabela IRT'!$B$23,'Tabela IRT'!$E$23,IF('Ficha de funcio e processa'!W470&lt;='Tabela IRT'!$B$24,'Tabela IRT'!$E$24))))))))))))))</f>
        <v>0</v>
      </c>
      <c r="L465" s="148">
        <f>IF('Ficha de funcio e processa'!W470&lt;='Tabela IRT'!$B$11,'Tabela IRT'!$C$11,IF('Ficha de funcio e processa'!W470&lt;='Tabela IRT'!$B$12,'Tabela IRT'!$C$12,IF('Ficha de funcio e processa'!W470&lt;='Tabela IRT'!$B$13,'Tabela IRT'!$C$13,IF('Ficha de funcio e processa'!W470&lt;='Tabela IRT'!$B$14,'Tabela IRT'!$C$14,IF('Ficha de funcio e processa'!W470&lt;='Tabela IRT'!$B$15,'Tabela IRT'!$C$15,IF('Ficha de funcio e processa'!W470&lt;='Tabela IRT'!$B$16,'Tabela IRT'!$C$16,IF('Ficha de funcio e processa'!W470&lt;='Tabela IRT'!$B$17,'Tabela IRT'!$C$17,IF('Ficha de funcio e processa'!W470&lt;='Tabela IRT'!$B$18,'Tabela IRT'!$C$18,IF('Ficha de funcio e processa'!W470&lt;='Tabela IRT'!$B$19,'Tabela IRT'!$C$19,IF('Ficha de funcio e processa'!W470&lt;='Tabela IRT'!$B$20,'Tabela IRT'!$C$20,IF('Ficha de funcio e processa'!W470&lt;='Tabela IRT'!$B$21,'Tabela IRT'!$C$21,IF('Ficha de funcio e processa'!W470&lt;='Tabela IRT'!$B$22,'Tabela IRT'!$C$22,IF('Ficha de funcio e processa'!W470&lt;='Tabela IRT'!$B$23,'Tabela IRT'!$C$23,IF('Ficha de funcio e processa'!W470&lt;='Tabela IRT'!$B$24,'Tabela IRT'!$C$24))))))))))))))</f>
        <v>0</v>
      </c>
      <c r="M465" s="233">
        <f>('Ficha de funcio e processa'!W470-30%)-L465</f>
        <v>-0.3</v>
      </c>
      <c r="N465" s="184">
        <v>44</v>
      </c>
      <c r="O465" s="184">
        <v>9</v>
      </c>
      <c r="P465" s="185"/>
      <c r="Q465" s="185"/>
      <c r="R465" s="186"/>
      <c r="S465" s="186"/>
      <c r="T465" s="186"/>
      <c r="U465" s="186"/>
      <c r="V465" s="186"/>
      <c r="W465" s="186"/>
      <c r="X465" s="186"/>
      <c r="Y465" s="186"/>
      <c r="Z465" s="151"/>
      <c r="AA465" s="153">
        <f t="shared" ca="1" si="37"/>
        <v>41740</v>
      </c>
      <c r="AB465" s="154">
        <f t="shared" ca="1" si="38"/>
        <v>114.35616438356165</v>
      </c>
      <c r="AC465" s="187"/>
    </row>
    <row r="466" spans="1:29">
      <c r="A466" s="137" t="b">
        <f t="shared" si="39"/>
        <v>0</v>
      </c>
      <c r="B466" s="138"/>
      <c r="C466" s="145"/>
      <c r="D466" s="138"/>
      <c r="E466" s="139"/>
      <c r="F466" s="139"/>
      <c r="G466" s="140">
        <f t="shared" ca="1" si="35"/>
        <v>41740</v>
      </c>
      <c r="H466" s="141">
        <f t="shared" ca="1" si="36"/>
        <v>-41740</v>
      </c>
      <c r="I466" s="180"/>
      <c r="J466" s="135">
        <f>IF('Ficha de funcio e processa'!W471&lt;='Tabela IRT'!$B$11,'Tabela IRT'!$D$11,IF('Ficha de funcio e processa'!W471&lt;='Tabela IRT'!$B$12,'Tabela IRT'!$D$12,IF('Ficha de funcio e processa'!W471&lt;='Tabela IRT'!$B$13,'Tabela IRT'!$D$13,IF('Ficha de funcio e processa'!W471&lt;='Tabela IRT'!$B$14,'Tabela IRT'!$D$14,IF('Ficha de funcio e processa'!W471&lt;='Tabela IRT'!$B$15,'Tabela IRT'!$D$15,IF('Ficha de funcio e processa'!W471&lt;='Tabela IRT'!$B$16,'Tabela IRT'!$D$16,IF('Ficha de funcio e processa'!W471&lt;='Tabela IRT'!$B$17,'Tabela IRT'!$D$17,IF('Ficha de funcio e processa'!W471&lt;='Tabela IRT'!$B$18,'Tabela IRT'!$D$18,IF('Ficha de funcio e processa'!W471&lt;='Tabela IRT'!$B$19,'Tabela IRT'!$D$19,IF('Ficha de funcio e processa'!W471&lt;='Tabela IRT'!$B$20,'Tabela IRT'!$D$20,IF('Ficha de funcio e processa'!W471&lt;='Tabela IRT'!$B$21,'Tabela IRT'!$D$21,IF('Ficha de funcio e processa'!W471&lt;='Tabela IRT'!$B$22,'Tabela IRT'!$D$22,IF('Ficha de funcio e processa'!W471&lt;='Tabela IRT'!$B$23,'Tabela IRT'!$D$23,IF('Ficha de funcio e processa'!W471&lt;='Tabela IRT'!$B$24,'Tabela IRT'!$D$24))))))))))))))</f>
        <v>0</v>
      </c>
      <c r="K466" s="148">
        <f>IF('Ficha de funcio e processa'!W471&lt;='Tabela IRT'!$B$11,'Tabela IRT'!$E$11,IF('Ficha de funcio e processa'!W471&lt;='Tabela IRT'!$B$12,'Tabela IRT'!$E$12,IF('Ficha de funcio e processa'!W471&lt;='Tabela IRT'!$B$13,'Tabela IRT'!$E$13,IF('Ficha de funcio e processa'!W471&lt;='Tabela IRT'!$B$14,'Tabela IRT'!$E$14,IF('Ficha de funcio e processa'!W471&lt;='Tabela IRT'!$B$15,'Tabela IRT'!$E$15,IF('Ficha de funcio e processa'!W471&lt;='Tabela IRT'!$B$16,'Tabela IRT'!$E$16,IF('Ficha de funcio e processa'!W471&lt;='Tabela IRT'!$B$17,'Tabela IRT'!$E$17,IF('Ficha de funcio e processa'!W471&lt;='Tabela IRT'!$B$18,'Tabela IRT'!$E$18,IF('Ficha de funcio e processa'!W471&lt;='Tabela IRT'!$B$19,'Tabela IRT'!$E$19,IF('Ficha de funcio e processa'!W471&lt;='Tabela IRT'!$B$20,'Tabela IRT'!$E$20,IF('Ficha de funcio e processa'!W471&lt;='Tabela IRT'!$B$21,'Tabela IRT'!$E$21,IF('Ficha de funcio e processa'!W471&lt;='Tabela IRT'!$B$22,'Tabela IRT'!$E$22,IF('Ficha de funcio e processa'!W471&lt;='Tabela IRT'!$B$23,'Tabela IRT'!$E$23,IF('Ficha de funcio e processa'!W471&lt;='Tabela IRT'!$B$24,'Tabela IRT'!$E$24))))))))))))))</f>
        <v>0</v>
      </c>
      <c r="L466" s="148">
        <f>IF('Ficha de funcio e processa'!W471&lt;='Tabela IRT'!$B$11,'Tabela IRT'!$C$11,IF('Ficha de funcio e processa'!W471&lt;='Tabela IRT'!$B$12,'Tabela IRT'!$C$12,IF('Ficha de funcio e processa'!W471&lt;='Tabela IRT'!$B$13,'Tabela IRT'!$C$13,IF('Ficha de funcio e processa'!W471&lt;='Tabela IRT'!$B$14,'Tabela IRT'!$C$14,IF('Ficha de funcio e processa'!W471&lt;='Tabela IRT'!$B$15,'Tabela IRT'!$C$15,IF('Ficha de funcio e processa'!W471&lt;='Tabela IRT'!$B$16,'Tabela IRT'!$C$16,IF('Ficha de funcio e processa'!W471&lt;='Tabela IRT'!$B$17,'Tabela IRT'!$C$17,IF('Ficha de funcio e processa'!W471&lt;='Tabela IRT'!$B$18,'Tabela IRT'!$C$18,IF('Ficha de funcio e processa'!W471&lt;='Tabela IRT'!$B$19,'Tabela IRT'!$C$19,IF('Ficha de funcio e processa'!W471&lt;='Tabela IRT'!$B$20,'Tabela IRT'!$C$20,IF('Ficha de funcio e processa'!W471&lt;='Tabela IRT'!$B$21,'Tabela IRT'!$C$21,IF('Ficha de funcio e processa'!W471&lt;='Tabela IRT'!$B$22,'Tabela IRT'!$C$22,IF('Ficha de funcio e processa'!W471&lt;='Tabela IRT'!$B$23,'Tabela IRT'!$C$23,IF('Ficha de funcio e processa'!W471&lt;='Tabela IRT'!$B$24,'Tabela IRT'!$C$24))))))))))))))</f>
        <v>0</v>
      </c>
      <c r="M466" s="233">
        <f>('Ficha de funcio e processa'!W471-30%)-L466</f>
        <v>-0.3</v>
      </c>
      <c r="N466" s="184">
        <v>44</v>
      </c>
      <c r="O466" s="184">
        <v>9</v>
      </c>
      <c r="P466" s="185"/>
      <c r="Q466" s="185"/>
      <c r="R466" s="186"/>
      <c r="S466" s="186"/>
      <c r="T466" s="186"/>
      <c r="U466" s="186"/>
      <c r="V466" s="186"/>
      <c r="W466" s="186"/>
      <c r="X466" s="186"/>
      <c r="Y466" s="186"/>
      <c r="Z466" s="151"/>
      <c r="AA466" s="153">
        <f t="shared" ca="1" si="37"/>
        <v>41740</v>
      </c>
      <c r="AB466" s="154">
        <f t="shared" ca="1" si="38"/>
        <v>114.35616438356165</v>
      </c>
      <c r="AC466" s="187"/>
    </row>
    <row r="467" spans="1:29">
      <c r="A467" s="137" t="b">
        <f t="shared" si="39"/>
        <v>0</v>
      </c>
      <c r="B467" s="138"/>
      <c r="C467" s="145"/>
      <c r="D467" s="138"/>
      <c r="E467" s="139"/>
      <c r="F467" s="139"/>
      <c r="G467" s="140">
        <f t="shared" ca="1" si="35"/>
        <v>41740</v>
      </c>
      <c r="H467" s="141">
        <f t="shared" ca="1" si="36"/>
        <v>-41740</v>
      </c>
      <c r="I467" s="180"/>
      <c r="J467" s="135">
        <f>IF('Ficha de funcio e processa'!W472&lt;='Tabela IRT'!$B$11,'Tabela IRT'!$D$11,IF('Ficha de funcio e processa'!W472&lt;='Tabela IRT'!$B$12,'Tabela IRT'!$D$12,IF('Ficha de funcio e processa'!W472&lt;='Tabela IRT'!$B$13,'Tabela IRT'!$D$13,IF('Ficha de funcio e processa'!W472&lt;='Tabela IRT'!$B$14,'Tabela IRT'!$D$14,IF('Ficha de funcio e processa'!W472&lt;='Tabela IRT'!$B$15,'Tabela IRT'!$D$15,IF('Ficha de funcio e processa'!W472&lt;='Tabela IRT'!$B$16,'Tabela IRT'!$D$16,IF('Ficha de funcio e processa'!W472&lt;='Tabela IRT'!$B$17,'Tabela IRT'!$D$17,IF('Ficha de funcio e processa'!W472&lt;='Tabela IRT'!$B$18,'Tabela IRT'!$D$18,IF('Ficha de funcio e processa'!W472&lt;='Tabela IRT'!$B$19,'Tabela IRT'!$D$19,IF('Ficha de funcio e processa'!W472&lt;='Tabela IRT'!$B$20,'Tabela IRT'!$D$20,IF('Ficha de funcio e processa'!W472&lt;='Tabela IRT'!$B$21,'Tabela IRT'!$D$21,IF('Ficha de funcio e processa'!W472&lt;='Tabela IRT'!$B$22,'Tabela IRT'!$D$22,IF('Ficha de funcio e processa'!W472&lt;='Tabela IRT'!$B$23,'Tabela IRT'!$D$23,IF('Ficha de funcio e processa'!W472&lt;='Tabela IRT'!$B$24,'Tabela IRT'!$D$24))))))))))))))</f>
        <v>0</v>
      </c>
      <c r="K467" s="148">
        <f>IF('Ficha de funcio e processa'!W472&lt;='Tabela IRT'!$B$11,'Tabela IRT'!$E$11,IF('Ficha de funcio e processa'!W472&lt;='Tabela IRT'!$B$12,'Tabela IRT'!$E$12,IF('Ficha de funcio e processa'!W472&lt;='Tabela IRT'!$B$13,'Tabela IRT'!$E$13,IF('Ficha de funcio e processa'!W472&lt;='Tabela IRT'!$B$14,'Tabela IRT'!$E$14,IF('Ficha de funcio e processa'!W472&lt;='Tabela IRT'!$B$15,'Tabela IRT'!$E$15,IF('Ficha de funcio e processa'!W472&lt;='Tabela IRT'!$B$16,'Tabela IRT'!$E$16,IF('Ficha de funcio e processa'!W472&lt;='Tabela IRT'!$B$17,'Tabela IRT'!$E$17,IF('Ficha de funcio e processa'!W472&lt;='Tabela IRT'!$B$18,'Tabela IRT'!$E$18,IF('Ficha de funcio e processa'!W472&lt;='Tabela IRT'!$B$19,'Tabela IRT'!$E$19,IF('Ficha de funcio e processa'!W472&lt;='Tabela IRT'!$B$20,'Tabela IRT'!$E$20,IF('Ficha de funcio e processa'!W472&lt;='Tabela IRT'!$B$21,'Tabela IRT'!$E$21,IF('Ficha de funcio e processa'!W472&lt;='Tabela IRT'!$B$22,'Tabela IRT'!$E$22,IF('Ficha de funcio e processa'!W472&lt;='Tabela IRT'!$B$23,'Tabela IRT'!$E$23,IF('Ficha de funcio e processa'!W472&lt;='Tabela IRT'!$B$24,'Tabela IRT'!$E$24))))))))))))))</f>
        <v>0</v>
      </c>
      <c r="L467" s="148">
        <f>IF('Ficha de funcio e processa'!W472&lt;='Tabela IRT'!$B$11,'Tabela IRT'!$C$11,IF('Ficha de funcio e processa'!W472&lt;='Tabela IRT'!$B$12,'Tabela IRT'!$C$12,IF('Ficha de funcio e processa'!W472&lt;='Tabela IRT'!$B$13,'Tabela IRT'!$C$13,IF('Ficha de funcio e processa'!W472&lt;='Tabela IRT'!$B$14,'Tabela IRT'!$C$14,IF('Ficha de funcio e processa'!W472&lt;='Tabela IRT'!$B$15,'Tabela IRT'!$C$15,IF('Ficha de funcio e processa'!W472&lt;='Tabela IRT'!$B$16,'Tabela IRT'!$C$16,IF('Ficha de funcio e processa'!W472&lt;='Tabela IRT'!$B$17,'Tabela IRT'!$C$17,IF('Ficha de funcio e processa'!W472&lt;='Tabela IRT'!$B$18,'Tabela IRT'!$C$18,IF('Ficha de funcio e processa'!W472&lt;='Tabela IRT'!$B$19,'Tabela IRT'!$C$19,IF('Ficha de funcio e processa'!W472&lt;='Tabela IRT'!$B$20,'Tabela IRT'!$C$20,IF('Ficha de funcio e processa'!W472&lt;='Tabela IRT'!$B$21,'Tabela IRT'!$C$21,IF('Ficha de funcio e processa'!W472&lt;='Tabela IRT'!$B$22,'Tabela IRT'!$C$22,IF('Ficha de funcio e processa'!W472&lt;='Tabela IRT'!$B$23,'Tabela IRT'!$C$23,IF('Ficha de funcio e processa'!W472&lt;='Tabela IRT'!$B$24,'Tabela IRT'!$C$24))))))))))))))</f>
        <v>0</v>
      </c>
      <c r="M467" s="233">
        <f>('Ficha de funcio e processa'!W472-30%)-L467</f>
        <v>-0.3</v>
      </c>
      <c r="N467" s="184">
        <v>44</v>
      </c>
      <c r="O467" s="184">
        <v>9</v>
      </c>
      <c r="P467" s="185"/>
      <c r="Q467" s="185"/>
      <c r="R467" s="186"/>
      <c r="S467" s="186"/>
      <c r="T467" s="186"/>
      <c r="U467" s="186"/>
      <c r="V467" s="186"/>
      <c r="W467" s="186"/>
      <c r="X467" s="186"/>
      <c r="Y467" s="186"/>
      <c r="Z467" s="151"/>
      <c r="AA467" s="153">
        <f t="shared" ca="1" si="37"/>
        <v>41740</v>
      </c>
      <c r="AB467" s="154">
        <f t="shared" ca="1" si="38"/>
        <v>114.35616438356165</v>
      </c>
      <c r="AC467" s="187"/>
    </row>
    <row r="468" spans="1:29">
      <c r="A468" s="137" t="b">
        <f t="shared" si="39"/>
        <v>0</v>
      </c>
      <c r="B468" s="138"/>
      <c r="C468" s="145"/>
      <c r="D468" s="138"/>
      <c r="E468" s="139"/>
      <c r="F468" s="139"/>
      <c r="G468" s="140">
        <f t="shared" ca="1" si="35"/>
        <v>41740</v>
      </c>
      <c r="H468" s="141">
        <f t="shared" ca="1" si="36"/>
        <v>-41740</v>
      </c>
      <c r="I468" s="180"/>
      <c r="J468" s="135">
        <f>IF('Ficha de funcio e processa'!W473&lt;='Tabela IRT'!$B$11,'Tabela IRT'!$D$11,IF('Ficha de funcio e processa'!W473&lt;='Tabela IRT'!$B$12,'Tabela IRT'!$D$12,IF('Ficha de funcio e processa'!W473&lt;='Tabela IRT'!$B$13,'Tabela IRT'!$D$13,IF('Ficha de funcio e processa'!W473&lt;='Tabela IRT'!$B$14,'Tabela IRT'!$D$14,IF('Ficha de funcio e processa'!W473&lt;='Tabela IRT'!$B$15,'Tabela IRT'!$D$15,IF('Ficha de funcio e processa'!W473&lt;='Tabela IRT'!$B$16,'Tabela IRT'!$D$16,IF('Ficha de funcio e processa'!W473&lt;='Tabela IRT'!$B$17,'Tabela IRT'!$D$17,IF('Ficha de funcio e processa'!W473&lt;='Tabela IRT'!$B$18,'Tabela IRT'!$D$18,IF('Ficha de funcio e processa'!W473&lt;='Tabela IRT'!$B$19,'Tabela IRT'!$D$19,IF('Ficha de funcio e processa'!W473&lt;='Tabela IRT'!$B$20,'Tabela IRT'!$D$20,IF('Ficha de funcio e processa'!W473&lt;='Tabela IRT'!$B$21,'Tabela IRT'!$D$21,IF('Ficha de funcio e processa'!W473&lt;='Tabela IRT'!$B$22,'Tabela IRT'!$D$22,IF('Ficha de funcio e processa'!W473&lt;='Tabela IRT'!$B$23,'Tabela IRT'!$D$23,IF('Ficha de funcio e processa'!W473&lt;='Tabela IRT'!$B$24,'Tabela IRT'!$D$24))))))))))))))</f>
        <v>0</v>
      </c>
      <c r="K468" s="148">
        <f>IF('Ficha de funcio e processa'!W473&lt;='Tabela IRT'!$B$11,'Tabela IRT'!$E$11,IF('Ficha de funcio e processa'!W473&lt;='Tabela IRT'!$B$12,'Tabela IRT'!$E$12,IF('Ficha de funcio e processa'!W473&lt;='Tabela IRT'!$B$13,'Tabela IRT'!$E$13,IF('Ficha de funcio e processa'!W473&lt;='Tabela IRT'!$B$14,'Tabela IRT'!$E$14,IF('Ficha de funcio e processa'!W473&lt;='Tabela IRT'!$B$15,'Tabela IRT'!$E$15,IF('Ficha de funcio e processa'!W473&lt;='Tabela IRT'!$B$16,'Tabela IRT'!$E$16,IF('Ficha de funcio e processa'!W473&lt;='Tabela IRT'!$B$17,'Tabela IRT'!$E$17,IF('Ficha de funcio e processa'!W473&lt;='Tabela IRT'!$B$18,'Tabela IRT'!$E$18,IF('Ficha de funcio e processa'!W473&lt;='Tabela IRT'!$B$19,'Tabela IRT'!$E$19,IF('Ficha de funcio e processa'!W473&lt;='Tabela IRT'!$B$20,'Tabela IRT'!$E$20,IF('Ficha de funcio e processa'!W473&lt;='Tabela IRT'!$B$21,'Tabela IRT'!$E$21,IF('Ficha de funcio e processa'!W473&lt;='Tabela IRT'!$B$22,'Tabela IRT'!$E$22,IF('Ficha de funcio e processa'!W473&lt;='Tabela IRT'!$B$23,'Tabela IRT'!$E$23,IF('Ficha de funcio e processa'!W473&lt;='Tabela IRT'!$B$24,'Tabela IRT'!$E$24))))))))))))))</f>
        <v>0</v>
      </c>
      <c r="L468" s="148">
        <f>IF('Ficha de funcio e processa'!W473&lt;='Tabela IRT'!$B$11,'Tabela IRT'!$C$11,IF('Ficha de funcio e processa'!W473&lt;='Tabela IRT'!$B$12,'Tabela IRT'!$C$12,IF('Ficha de funcio e processa'!W473&lt;='Tabela IRT'!$B$13,'Tabela IRT'!$C$13,IF('Ficha de funcio e processa'!W473&lt;='Tabela IRT'!$B$14,'Tabela IRT'!$C$14,IF('Ficha de funcio e processa'!W473&lt;='Tabela IRT'!$B$15,'Tabela IRT'!$C$15,IF('Ficha de funcio e processa'!W473&lt;='Tabela IRT'!$B$16,'Tabela IRT'!$C$16,IF('Ficha de funcio e processa'!W473&lt;='Tabela IRT'!$B$17,'Tabela IRT'!$C$17,IF('Ficha de funcio e processa'!W473&lt;='Tabela IRT'!$B$18,'Tabela IRT'!$C$18,IF('Ficha de funcio e processa'!W473&lt;='Tabela IRT'!$B$19,'Tabela IRT'!$C$19,IF('Ficha de funcio e processa'!W473&lt;='Tabela IRT'!$B$20,'Tabela IRT'!$C$20,IF('Ficha de funcio e processa'!W473&lt;='Tabela IRT'!$B$21,'Tabela IRT'!$C$21,IF('Ficha de funcio e processa'!W473&lt;='Tabela IRT'!$B$22,'Tabela IRT'!$C$22,IF('Ficha de funcio e processa'!W473&lt;='Tabela IRT'!$B$23,'Tabela IRT'!$C$23,IF('Ficha de funcio e processa'!W473&lt;='Tabela IRT'!$B$24,'Tabela IRT'!$C$24))))))))))))))</f>
        <v>0</v>
      </c>
      <c r="M468" s="233">
        <f>('Ficha de funcio e processa'!W473-30%)-L468</f>
        <v>-0.3</v>
      </c>
      <c r="N468" s="184">
        <v>44</v>
      </c>
      <c r="O468" s="184">
        <v>9</v>
      </c>
      <c r="P468" s="185"/>
      <c r="Q468" s="185"/>
      <c r="R468" s="186"/>
      <c r="S468" s="186"/>
      <c r="T468" s="186"/>
      <c r="U468" s="186"/>
      <c r="V468" s="186"/>
      <c r="W468" s="186"/>
      <c r="X468" s="186"/>
      <c r="Y468" s="186"/>
      <c r="Z468" s="151"/>
      <c r="AA468" s="153">
        <f t="shared" ca="1" si="37"/>
        <v>41740</v>
      </c>
      <c r="AB468" s="154">
        <f t="shared" ca="1" si="38"/>
        <v>114.35616438356165</v>
      </c>
      <c r="AC468" s="187"/>
    </row>
    <row r="469" spans="1:29">
      <c r="A469" s="137" t="b">
        <f t="shared" si="39"/>
        <v>0</v>
      </c>
      <c r="B469" s="138"/>
      <c r="C469" s="145"/>
      <c r="D469" s="138"/>
      <c r="E469" s="139"/>
      <c r="F469" s="139"/>
      <c r="G469" s="140">
        <f t="shared" ca="1" si="35"/>
        <v>41740</v>
      </c>
      <c r="H469" s="141">
        <f t="shared" ca="1" si="36"/>
        <v>-41740</v>
      </c>
      <c r="I469" s="180"/>
      <c r="J469" s="135">
        <f>IF('Ficha de funcio e processa'!W474&lt;='Tabela IRT'!$B$11,'Tabela IRT'!$D$11,IF('Ficha de funcio e processa'!W474&lt;='Tabela IRT'!$B$12,'Tabela IRT'!$D$12,IF('Ficha de funcio e processa'!W474&lt;='Tabela IRT'!$B$13,'Tabela IRT'!$D$13,IF('Ficha de funcio e processa'!W474&lt;='Tabela IRT'!$B$14,'Tabela IRT'!$D$14,IF('Ficha de funcio e processa'!W474&lt;='Tabela IRT'!$B$15,'Tabela IRT'!$D$15,IF('Ficha de funcio e processa'!W474&lt;='Tabela IRT'!$B$16,'Tabela IRT'!$D$16,IF('Ficha de funcio e processa'!W474&lt;='Tabela IRT'!$B$17,'Tabela IRT'!$D$17,IF('Ficha de funcio e processa'!W474&lt;='Tabela IRT'!$B$18,'Tabela IRT'!$D$18,IF('Ficha de funcio e processa'!W474&lt;='Tabela IRT'!$B$19,'Tabela IRT'!$D$19,IF('Ficha de funcio e processa'!W474&lt;='Tabela IRT'!$B$20,'Tabela IRT'!$D$20,IF('Ficha de funcio e processa'!W474&lt;='Tabela IRT'!$B$21,'Tabela IRT'!$D$21,IF('Ficha de funcio e processa'!W474&lt;='Tabela IRT'!$B$22,'Tabela IRT'!$D$22,IF('Ficha de funcio e processa'!W474&lt;='Tabela IRT'!$B$23,'Tabela IRT'!$D$23,IF('Ficha de funcio e processa'!W474&lt;='Tabela IRT'!$B$24,'Tabela IRT'!$D$24))))))))))))))</f>
        <v>0</v>
      </c>
      <c r="K469" s="148">
        <f>IF('Ficha de funcio e processa'!W474&lt;='Tabela IRT'!$B$11,'Tabela IRT'!$E$11,IF('Ficha de funcio e processa'!W474&lt;='Tabela IRT'!$B$12,'Tabela IRT'!$E$12,IF('Ficha de funcio e processa'!W474&lt;='Tabela IRT'!$B$13,'Tabela IRT'!$E$13,IF('Ficha de funcio e processa'!W474&lt;='Tabela IRT'!$B$14,'Tabela IRT'!$E$14,IF('Ficha de funcio e processa'!W474&lt;='Tabela IRT'!$B$15,'Tabela IRT'!$E$15,IF('Ficha de funcio e processa'!W474&lt;='Tabela IRT'!$B$16,'Tabela IRT'!$E$16,IF('Ficha de funcio e processa'!W474&lt;='Tabela IRT'!$B$17,'Tabela IRT'!$E$17,IF('Ficha de funcio e processa'!W474&lt;='Tabela IRT'!$B$18,'Tabela IRT'!$E$18,IF('Ficha de funcio e processa'!W474&lt;='Tabela IRT'!$B$19,'Tabela IRT'!$E$19,IF('Ficha de funcio e processa'!W474&lt;='Tabela IRT'!$B$20,'Tabela IRT'!$E$20,IF('Ficha de funcio e processa'!W474&lt;='Tabela IRT'!$B$21,'Tabela IRT'!$E$21,IF('Ficha de funcio e processa'!W474&lt;='Tabela IRT'!$B$22,'Tabela IRT'!$E$22,IF('Ficha de funcio e processa'!W474&lt;='Tabela IRT'!$B$23,'Tabela IRT'!$E$23,IF('Ficha de funcio e processa'!W474&lt;='Tabela IRT'!$B$24,'Tabela IRT'!$E$24))))))))))))))</f>
        <v>0</v>
      </c>
      <c r="L469" s="148">
        <f>IF('Ficha de funcio e processa'!W474&lt;='Tabela IRT'!$B$11,'Tabela IRT'!$C$11,IF('Ficha de funcio e processa'!W474&lt;='Tabela IRT'!$B$12,'Tabela IRT'!$C$12,IF('Ficha de funcio e processa'!W474&lt;='Tabela IRT'!$B$13,'Tabela IRT'!$C$13,IF('Ficha de funcio e processa'!W474&lt;='Tabela IRT'!$B$14,'Tabela IRT'!$C$14,IF('Ficha de funcio e processa'!W474&lt;='Tabela IRT'!$B$15,'Tabela IRT'!$C$15,IF('Ficha de funcio e processa'!W474&lt;='Tabela IRT'!$B$16,'Tabela IRT'!$C$16,IF('Ficha de funcio e processa'!W474&lt;='Tabela IRT'!$B$17,'Tabela IRT'!$C$17,IF('Ficha de funcio e processa'!W474&lt;='Tabela IRT'!$B$18,'Tabela IRT'!$C$18,IF('Ficha de funcio e processa'!W474&lt;='Tabela IRT'!$B$19,'Tabela IRT'!$C$19,IF('Ficha de funcio e processa'!W474&lt;='Tabela IRT'!$B$20,'Tabela IRT'!$C$20,IF('Ficha de funcio e processa'!W474&lt;='Tabela IRT'!$B$21,'Tabela IRT'!$C$21,IF('Ficha de funcio e processa'!W474&lt;='Tabela IRT'!$B$22,'Tabela IRT'!$C$22,IF('Ficha de funcio e processa'!W474&lt;='Tabela IRT'!$B$23,'Tabela IRT'!$C$23,IF('Ficha de funcio e processa'!W474&lt;='Tabela IRT'!$B$24,'Tabela IRT'!$C$24))))))))))))))</f>
        <v>0</v>
      </c>
      <c r="M469" s="233">
        <f>('Ficha de funcio e processa'!W474-30%)-L469</f>
        <v>-0.3</v>
      </c>
      <c r="N469" s="184">
        <v>44</v>
      </c>
      <c r="O469" s="184">
        <v>9</v>
      </c>
      <c r="P469" s="185"/>
      <c r="Q469" s="185"/>
      <c r="R469" s="186"/>
      <c r="S469" s="186"/>
      <c r="T469" s="186"/>
      <c r="U469" s="186"/>
      <c r="V469" s="186"/>
      <c r="W469" s="186"/>
      <c r="X469" s="186"/>
      <c r="Y469" s="186"/>
      <c r="Z469" s="151"/>
      <c r="AA469" s="153">
        <f t="shared" ca="1" si="37"/>
        <v>41740</v>
      </c>
      <c r="AB469" s="154">
        <f t="shared" ca="1" si="38"/>
        <v>114.35616438356165</v>
      </c>
      <c r="AC469" s="187"/>
    </row>
    <row r="470" spans="1:29">
      <c r="A470" s="137" t="b">
        <f t="shared" si="39"/>
        <v>0</v>
      </c>
      <c r="B470" s="138"/>
      <c r="C470" s="145"/>
      <c r="D470" s="138"/>
      <c r="E470" s="139"/>
      <c r="F470" s="139"/>
      <c r="G470" s="140">
        <f t="shared" ca="1" si="35"/>
        <v>41740</v>
      </c>
      <c r="H470" s="141">
        <f t="shared" ca="1" si="36"/>
        <v>-41740</v>
      </c>
      <c r="I470" s="180"/>
      <c r="J470" s="135">
        <f>IF('Ficha de funcio e processa'!W475&lt;='Tabela IRT'!$B$11,'Tabela IRT'!$D$11,IF('Ficha de funcio e processa'!W475&lt;='Tabela IRT'!$B$12,'Tabela IRT'!$D$12,IF('Ficha de funcio e processa'!W475&lt;='Tabela IRT'!$B$13,'Tabela IRT'!$D$13,IF('Ficha de funcio e processa'!W475&lt;='Tabela IRT'!$B$14,'Tabela IRT'!$D$14,IF('Ficha de funcio e processa'!W475&lt;='Tabela IRT'!$B$15,'Tabela IRT'!$D$15,IF('Ficha de funcio e processa'!W475&lt;='Tabela IRT'!$B$16,'Tabela IRT'!$D$16,IF('Ficha de funcio e processa'!W475&lt;='Tabela IRT'!$B$17,'Tabela IRT'!$D$17,IF('Ficha de funcio e processa'!W475&lt;='Tabela IRT'!$B$18,'Tabela IRT'!$D$18,IF('Ficha de funcio e processa'!W475&lt;='Tabela IRT'!$B$19,'Tabela IRT'!$D$19,IF('Ficha de funcio e processa'!W475&lt;='Tabela IRT'!$B$20,'Tabela IRT'!$D$20,IF('Ficha de funcio e processa'!W475&lt;='Tabela IRT'!$B$21,'Tabela IRT'!$D$21,IF('Ficha de funcio e processa'!W475&lt;='Tabela IRT'!$B$22,'Tabela IRT'!$D$22,IF('Ficha de funcio e processa'!W475&lt;='Tabela IRT'!$B$23,'Tabela IRT'!$D$23,IF('Ficha de funcio e processa'!W475&lt;='Tabela IRT'!$B$24,'Tabela IRT'!$D$24))))))))))))))</f>
        <v>0</v>
      </c>
      <c r="K470" s="148">
        <f>IF('Ficha de funcio e processa'!W475&lt;='Tabela IRT'!$B$11,'Tabela IRT'!$E$11,IF('Ficha de funcio e processa'!W475&lt;='Tabela IRT'!$B$12,'Tabela IRT'!$E$12,IF('Ficha de funcio e processa'!W475&lt;='Tabela IRT'!$B$13,'Tabela IRT'!$E$13,IF('Ficha de funcio e processa'!W475&lt;='Tabela IRT'!$B$14,'Tabela IRT'!$E$14,IF('Ficha de funcio e processa'!W475&lt;='Tabela IRT'!$B$15,'Tabela IRT'!$E$15,IF('Ficha de funcio e processa'!W475&lt;='Tabela IRT'!$B$16,'Tabela IRT'!$E$16,IF('Ficha de funcio e processa'!W475&lt;='Tabela IRT'!$B$17,'Tabela IRT'!$E$17,IF('Ficha de funcio e processa'!W475&lt;='Tabela IRT'!$B$18,'Tabela IRT'!$E$18,IF('Ficha de funcio e processa'!W475&lt;='Tabela IRT'!$B$19,'Tabela IRT'!$E$19,IF('Ficha de funcio e processa'!W475&lt;='Tabela IRT'!$B$20,'Tabela IRT'!$E$20,IF('Ficha de funcio e processa'!W475&lt;='Tabela IRT'!$B$21,'Tabela IRT'!$E$21,IF('Ficha de funcio e processa'!W475&lt;='Tabela IRT'!$B$22,'Tabela IRT'!$E$22,IF('Ficha de funcio e processa'!W475&lt;='Tabela IRT'!$B$23,'Tabela IRT'!$E$23,IF('Ficha de funcio e processa'!W475&lt;='Tabela IRT'!$B$24,'Tabela IRT'!$E$24))))))))))))))</f>
        <v>0</v>
      </c>
      <c r="L470" s="148">
        <f>IF('Ficha de funcio e processa'!W475&lt;='Tabela IRT'!$B$11,'Tabela IRT'!$C$11,IF('Ficha de funcio e processa'!W475&lt;='Tabela IRT'!$B$12,'Tabela IRT'!$C$12,IF('Ficha de funcio e processa'!W475&lt;='Tabela IRT'!$B$13,'Tabela IRT'!$C$13,IF('Ficha de funcio e processa'!W475&lt;='Tabela IRT'!$B$14,'Tabela IRT'!$C$14,IF('Ficha de funcio e processa'!W475&lt;='Tabela IRT'!$B$15,'Tabela IRT'!$C$15,IF('Ficha de funcio e processa'!W475&lt;='Tabela IRT'!$B$16,'Tabela IRT'!$C$16,IF('Ficha de funcio e processa'!W475&lt;='Tabela IRT'!$B$17,'Tabela IRT'!$C$17,IF('Ficha de funcio e processa'!W475&lt;='Tabela IRT'!$B$18,'Tabela IRT'!$C$18,IF('Ficha de funcio e processa'!W475&lt;='Tabela IRT'!$B$19,'Tabela IRT'!$C$19,IF('Ficha de funcio e processa'!W475&lt;='Tabela IRT'!$B$20,'Tabela IRT'!$C$20,IF('Ficha de funcio e processa'!W475&lt;='Tabela IRT'!$B$21,'Tabela IRT'!$C$21,IF('Ficha de funcio e processa'!W475&lt;='Tabela IRT'!$B$22,'Tabela IRT'!$C$22,IF('Ficha de funcio e processa'!W475&lt;='Tabela IRT'!$B$23,'Tabela IRT'!$C$23,IF('Ficha de funcio e processa'!W475&lt;='Tabela IRT'!$B$24,'Tabela IRT'!$C$24))))))))))))))</f>
        <v>0</v>
      </c>
      <c r="M470" s="233">
        <f>('Ficha de funcio e processa'!W475-30%)-L470</f>
        <v>-0.3</v>
      </c>
      <c r="N470" s="184">
        <v>44</v>
      </c>
      <c r="O470" s="184">
        <v>9</v>
      </c>
      <c r="P470" s="185"/>
      <c r="Q470" s="185"/>
      <c r="R470" s="186"/>
      <c r="S470" s="186"/>
      <c r="T470" s="186"/>
      <c r="U470" s="186"/>
      <c r="V470" s="186"/>
      <c r="W470" s="186"/>
      <c r="X470" s="186"/>
      <c r="Y470" s="186"/>
      <c r="Z470" s="151"/>
      <c r="AA470" s="153">
        <f t="shared" ca="1" si="37"/>
        <v>41740</v>
      </c>
      <c r="AB470" s="154">
        <f t="shared" ca="1" si="38"/>
        <v>114.35616438356165</v>
      </c>
      <c r="AC470" s="187"/>
    </row>
    <row r="471" spans="1:29">
      <c r="A471" s="137" t="b">
        <f t="shared" si="39"/>
        <v>0</v>
      </c>
      <c r="B471" s="138"/>
      <c r="C471" s="145"/>
      <c r="D471" s="138"/>
      <c r="E471" s="139"/>
      <c r="F471" s="139"/>
      <c r="G471" s="140">
        <f t="shared" ca="1" si="35"/>
        <v>41740</v>
      </c>
      <c r="H471" s="141">
        <f t="shared" ca="1" si="36"/>
        <v>-41740</v>
      </c>
      <c r="I471" s="180"/>
      <c r="J471" s="135">
        <f>IF('Ficha de funcio e processa'!W476&lt;='Tabela IRT'!$B$11,'Tabela IRT'!$D$11,IF('Ficha de funcio e processa'!W476&lt;='Tabela IRT'!$B$12,'Tabela IRT'!$D$12,IF('Ficha de funcio e processa'!W476&lt;='Tabela IRT'!$B$13,'Tabela IRT'!$D$13,IF('Ficha de funcio e processa'!W476&lt;='Tabela IRT'!$B$14,'Tabela IRT'!$D$14,IF('Ficha de funcio e processa'!W476&lt;='Tabela IRT'!$B$15,'Tabela IRT'!$D$15,IF('Ficha de funcio e processa'!W476&lt;='Tabela IRT'!$B$16,'Tabela IRT'!$D$16,IF('Ficha de funcio e processa'!W476&lt;='Tabela IRT'!$B$17,'Tabela IRT'!$D$17,IF('Ficha de funcio e processa'!W476&lt;='Tabela IRT'!$B$18,'Tabela IRT'!$D$18,IF('Ficha de funcio e processa'!W476&lt;='Tabela IRT'!$B$19,'Tabela IRT'!$D$19,IF('Ficha de funcio e processa'!W476&lt;='Tabela IRT'!$B$20,'Tabela IRT'!$D$20,IF('Ficha de funcio e processa'!W476&lt;='Tabela IRT'!$B$21,'Tabela IRT'!$D$21,IF('Ficha de funcio e processa'!W476&lt;='Tabela IRT'!$B$22,'Tabela IRT'!$D$22,IF('Ficha de funcio e processa'!W476&lt;='Tabela IRT'!$B$23,'Tabela IRT'!$D$23,IF('Ficha de funcio e processa'!W476&lt;='Tabela IRT'!$B$24,'Tabela IRT'!$D$24))))))))))))))</f>
        <v>0</v>
      </c>
      <c r="K471" s="148">
        <f>IF('Ficha de funcio e processa'!W476&lt;='Tabela IRT'!$B$11,'Tabela IRT'!$E$11,IF('Ficha de funcio e processa'!W476&lt;='Tabela IRT'!$B$12,'Tabela IRT'!$E$12,IF('Ficha de funcio e processa'!W476&lt;='Tabela IRT'!$B$13,'Tabela IRT'!$E$13,IF('Ficha de funcio e processa'!W476&lt;='Tabela IRT'!$B$14,'Tabela IRT'!$E$14,IF('Ficha de funcio e processa'!W476&lt;='Tabela IRT'!$B$15,'Tabela IRT'!$E$15,IF('Ficha de funcio e processa'!W476&lt;='Tabela IRT'!$B$16,'Tabela IRT'!$E$16,IF('Ficha de funcio e processa'!W476&lt;='Tabela IRT'!$B$17,'Tabela IRT'!$E$17,IF('Ficha de funcio e processa'!W476&lt;='Tabela IRT'!$B$18,'Tabela IRT'!$E$18,IF('Ficha de funcio e processa'!W476&lt;='Tabela IRT'!$B$19,'Tabela IRT'!$E$19,IF('Ficha de funcio e processa'!W476&lt;='Tabela IRT'!$B$20,'Tabela IRT'!$E$20,IF('Ficha de funcio e processa'!W476&lt;='Tabela IRT'!$B$21,'Tabela IRT'!$E$21,IF('Ficha de funcio e processa'!W476&lt;='Tabela IRT'!$B$22,'Tabela IRT'!$E$22,IF('Ficha de funcio e processa'!W476&lt;='Tabela IRT'!$B$23,'Tabela IRT'!$E$23,IF('Ficha de funcio e processa'!W476&lt;='Tabela IRT'!$B$24,'Tabela IRT'!$E$24))))))))))))))</f>
        <v>0</v>
      </c>
      <c r="L471" s="148">
        <f>IF('Ficha de funcio e processa'!W476&lt;='Tabela IRT'!$B$11,'Tabela IRT'!$C$11,IF('Ficha de funcio e processa'!W476&lt;='Tabela IRT'!$B$12,'Tabela IRT'!$C$12,IF('Ficha de funcio e processa'!W476&lt;='Tabela IRT'!$B$13,'Tabela IRT'!$C$13,IF('Ficha de funcio e processa'!W476&lt;='Tabela IRT'!$B$14,'Tabela IRT'!$C$14,IF('Ficha de funcio e processa'!W476&lt;='Tabela IRT'!$B$15,'Tabela IRT'!$C$15,IF('Ficha de funcio e processa'!W476&lt;='Tabela IRT'!$B$16,'Tabela IRT'!$C$16,IF('Ficha de funcio e processa'!W476&lt;='Tabela IRT'!$B$17,'Tabela IRT'!$C$17,IF('Ficha de funcio e processa'!W476&lt;='Tabela IRT'!$B$18,'Tabela IRT'!$C$18,IF('Ficha de funcio e processa'!W476&lt;='Tabela IRT'!$B$19,'Tabela IRT'!$C$19,IF('Ficha de funcio e processa'!W476&lt;='Tabela IRT'!$B$20,'Tabela IRT'!$C$20,IF('Ficha de funcio e processa'!W476&lt;='Tabela IRT'!$B$21,'Tabela IRT'!$C$21,IF('Ficha de funcio e processa'!W476&lt;='Tabela IRT'!$B$22,'Tabela IRT'!$C$22,IF('Ficha de funcio e processa'!W476&lt;='Tabela IRT'!$B$23,'Tabela IRT'!$C$23,IF('Ficha de funcio e processa'!W476&lt;='Tabela IRT'!$B$24,'Tabela IRT'!$C$24))))))))))))))</f>
        <v>0</v>
      </c>
      <c r="M471" s="233">
        <f>('Ficha de funcio e processa'!W476-30%)-L471</f>
        <v>-0.3</v>
      </c>
      <c r="N471" s="184">
        <v>44</v>
      </c>
      <c r="O471" s="184">
        <v>9</v>
      </c>
      <c r="P471" s="185"/>
      <c r="Q471" s="185"/>
      <c r="R471" s="186"/>
      <c r="S471" s="186"/>
      <c r="T471" s="186"/>
      <c r="U471" s="186"/>
      <c r="V471" s="186"/>
      <c r="W471" s="186"/>
      <c r="X471" s="186"/>
      <c r="Y471" s="186"/>
      <c r="Z471" s="151"/>
      <c r="AA471" s="153">
        <f t="shared" ca="1" si="37"/>
        <v>41740</v>
      </c>
      <c r="AB471" s="154">
        <f t="shared" ca="1" si="38"/>
        <v>114.35616438356165</v>
      </c>
      <c r="AC471" s="187"/>
    </row>
    <row r="472" spans="1:29">
      <c r="A472" s="137" t="b">
        <f t="shared" si="39"/>
        <v>0</v>
      </c>
      <c r="B472" s="138"/>
      <c r="C472" s="145"/>
      <c r="D472" s="138"/>
      <c r="E472" s="139"/>
      <c r="F472" s="139"/>
      <c r="G472" s="140">
        <f t="shared" ca="1" si="35"/>
        <v>41740</v>
      </c>
      <c r="H472" s="141">
        <f t="shared" ca="1" si="36"/>
        <v>-41740</v>
      </c>
      <c r="I472" s="180"/>
      <c r="J472" s="135">
        <f>IF('Ficha de funcio e processa'!W477&lt;='Tabela IRT'!$B$11,'Tabela IRT'!$D$11,IF('Ficha de funcio e processa'!W477&lt;='Tabela IRT'!$B$12,'Tabela IRT'!$D$12,IF('Ficha de funcio e processa'!W477&lt;='Tabela IRT'!$B$13,'Tabela IRT'!$D$13,IF('Ficha de funcio e processa'!W477&lt;='Tabela IRT'!$B$14,'Tabela IRT'!$D$14,IF('Ficha de funcio e processa'!W477&lt;='Tabela IRT'!$B$15,'Tabela IRT'!$D$15,IF('Ficha de funcio e processa'!W477&lt;='Tabela IRT'!$B$16,'Tabela IRT'!$D$16,IF('Ficha de funcio e processa'!W477&lt;='Tabela IRT'!$B$17,'Tabela IRT'!$D$17,IF('Ficha de funcio e processa'!W477&lt;='Tabela IRT'!$B$18,'Tabela IRT'!$D$18,IF('Ficha de funcio e processa'!W477&lt;='Tabela IRT'!$B$19,'Tabela IRT'!$D$19,IF('Ficha de funcio e processa'!W477&lt;='Tabela IRT'!$B$20,'Tabela IRT'!$D$20,IF('Ficha de funcio e processa'!W477&lt;='Tabela IRT'!$B$21,'Tabela IRT'!$D$21,IF('Ficha de funcio e processa'!W477&lt;='Tabela IRT'!$B$22,'Tabela IRT'!$D$22,IF('Ficha de funcio e processa'!W477&lt;='Tabela IRT'!$B$23,'Tabela IRT'!$D$23,IF('Ficha de funcio e processa'!W477&lt;='Tabela IRT'!$B$24,'Tabela IRT'!$D$24))))))))))))))</f>
        <v>0</v>
      </c>
      <c r="K472" s="148">
        <f>IF('Ficha de funcio e processa'!W477&lt;='Tabela IRT'!$B$11,'Tabela IRT'!$E$11,IF('Ficha de funcio e processa'!W477&lt;='Tabela IRT'!$B$12,'Tabela IRT'!$E$12,IF('Ficha de funcio e processa'!W477&lt;='Tabela IRT'!$B$13,'Tabela IRT'!$E$13,IF('Ficha de funcio e processa'!W477&lt;='Tabela IRT'!$B$14,'Tabela IRT'!$E$14,IF('Ficha de funcio e processa'!W477&lt;='Tabela IRT'!$B$15,'Tabela IRT'!$E$15,IF('Ficha de funcio e processa'!W477&lt;='Tabela IRT'!$B$16,'Tabela IRT'!$E$16,IF('Ficha de funcio e processa'!W477&lt;='Tabela IRT'!$B$17,'Tabela IRT'!$E$17,IF('Ficha de funcio e processa'!W477&lt;='Tabela IRT'!$B$18,'Tabela IRT'!$E$18,IF('Ficha de funcio e processa'!W477&lt;='Tabela IRT'!$B$19,'Tabela IRT'!$E$19,IF('Ficha de funcio e processa'!W477&lt;='Tabela IRT'!$B$20,'Tabela IRT'!$E$20,IF('Ficha de funcio e processa'!W477&lt;='Tabela IRT'!$B$21,'Tabela IRT'!$E$21,IF('Ficha de funcio e processa'!W477&lt;='Tabela IRT'!$B$22,'Tabela IRT'!$E$22,IF('Ficha de funcio e processa'!W477&lt;='Tabela IRT'!$B$23,'Tabela IRT'!$E$23,IF('Ficha de funcio e processa'!W477&lt;='Tabela IRT'!$B$24,'Tabela IRT'!$E$24))))))))))))))</f>
        <v>0</v>
      </c>
      <c r="L472" s="148">
        <f>IF('Ficha de funcio e processa'!W477&lt;='Tabela IRT'!$B$11,'Tabela IRT'!$C$11,IF('Ficha de funcio e processa'!W477&lt;='Tabela IRT'!$B$12,'Tabela IRT'!$C$12,IF('Ficha de funcio e processa'!W477&lt;='Tabela IRT'!$B$13,'Tabela IRT'!$C$13,IF('Ficha de funcio e processa'!W477&lt;='Tabela IRT'!$B$14,'Tabela IRT'!$C$14,IF('Ficha de funcio e processa'!W477&lt;='Tabela IRT'!$B$15,'Tabela IRT'!$C$15,IF('Ficha de funcio e processa'!W477&lt;='Tabela IRT'!$B$16,'Tabela IRT'!$C$16,IF('Ficha de funcio e processa'!W477&lt;='Tabela IRT'!$B$17,'Tabela IRT'!$C$17,IF('Ficha de funcio e processa'!W477&lt;='Tabela IRT'!$B$18,'Tabela IRT'!$C$18,IF('Ficha de funcio e processa'!W477&lt;='Tabela IRT'!$B$19,'Tabela IRT'!$C$19,IF('Ficha de funcio e processa'!W477&lt;='Tabela IRT'!$B$20,'Tabela IRT'!$C$20,IF('Ficha de funcio e processa'!W477&lt;='Tabela IRT'!$B$21,'Tabela IRT'!$C$21,IF('Ficha de funcio e processa'!W477&lt;='Tabela IRT'!$B$22,'Tabela IRT'!$C$22,IF('Ficha de funcio e processa'!W477&lt;='Tabela IRT'!$B$23,'Tabela IRT'!$C$23,IF('Ficha de funcio e processa'!W477&lt;='Tabela IRT'!$B$24,'Tabela IRT'!$C$24))))))))))))))</f>
        <v>0</v>
      </c>
      <c r="M472" s="233">
        <f>('Ficha de funcio e processa'!W477-30%)-L472</f>
        <v>-0.3</v>
      </c>
      <c r="N472" s="184">
        <v>44</v>
      </c>
      <c r="O472" s="184">
        <v>9</v>
      </c>
      <c r="P472" s="185"/>
      <c r="Q472" s="185"/>
      <c r="R472" s="186"/>
      <c r="S472" s="186"/>
      <c r="T472" s="186"/>
      <c r="U472" s="186"/>
      <c r="V472" s="186"/>
      <c r="W472" s="186"/>
      <c r="X472" s="186"/>
      <c r="Y472" s="186"/>
      <c r="Z472" s="151"/>
      <c r="AA472" s="153">
        <f t="shared" ca="1" si="37"/>
        <v>41740</v>
      </c>
      <c r="AB472" s="154">
        <f t="shared" ca="1" si="38"/>
        <v>114.35616438356165</v>
      </c>
      <c r="AC472" s="187"/>
    </row>
    <row r="473" spans="1:29">
      <c r="A473" s="137" t="b">
        <f t="shared" si="39"/>
        <v>0</v>
      </c>
      <c r="B473" s="138"/>
      <c r="C473" s="145"/>
      <c r="D473" s="138"/>
      <c r="E473" s="139"/>
      <c r="F473" s="139"/>
      <c r="G473" s="140">
        <f t="shared" ca="1" si="35"/>
        <v>41740</v>
      </c>
      <c r="H473" s="141">
        <f t="shared" ca="1" si="36"/>
        <v>-41740</v>
      </c>
      <c r="I473" s="180"/>
      <c r="J473" s="135">
        <f>IF('Ficha de funcio e processa'!W478&lt;='Tabela IRT'!$B$11,'Tabela IRT'!$D$11,IF('Ficha de funcio e processa'!W478&lt;='Tabela IRT'!$B$12,'Tabela IRT'!$D$12,IF('Ficha de funcio e processa'!W478&lt;='Tabela IRT'!$B$13,'Tabela IRT'!$D$13,IF('Ficha de funcio e processa'!W478&lt;='Tabela IRT'!$B$14,'Tabela IRT'!$D$14,IF('Ficha de funcio e processa'!W478&lt;='Tabela IRT'!$B$15,'Tabela IRT'!$D$15,IF('Ficha de funcio e processa'!W478&lt;='Tabela IRT'!$B$16,'Tabela IRT'!$D$16,IF('Ficha de funcio e processa'!W478&lt;='Tabela IRT'!$B$17,'Tabela IRT'!$D$17,IF('Ficha de funcio e processa'!W478&lt;='Tabela IRT'!$B$18,'Tabela IRT'!$D$18,IF('Ficha de funcio e processa'!W478&lt;='Tabela IRT'!$B$19,'Tabela IRT'!$D$19,IF('Ficha de funcio e processa'!W478&lt;='Tabela IRT'!$B$20,'Tabela IRT'!$D$20,IF('Ficha de funcio e processa'!W478&lt;='Tabela IRT'!$B$21,'Tabela IRT'!$D$21,IF('Ficha de funcio e processa'!W478&lt;='Tabela IRT'!$B$22,'Tabela IRT'!$D$22,IF('Ficha de funcio e processa'!W478&lt;='Tabela IRT'!$B$23,'Tabela IRT'!$D$23,IF('Ficha de funcio e processa'!W478&lt;='Tabela IRT'!$B$24,'Tabela IRT'!$D$24))))))))))))))</f>
        <v>0</v>
      </c>
      <c r="K473" s="148">
        <f>IF('Ficha de funcio e processa'!W478&lt;='Tabela IRT'!$B$11,'Tabela IRT'!$E$11,IF('Ficha de funcio e processa'!W478&lt;='Tabela IRT'!$B$12,'Tabela IRT'!$E$12,IF('Ficha de funcio e processa'!W478&lt;='Tabela IRT'!$B$13,'Tabela IRT'!$E$13,IF('Ficha de funcio e processa'!W478&lt;='Tabela IRT'!$B$14,'Tabela IRT'!$E$14,IF('Ficha de funcio e processa'!W478&lt;='Tabela IRT'!$B$15,'Tabela IRT'!$E$15,IF('Ficha de funcio e processa'!W478&lt;='Tabela IRT'!$B$16,'Tabela IRT'!$E$16,IF('Ficha de funcio e processa'!W478&lt;='Tabela IRT'!$B$17,'Tabela IRT'!$E$17,IF('Ficha de funcio e processa'!W478&lt;='Tabela IRT'!$B$18,'Tabela IRT'!$E$18,IF('Ficha de funcio e processa'!W478&lt;='Tabela IRT'!$B$19,'Tabela IRT'!$E$19,IF('Ficha de funcio e processa'!W478&lt;='Tabela IRT'!$B$20,'Tabela IRT'!$E$20,IF('Ficha de funcio e processa'!W478&lt;='Tabela IRT'!$B$21,'Tabela IRT'!$E$21,IF('Ficha de funcio e processa'!W478&lt;='Tabela IRT'!$B$22,'Tabela IRT'!$E$22,IF('Ficha de funcio e processa'!W478&lt;='Tabela IRT'!$B$23,'Tabela IRT'!$E$23,IF('Ficha de funcio e processa'!W478&lt;='Tabela IRT'!$B$24,'Tabela IRT'!$E$24))))))))))))))</f>
        <v>0</v>
      </c>
      <c r="L473" s="148">
        <f>IF('Ficha de funcio e processa'!W478&lt;='Tabela IRT'!$B$11,'Tabela IRT'!$C$11,IF('Ficha de funcio e processa'!W478&lt;='Tabela IRT'!$B$12,'Tabela IRT'!$C$12,IF('Ficha de funcio e processa'!W478&lt;='Tabela IRT'!$B$13,'Tabela IRT'!$C$13,IF('Ficha de funcio e processa'!W478&lt;='Tabela IRT'!$B$14,'Tabela IRT'!$C$14,IF('Ficha de funcio e processa'!W478&lt;='Tabela IRT'!$B$15,'Tabela IRT'!$C$15,IF('Ficha de funcio e processa'!W478&lt;='Tabela IRT'!$B$16,'Tabela IRT'!$C$16,IF('Ficha de funcio e processa'!W478&lt;='Tabela IRT'!$B$17,'Tabela IRT'!$C$17,IF('Ficha de funcio e processa'!W478&lt;='Tabela IRT'!$B$18,'Tabela IRT'!$C$18,IF('Ficha de funcio e processa'!W478&lt;='Tabela IRT'!$B$19,'Tabela IRT'!$C$19,IF('Ficha de funcio e processa'!W478&lt;='Tabela IRT'!$B$20,'Tabela IRT'!$C$20,IF('Ficha de funcio e processa'!W478&lt;='Tabela IRT'!$B$21,'Tabela IRT'!$C$21,IF('Ficha de funcio e processa'!W478&lt;='Tabela IRT'!$B$22,'Tabela IRT'!$C$22,IF('Ficha de funcio e processa'!W478&lt;='Tabela IRT'!$B$23,'Tabela IRT'!$C$23,IF('Ficha de funcio e processa'!W478&lt;='Tabela IRT'!$B$24,'Tabela IRT'!$C$24))))))))))))))</f>
        <v>0</v>
      </c>
      <c r="M473" s="233">
        <f>('Ficha de funcio e processa'!W478-30%)-L473</f>
        <v>-0.3</v>
      </c>
      <c r="N473" s="184">
        <v>44</v>
      </c>
      <c r="O473" s="184">
        <v>9</v>
      </c>
      <c r="P473" s="185"/>
      <c r="Q473" s="185"/>
      <c r="R473" s="186"/>
      <c r="S473" s="186"/>
      <c r="T473" s="186"/>
      <c r="U473" s="186"/>
      <c r="V473" s="186"/>
      <c r="W473" s="186"/>
      <c r="X473" s="186"/>
      <c r="Y473" s="186"/>
      <c r="Z473" s="151"/>
      <c r="AA473" s="153">
        <f t="shared" ca="1" si="37"/>
        <v>41740</v>
      </c>
      <c r="AB473" s="154">
        <f t="shared" ca="1" si="38"/>
        <v>114.35616438356165</v>
      </c>
      <c r="AC473" s="187"/>
    </row>
    <row r="474" spans="1:29">
      <c r="A474" s="137" t="b">
        <f t="shared" si="39"/>
        <v>0</v>
      </c>
      <c r="B474" s="138"/>
      <c r="C474" s="145"/>
      <c r="D474" s="138"/>
      <c r="E474" s="139"/>
      <c r="F474" s="139"/>
      <c r="G474" s="140">
        <f t="shared" ca="1" si="35"/>
        <v>41740</v>
      </c>
      <c r="H474" s="141">
        <f t="shared" ca="1" si="36"/>
        <v>-41740</v>
      </c>
      <c r="I474" s="180"/>
      <c r="J474" s="135">
        <f>IF('Ficha de funcio e processa'!W479&lt;='Tabela IRT'!$B$11,'Tabela IRT'!$D$11,IF('Ficha de funcio e processa'!W479&lt;='Tabela IRT'!$B$12,'Tabela IRT'!$D$12,IF('Ficha de funcio e processa'!W479&lt;='Tabela IRT'!$B$13,'Tabela IRT'!$D$13,IF('Ficha de funcio e processa'!W479&lt;='Tabela IRT'!$B$14,'Tabela IRT'!$D$14,IF('Ficha de funcio e processa'!W479&lt;='Tabela IRT'!$B$15,'Tabela IRT'!$D$15,IF('Ficha de funcio e processa'!W479&lt;='Tabela IRT'!$B$16,'Tabela IRT'!$D$16,IF('Ficha de funcio e processa'!W479&lt;='Tabela IRT'!$B$17,'Tabela IRT'!$D$17,IF('Ficha de funcio e processa'!W479&lt;='Tabela IRT'!$B$18,'Tabela IRT'!$D$18,IF('Ficha de funcio e processa'!W479&lt;='Tabela IRT'!$B$19,'Tabela IRT'!$D$19,IF('Ficha de funcio e processa'!W479&lt;='Tabela IRT'!$B$20,'Tabela IRT'!$D$20,IF('Ficha de funcio e processa'!W479&lt;='Tabela IRT'!$B$21,'Tabela IRT'!$D$21,IF('Ficha de funcio e processa'!W479&lt;='Tabela IRT'!$B$22,'Tabela IRT'!$D$22,IF('Ficha de funcio e processa'!W479&lt;='Tabela IRT'!$B$23,'Tabela IRT'!$D$23,IF('Ficha de funcio e processa'!W479&lt;='Tabela IRT'!$B$24,'Tabela IRT'!$D$24))))))))))))))</f>
        <v>0</v>
      </c>
      <c r="K474" s="148">
        <f>IF('Ficha de funcio e processa'!W479&lt;='Tabela IRT'!$B$11,'Tabela IRT'!$E$11,IF('Ficha de funcio e processa'!W479&lt;='Tabela IRT'!$B$12,'Tabela IRT'!$E$12,IF('Ficha de funcio e processa'!W479&lt;='Tabela IRT'!$B$13,'Tabela IRT'!$E$13,IF('Ficha de funcio e processa'!W479&lt;='Tabela IRT'!$B$14,'Tabela IRT'!$E$14,IF('Ficha de funcio e processa'!W479&lt;='Tabela IRT'!$B$15,'Tabela IRT'!$E$15,IF('Ficha de funcio e processa'!W479&lt;='Tabela IRT'!$B$16,'Tabela IRT'!$E$16,IF('Ficha de funcio e processa'!W479&lt;='Tabela IRT'!$B$17,'Tabela IRT'!$E$17,IF('Ficha de funcio e processa'!W479&lt;='Tabela IRT'!$B$18,'Tabela IRT'!$E$18,IF('Ficha de funcio e processa'!W479&lt;='Tabela IRT'!$B$19,'Tabela IRT'!$E$19,IF('Ficha de funcio e processa'!W479&lt;='Tabela IRT'!$B$20,'Tabela IRT'!$E$20,IF('Ficha de funcio e processa'!W479&lt;='Tabela IRT'!$B$21,'Tabela IRT'!$E$21,IF('Ficha de funcio e processa'!W479&lt;='Tabela IRT'!$B$22,'Tabela IRT'!$E$22,IF('Ficha de funcio e processa'!W479&lt;='Tabela IRT'!$B$23,'Tabela IRT'!$E$23,IF('Ficha de funcio e processa'!W479&lt;='Tabela IRT'!$B$24,'Tabela IRT'!$E$24))))))))))))))</f>
        <v>0</v>
      </c>
      <c r="L474" s="148">
        <f>IF('Ficha de funcio e processa'!W479&lt;='Tabela IRT'!$B$11,'Tabela IRT'!$C$11,IF('Ficha de funcio e processa'!W479&lt;='Tabela IRT'!$B$12,'Tabela IRT'!$C$12,IF('Ficha de funcio e processa'!W479&lt;='Tabela IRT'!$B$13,'Tabela IRT'!$C$13,IF('Ficha de funcio e processa'!W479&lt;='Tabela IRT'!$B$14,'Tabela IRT'!$C$14,IF('Ficha de funcio e processa'!W479&lt;='Tabela IRT'!$B$15,'Tabela IRT'!$C$15,IF('Ficha de funcio e processa'!W479&lt;='Tabela IRT'!$B$16,'Tabela IRT'!$C$16,IF('Ficha de funcio e processa'!W479&lt;='Tabela IRT'!$B$17,'Tabela IRT'!$C$17,IF('Ficha de funcio e processa'!W479&lt;='Tabela IRT'!$B$18,'Tabela IRT'!$C$18,IF('Ficha de funcio e processa'!W479&lt;='Tabela IRT'!$B$19,'Tabela IRT'!$C$19,IF('Ficha de funcio e processa'!W479&lt;='Tabela IRT'!$B$20,'Tabela IRT'!$C$20,IF('Ficha de funcio e processa'!W479&lt;='Tabela IRT'!$B$21,'Tabela IRT'!$C$21,IF('Ficha de funcio e processa'!W479&lt;='Tabela IRT'!$B$22,'Tabela IRT'!$C$22,IF('Ficha de funcio e processa'!W479&lt;='Tabela IRT'!$B$23,'Tabela IRT'!$C$23,IF('Ficha de funcio e processa'!W479&lt;='Tabela IRT'!$B$24,'Tabela IRT'!$C$24))))))))))))))</f>
        <v>0</v>
      </c>
      <c r="M474" s="233">
        <f>('Ficha de funcio e processa'!W479-30%)-L474</f>
        <v>-0.3</v>
      </c>
      <c r="N474" s="184">
        <v>44</v>
      </c>
      <c r="O474" s="184">
        <v>9</v>
      </c>
      <c r="P474" s="185"/>
      <c r="Q474" s="185"/>
      <c r="R474" s="186"/>
      <c r="S474" s="186"/>
      <c r="T474" s="186"/>
      <c r="U474" s="186"/>
      <c r="V474" s="186"/>
      <c r="W474" s="186"/>
      <c r="X474" s="186"/>
      <c r="Y474" s="186"/>
      <c r="Z474" s="151"/>
      <c r="AA474" s="153">
        <f t="shared" ca="1" si="37"/>
        <v>41740</v>
      </c>
      <c r="AB474" s="154">
        <f t="shared" ca="1" si="38"/>
        <v>114.35616438356165</v>
      </c>
      <c r="AC474" s="187"/>
    </row>
    <row r="475" spans="1:29">
      <c r="A475" s="137" t="b">
        <f t="shared" si="39"/>
        <v>0</v>
      </c>
      <c r="B475" s="138"/>
      <c r="C475" s="145"/>
      <c r="D475" s="138"/>
      <c r="E475" s="139"/>
      <c r="F475" s="139"/>
      <c r="G475" s="140">
        <f t="shared" ca="1" si="35"/>
        <v>41740</v>
      </c>
      <c r="H475" s="141">
        <f t="shared" ca="1" si="36"/>
        <v>-41740</v>
      </c>
      <c r="I475" s="180"/>
      <c r="J475" s="135">
        <f>IF('Ficha de funcio e processa'!W480&lt;='Tabela IRT'!$B$11,'Tabela IRT'!$D$11,IF('Ficha de funcio e processa'!W480&lt;='Tabela IRT'!$B$12,'Tabela IRT'!$D$12,IF('Ficha de funcio e processa'!W480&lt;='Tabela IRT'!$B$13,'Tabela IRT'!$D$13,IF('Ficha de funcio e processa'!W480&lt;='Tabela IRT'!$B$14,'Tabela IRT'!$D$14,IF('Ficha de funcio e processa'!W480&lt;='Tabela IRT'!$B$15,'Tabela IRT'!$D$15,IF('Ficha de funcio e processa'!W480&lt;='Tabela IRT'!$B$16,'Tabela IRT'!$D$16,IF('Ficha de funcio e processa'!W480&lt;='Tabela IRT'!$B$17,'Tabela IRT'!$D$17,IF('Ficha de funcio e processa'!W480&lt;='Tabela IRT'!$B$18,'Tabela IRT'!$D$18,IF('Ficha de funcio e processa'!W480&lt;='Tabela IRT'!$B$19,'Tabela IRT'!$D$19,IF('Ficha de funcio e processa'!W480&lt;='Tabela IRT'!$B$20,'Tabela IRT'!$D$20,IF('Ficha de funcio e processa'!W480&lt;='Tabela IRT'!$B$21,'Tabela IRT'!$D$21,IF('Ficha de funcio e processa'!W480&lt;='Tabela IRT'!$B$22,'Tabela IRT'!$D$22,IF('Ficha de funcio e processa'!W480&lt;='Tabela IRT'!$B$23,'Tabela IRT'!$D$23,IF('Ficha de funcio e processa'!W480&lt;='Tabela IRT'!$B$24,'Tabela IRT'!$D$24))))))))))))))</f>
        <v>0</v>
      </c>
      <c r="K475" s="148">
        <f>IF('Ficha de funcio e processa'!W480&lt;='Tabela IRT'!$B$11,'Tabela IRT'!$E$11,IF('Ficha de funcio e processa'!W480&lt;='Tabela IRT'!$B$12,'Tabela IRT'!$E$12,IF('Ficha de funcio e processa'!W480&lt;='Tabela IRT'!$B$13,'Tabela IRT'!$E$13,IF('Ficha de funcio e processa'!W480&lt;='Tabela IRT'!$B$14,'Tabela IRT'!$E$14,IF('Ficha de funcio e processa'!W480&lt;='Tabela IRT'!$B$15,'Tabela IRT'!$E$15,IF('Ficha de funcio e processa'!W480&lt;='Tabela IRT'!$B$16,'Tabela IRT'!$E$16,IF('Ficha de funcio e processa'!W480&lt;='Tabela IRT'!$B$17,'Tabela IRT'!$E$17,IF('Ficha de funcio e processa'!W480&lt;='Tabela IRT'!$B$18,'Tabela IRT'!$E$18,IF('Ficha de funcio e processa'!W480&lt;='Tabela IRT'!$B$19,'Tabela IRT'!$E$19,IF('Ficha de funcio e processa'!W480&lt;='Tabela IRT'!$B$20,'Tabela IRT'!$E$20,IF('Ficha de funcio e processa'!W480&lt;='Tabela IRT'!$B$21,'Tabela IRT'!$E$21,IF('Ficha de funcio e processa'!W480&lt;='Tabela IRT'!$B$22,'Tabela IRT'!$E$22,IF('Ficha de funcio e processa'!W480&lt;='Tabela IRT'!$B$23,'Tabela IRT'!$E$23,IF('Ficha de funcio e processa'!W480&lt;='Tabela IRT'!$B$24,'Tabela IRT'!$E$24))))))))))))))</f>
        <v>0</v>
      </c>
      <c r="L475" s="148">
        <f>IF('Ficha de funcio e processa'!W480&lt;='Tabela IRT'!$B$11,'Tabela IRT'!$C$11,IF('Ficha de funcio e processa'!W480&lt;='Tabela IRT'!$B$12,'Tabela IRT'!$C$12,IF('Ficha de funcio e processa'!W480&lt;='Tabela IRT'!$B$13,'Tabela IRT'!$C$13,IF('Ficha de funcio e processa'!W480&lt;='Tabela IRT'!$B$14,'Tabela IRT'!$C$14,IF('Ficha de funcio e processa'!W480&lt;='Tabela IRT'!$B$15,'Tabela IRT'!$C$15,IF('Ficha de funcio e processa'!W480&lt;='Tabela IRT'!$B$16,'Tabela IRT'!$C$16,IF('Ficha de funcio e processa'!W480&lt;='Tabela IRT'!$B$17,'Tabela IRT'!$C$17,IF('Ficha de funcio e processa'!W480&lt;='Tabela IRT'!$B$18,'Tabela IRT'!$C$18,IF('Ficha de funcio e processa'!W480&lt;='Tabela IRT'!$B$19,'Tabela IRT'!$C$19,IF('Ficha de funcio e processa'!W480&lt;='Tabela IRT'!$B$20,'Tabela IRT'!$C$20,IF('Ficha de funcio e processa'!W480&lt;='Tabela IRT'!$B$21,'Tabela IRT'!$C$21,IF('Ficha de funcio e processa'!W480&lt;='Tabela IRT'!$B$22,'Tabela IRT'!$C$22,IF('Ficha de funcio e processa'!W480&lt;='Tabela IRT'!$B$23,'Tabela IRT'!$C$23,IF('Ficha de funcio e processa'!W480&lt;='Tabela IRT'!$B$24,'Tabela IRT'!$C$24))))))))))))))</f>
        <v>0</v>
      </c>
      <c r="M475" s="233">
        <f>('Ficha de funcio e processa'!W480-30%)-L475</f>
        <v>-0.3</v>
      </c>
      <c r="N475" s="184">
        <v>44</v>
      </c>
      <c r="O475" s="184">
        <v>9</v>
      </c>
      <c r="P475" s="185"/>
      <c r="Q475" s="185"/>
      <c r="R475" s="186"/>
      <c r="S475" s="186"/>
      <c r="T475" s="186"/>
      <c r="U475" s="186"/>
      <c r="V475" s="186"/>
      <c r="W475" s="186"/>
      <c r="X475" s="186"/>
      <c r="Y475" s="186"/>
      <c r="Z475" s="151"/>
      <c r="AA475" s="153">
        <f t="shared" ca="1" si="37"/>
        <v>41740</v>
      </c>
      <c r="AB475" s="154">
        <f t="shared" ca="1" si="38"/>
        <v>114.35616438356165</v>
      </c>
      <c r="AC475" s="187"/>
    </row>
    <row r="476" spans="1:29">
      <c r="A476" s="137" t="b">
        <f t="shared" si="39"/>
        <v>0</v>
      </c>
      <c r="B476" s="138"/>
      <c r="C476" s="145"/>
      <c r="D476" s="138"/>
      <c r="E476" s="139"/>
      <c r="F476" s="139"/>
      <c r="G476" s="140">
        <f t="shared" ca="1" si="35"/>
        <v>41740</v>
      </c>
      <c r="H476" s="141">
        <f t="shared" ca="1" si="36"/>
        <v>-41740</v>
      </c>
      <c r="I476" s="180"/>
      <c r="J476" s="135">
        <f>IF('Ficha de funcio e processa'!W481&lt;='Tabela IRT'!$B$11,'Tabela IRT'!$D$11,IF('Ficha de funcio e processa'!W481&lt;='Tabela IRT'!$B$12,'Tabela IRT'!$D$12,IF('Ficha de funcio e processa'!W481&lt;='Tabela IRT'!$B$13,'Tabela IRT'!$D$13,IF('Ficha de funcio e processa'!W481&lt;='Tabela IRT'!$B$14,'Tabela IRT'!$D$14,IF('Ficha de funcio e processa'!W481&lt;='Tabela IRT'!$B$15,'Tabela IRT'!$D$15,IF('Ficha de funcio e processa'!W481&lt;='Tabela IRT'!$B$16,'Tabela IRT'!$D$16,IF('Ficha de funcio e processa'!W481&lt;='Tabela IRT'!$B$17,'Tabela IRT'!$D$17,IF('Ficha de funcio e processa'!W481&lt;='Tabela IRT'!$B$18,'Tabela IRT'!$D$18,IF('Ficha de funcio e processa'!W481&lt;='Tabela IRT'!$B$19,'Tabela IRT'!$D$19,IF('Ficha de funcio e processa'!W481&lt;='Tabela IRT'!$B$20,'Tabela IRT'!$D$20,IF('Ficha de funcio e processa'!W481&lt;='Tabela IRT'!$B$21,'Tabela IRT'!$D$21,IF('Ficha de funcio e processa'!W481&lt;='Tabela IRT'!$B$22,'Tabela IRT'!$D$22,IF('Ficha de funcio e processa'!W481&lt;='Tabela IRT'!$B$23,'Tabela IRT'!$D$23,IF('Ficha de funcio e processa'!W481&lt;='Tabela IRT'!$B$24,'Tabela IRT'!$D$24))))))))))))))</f>
        <v>0</v>
      </c>
      <c r="K476" s="148">
        <f>IF('Ficha de funcio e processa'!W481&lt;='Tabela IRT'!$B$11,'Tabela IRT'!$E$11,IF('Ficha de funcio e processa'!W481&lt;='Tabela IRT'!$B$12,'Tabela IRT'!$E$12,IF('Ficha de funcio e processa'!W481&lt;='Tabela IRT'!$B$13,'Tabela IRT'!$E$13,IF('Ficha de funcio e processa'!W481&lt;='Tabela IRT'!$B$14,'Tabela IRT'!$E$14,IF('Ficha de funcio e processa'!W481&lt;='Tabela IRT'!$B$15,'Tabela IRT'!$E$15,IF('Ficha de funcio e processa'!W481&lt;='Tabela IRT'!$B$16,'Tabela IRT'!$E$16,IF('Ficha de funcio e processa'!W481&lt;='Tabela IRT'!$B$17,'Tabela IRT'!$E$17,IF('Ficha de funcio e processa'!W481&lt;='Tabela IRT'!$B$18,'Tabela IRT'!$E$18,IF('Ficha de funcio e processa'!W481&lt;='Tabela IRT'!$B$19,'Tabela IRT'!$E$19,IF('Ficha de funcio e processa'!W481&lt;='Tabela IRT'!$B$20,'Tabela IRT'!$E$20,IF('Ficha de funcio e processa'!W481&lt;='Tabela IRT'!$B$21,'Tabela IRT'!$E$21,IF('Ficha de funcio e processa'!W481&lt;='Tabela IRT'!$B$22,'Tabela IRT'!$E$22,IF('Ficha de funcio e processa'!W481&lt;='Tabela IRT'!$B$23,'Tabela IRT'!$E$23,IF('Ficha de funcio e processa'!W481&lt;='Tabela IRT'!$B$24,'Tabela IRT'!$E$24))))))))))))))</f>
        <v>0</v>
      </c>
      <c r="L476" s="148">
        <f>IF('Ficha de funcio e processa'!W481&lt;='Tabela IRT'!$B$11,'Tabela IRT'!$C$11,IF('Ficha de funcio e processa'!W481&lt;='Tabela IRT'!$B$12,'Tabela IRT'!$C$12,IF('Ficha de funcio e processa'!W481&lt;='Tabela IRT'!$B$13,'Tabela IRT'!$C$13,IF('Ficha de funcio e processa'!W481&lt;='Tabela IRT'!$B$14,'Tabela IRT'!$C$14,IF('Ficha de funcio e processa'!W481&lt;='Tabela IRT'!$B$15,'Tabela IRT'!$C$15,IF('Ficha de funcio e processa'!W481&lt;='Tabela IRT'!$B$16,'Tabela IRT'!$C$16,IF('Ficha de funcio e processa'!W481&lt;='Tabela IRT'!$B$17,'Tabela IRT'!$C$17,IF('Ficha de funcio e processa'!W481&lt;='Tabela IRT'!$B$18,'Tabela IRT'!$C$18,IF('Ficha de funcio e processa'!W481&lt;='Tabela IRT'!$B$19,'Tabela IRT'!$C$19,IF('Ficha de funcio e processa'!W481&lt;='Tabela IRT'!$B$20,'Tabela IRT'!$C$20,IF('Ficha de funcio e processa'!W481&lt;='Tabela IRT'!$B$21,'Tabela IRT'!$C$21,IF('Ficha de funcio e processa'!W481&lt;='Tabela IRT'!$B$22,'Tabela IRT'!$C$22,IF('Ficha de funcio e processa'!W481&lt;='Tabela IRT'!$B$23,'Tabela IRT'!$C$23,IF('Ficha de funcio e processa'!W481&lt;='Tabela IRT'!$B$24,'Tabela IRT'!$C$24))))))))))))))</f>
        <v>0</v>
      </c>
      <c r="M476" s="233">
        <f>('Ficha de funcio e processa'!W481-30%)-L476</f>
        <v>-0.3</v>
      </c>
      <c r="N476" s="184">
        <v>44</v>
      </c>
      <c r="O476" s="184">
        <v>9</v>
      </c>
      <c r="P476" s="185"/>
      <c r="Q476" s="185"/>
      <c r="R476" s="186"/>
      <c r="S476" s="186"/>
      <c r="T476" s="186"/>
      <c r="U476" s="186"/>
      <c r="V476" s="186"/>
      <c r="W476" s="186"/>
      <c r="X476" s="186"/>
      <c r="Y476" s="186"/>
      <c r="Z476" s="151"/>
      <c r="AA476" s="153">
        <f t="shared" ca="1" si="37"/>
        <v>41740</v>
      </c>
      <c r="AB476" s="154">
        <f t="shared" ca="1" si="38"/>
        <v>114.35616438356165</v>
      </c>
      <c r="AC476" s="187"/>
    </row>
    <row r="477" spans="1:29">
      <c r="A477" s="137" t="b">
        <f t="shared" si="39"/>
        <v>0</v>
      </c>
      <c r="B477" s="138"/>
      <c r="C477" s="145"/>
      <c r="D477" s="138"/>
      <c r="E477" s="139"/>
      <c r="F477" s="139"/>
      <c r="G477" s="140">
        <f t="shared" ca="1" si="35"/>
        <v>41740</v>
      </c>
      <c r="H477" s="141">
        <f t="shared" ca="1" si="36"/>
        <v>-41740</v>
      </c>
      <c r="I477" s="180"/>
      <c r="J477" s="135">
        <f>IF('Ficha de funcio e processa'!W482&lt;='Tabela IRT'!$B$11,'Tabela IRT'!$D$11,IF('Ficha de funcio e processa'!W482&lt;='Tabela IRT'!$B$12,'Tabela IRT'!$D$12,IF('Ficha de funcio e processa'!W482&lt;='Tabela IRT'!$B$13,'Tabela IRT'!$D$13,IF('Ficha de funcio e processa'!W482&lt;='Tabela IRT'!$B$14,'Tabela IRT'!$D$14,IF('Ficha de funcio e processa'!W482&lt;='Tabela IRT'!$B$15,'Tabela IRT'!$D$15,IF('Ficha de funcio e processa'!W482&lt;='Tabela IRT'!$B$16,'Tabela IRT'!$D$16,IF('Ficha de funcio e processa'!W482&lt;='Tabela IRT'!$B$17,'Tabela IRT'!$D$17,IF('Ficha de funcio e processa'!W482&lt;='Tabela IRT'!$B$18,'Tabela IRT'!$D$18,IF('Ficha de funcio e processa'!W482&lt;='Tabela IRT'!$B$19,'Tabela IRT'!$D$19,IF('Ficha de funcio e processa'!W482&lt;='Tabela IRT'!$B$20,'Tabela IRT'!$D$20,IF('Ficha de funcio e processa'!W482&lt;='Tabela IRT'!$B$21,'Tabela IRT'!$D$21,IF('Ficha de funcio e processa'!W482&lt;='Tabela IRT'!$B$22,'Tabela IRT'!$D$22,IF('Ficha de funcio e processa'!W482&lt;='Tabela IRT'!$B$23,'Tabela IRT'!$D$23,IF('Ficha de funcio e processa'!W482&lt;='Tabela IRT'!$B$24,'Tabela IRT'!$D$24))))))))))))))</f>
        <v>0</v>
      </c>
      <c r="K477" s="148">
        <f>IF('Ficha de funcio e processa'!W482&lt;='Tabela IRT'!$B$11,'Tabela IRT'!$E$11,IF('Ficha de funcio e processa'!W482&lt;='Tabela IRT'!$B$12,'Tabela IRT'!$E$12,IF('Ficha de funcio e processa'!W482&lt;='Tabela IRT'!$B$13,'Tabela IRT'!$E$13,IF('Ficha de funcio e processa'!W482&lt;='Tabela IRT'!$B$14,'Tabela IRT'!$E$14,IF('Ficha de funcio e processa'!W482&lt;='Tabela IRT'!$B$15,'Tabela IRT'!$E$15,IF('Ficha de funcio e processa'!W482&lt;='Tabela IRT'!$B$16,'Tabela IRT'!$E$16,IF('Ficha de funcio e processa'!W482&lt;='Tabela IRT'!$B$17,'Tabela IRT'!$E$17,IF('Ficha de funcio e processa'!W482&lt;='Tabela IRT'!$B$18,'Tabela IRT'!$E$18,IF('Ficha de funcio e processa'!W482&lt;='Tabela IRT'!$B$19,'Tabela IRT'!$E$19,IF('Ficha de funcio e processa'!W482&lt;='Tabela IRT'!$B$20,'Tabela IRT'!$E$20,IF('Ficha de funcio e processa'!W482&lt;='Tabela IRT'!$B$21,'Tabela IRT'!$E$21,IF('Ficha de funcio e processa'!W482&lt;='Tabela IRT'!$B$22,'Tabela IRT'!$E$22,IF('Ficha de funcio e processa'!W482&lt;='Tabela IRT'!$B$23,'Tabela IRT'!$E$23,IF('Ficha de funcio e processa'!W482&lt;='Tabela IRT'!$B$24,'Tabela IRT'!$E$24))))))))))))))</f>
        <v>0</v>
      </c>
      <c r="L477" s="148">
        <f>IF('Ficha de funcio e processa'!W482&lt;='Tabela IRT'!$B$11,'Tabela IRT'!$C$11,IF('Ficha de funcio e processa'!W482&lt;='Tabela IRT'!$B$12,'Tabela IRT'!$C$12,IF('Ficha de funcio e processa'!W482&lt;='Tabela IRT'!$B$13,'Tabela IRT'!$C$13,IF('Ficha de funcio e processa'!W482&lt;='Tabela IRT'!$B$14,'Tabela IRT'!$C$14,IF('Ficha de funcio e processa'!W482&lt;='Tabela IRT'!$B$15,'Tabela IRT'!$C$15,IF('Ficha de funcio e processa'!W482&lt;='Tabela IRT'!$B$16,'Tabela IRT'!$C$16,IF('Ficha de funcio e processa'!W482&lt;='Tabela IRT'!$B$17,'Tabela IRT'!$C$17,IF('Ficha de funcio e processa'!W482&lt;='Tabela IRT'!$B$18,'Tabela IRT'!$C$18,IF('Ficha de funcio e processa'!W482&lt;='Tabela IRT'!$B$19,'Tabela IRT'!$C$19,IF('Ficha de funcio e processa'!W482&lt;='Tabela IRT'!$B$20,'Tabela IRT'!$C$20,IF('Ficha de funcio e processa'!W482&lt;='Tabela IRT'!$B$21,'Tabela IRT'!$C$21,IF('Ficha de funcio e processa'!W482&lt;='Tabela IRT'!$B$22,'Tabela IRT'!$C$22,IF('Ficha de funcio e processa'!W482&lt;='Tabela IRT'!$B$23,'Tabela IRT'!$C$23,IF('Ficha de funcio e processa'!W482&lt;='Tabela IRT'!$B$24,'Tabela IRT'!$C$24))))))))))))))</f>
        <v>0</v>
      </c>
      <c r="M477" s="233">
        <f>('Ficha de funcio e processa'!W482-30%)-L477</f>
        <v>-0.3</v>
      </c>
      <c r="N477" s="184">
        <v>44</v>
      </c>
      <c r="O477" s="184">
        <v>9</v>
      </c>
      <c r="P477" s="185"/>
      <c r="Q477" s="185"/>
      <c r="R477" s="186"/>
      <c r="S477" s="186"/>
      <c r="T477" s="186"/>
      <c r="U477" s="186"/>
      <c r="V477" s="186"/>
      <c r="W477" s="186"/>
      <c r="X477" s="186"/>
      <c r="Y477" s="186"/>
      <c r="Z477" s="151"/>
      <c r="AA477" s="153">
        <f t="shared" ca="1" si="37"/>
        <v>41740</v>
      </c>
      <c r="AB477" s="154">
        <f t="shared" ca="1" si="38"/>
        <v>114.35616438356165</v>
      </c>
      <c r="AC477" s="187"/>
    </row>
    <row r="478" spans="1:29">
      <c r="A478" s="137" t="b">
        <f t="shared" si="39"/>
        <v>0</v>
      </c>
      <c r="B478" s="138"/>
      <c r="C478" s="145"/>
      <c r="D478" s="138"/>
      <c r="E478" s="139"/>
      <c r="F478" s="139"/>
      <c r="G478" s="140">
        <f t="shared" ca="1" si="35"/>
        <v>41740</v>
      </c>
      <c r="H478" s="141">
        <f t="shared" ca="1" si="36"/>
        <v>-41740</v>
      </c>
      <c r="I478" s="180"/>
      <c r="J478" s="135">
        <f>IF('Ficha de funcio e processa'!W483&lt;='Tabela IRT'!$B$11,'Tabela IRT'!$D$11,IF('Ficha de funcio e processa'!W483&lt;='Tabela IRT'!$B$12,'Tabela IRT'!$D$12,IF('Ficha de funcio e processa'!W483&lt;='Tabela IRT'!$B$13,'Tabela IRT'!$D$13,IF('Ficha de funcio e processa'!W483&lt;='Tabela IRT'!$B$14,'Tabela IRT'!$D$14,IF('Ficha de funcio e processa'!W483&lt;='Tabela IRT'!$B$15,'Tabela IRT'!$D$15,IF('Ficha de funcio e processa'!W483&lt;='Tabela IRT'!$B$16,'Tabela IRT'!$D$16,IF('Ficha de funcio e processa'!W483&lt;='Tabela IRT'!$B$17,'Tabela IRT'!$D$17,IF('Ficha de funcio e processa'!W483&lt;='Tabela IRT'!$B$18,'Tabela IRT'!$D$18,IF('Ficha de funcio e processa'!W483&lt;='Tabela IRT'!$B$19,'Tabela IRT'!$D$19,IF('Ficha de funcio e processa'!W483&lt;='Tabela IRT'!$B$20,'Tabela IRT'!$D$20,IF('Ficha de funcio e processa'!W483&lt;='Tabela IRT'!$B$21,'Tabela IRT'!$D$21,IF('Ficha de funcio e processa'!W483&lt;='Tabela IRT'!$B$22,'Tabela IRT'!$D$22,IF('Ficha de funcio e processa'!W483&lt;='Tabela IRT'!$B$23,'Tabela IRT'!$D$23,IF('Ficha de funcio e processa'!W483&lt;='Tabela IRT'!$B$24,'Tabela IRT'!$D$24))))))))))))))</f>
        <v>0</v>
      </c>
      <c r="K478" s="148">
        <f>IF('Ficha de funcio e processa'!W483&lt;='Tabela IRT'!$B$11,'Tabela IRT'!$E$11,IF('Ficha de funcio e processa'!W483&lt;='Tabela IRT'!$B$12,'Tabela IRT'!$E$12,IF('Ficha de funcio e processa'!W483&lt;='Tabela IRT'!$B$13,'Tabela IRT'!$E$13,IF('Ficha de funcio e processa'!W483&lt;='Tabela IRT'!$B$14,'Tabela IRT'!$E$14,IF('Ficha de funcio e processa'!W483&lt;='Tabela IRT'!$B$15,'Tabela IRT'!$E$15,IF('Ficha de funcio e processa'!W483&lt;='Tabela IRT'!$B$16,'Tabela IRT'!$E$16,IF('Ficha de funcio e processa'!W483&lt;='Tabela IRT'!$B$17,'Tabela IRT'!$E$17,IF('Ficha de funcio e processa'!W483&lt;='Tabela IRT'!$B$18,'Tabela IRT'!$E$18,IF('Ficha de funcio e processa'!W483&lt;='Tabela IRT'!$B$19,'Tabela IRT'!$E$19,IF('Ficha de funcio e processa'!W483&lt;='Tabela IRT'!$B$20,'Tabela IRT'!$E$20,IF('Ficha de funcio e processa'!W483&lt;='Tabela IRT'!$B$21,'Tabela IRT'!$E$21,IF('Ficha de funcio e processa'!W483&lt;='Tabela IRT'!$B$22,'Tabela IRT'!$E$22,IF('Ficha de funcio e processa'!W483&lt;='Tabela IRT'!$B$23,'Tabela IRT'!$E$23,IF('Ficha de funcio e processa'!W483&lt;='Tabela IRT'!$B$24,'Tabela IRT'!$E$24))))))))))))))</f>
        <v>0</v>
      </c>
      <c r="L478" s="148">
        <f>IF('Ficha de funcio e processa'!W483&lt;='Tabela IRT'!$B$11,'Tabela IRT'!$C$11,IF('Ficha de funcio e processa'!W483&lt;='Tabela IRT'!$B$12,'Tabela IRT'!$C$12,IF('Ficha de funcio e processa'!W483&lt;='Tabela IRT'!$B$13,'Tabela IRT'!$C$13,IF('Ficha de funcio e processa'!W483&lt;='Tabela IRT'!$B$14,'Tabela IRT'!$C$14,IF('Ficha de funcio e processa'!W483&lt;='Tabela IRT'!$B$15,'Tabela IRT'!$C$15,IF('Ficha de funcio e processa'!W483&lt;='Tabela IRT'!$B$16,'Tabela IRT'!$C$16,IF('Ficha de funcio e processa'!W483&lt;='Tabela IRT'!$B$17,'Tabela IRT'!$C$17,IF('Ficha de funcio e processa'!W483&lt;='Tabela IRT'!$B$18,'Tabela IRT'!$C$18,IF('Ficha de funcio e processa'!W483&lt;='Tabela IRT'!$B$19,'Tabela IRT'!$C$19,IF('Ficha de funcio e processa'!W483&lt;='Tabela IRT'!$B$20,'Tabela IRT'!$C$20,IF('Ficha de funcio e processa'!W483&lt;='Tabela IRT'!$B$21,'Tabela IRT'!$C$21,IF('Ficha de funcio e processa'!W483&lt;='Tabela IRT'!$B$22,'Tabela IRT'!$C$22,IF('Ficha de funcio e processa'!W483&lt;='Tabela IRT'!$B$23,'Tabela IRT'!$C$23,IF('Ficha de funcio e processa'!W483&lt;='Tabela IRT'!$B$24,'Tabela IRT'!$C$24))))))))))))))</f>
        <v>0</v>
      </c>
      <c r="M478" s="233">
        <f>('Ficha de funcio e processa'!W483-30%)-L478</f>
        <v>-0.3</v>
      </c>
      <c r="N478" s="184">
        <v>44</v>
      </c>
      <c r="O478" s="184">
        <v>9</v>
      </c>
      <c r="P478" s="185"/>
      <c r="Q478" s="185"/>
      <c r="R478" s="186"/>
      <c r="S478" s="186"/>
      <c r="T478" s="186"/>
      <c r="U478" s="186"/>
      <c r="V478" s="186"/>
      <c r="W478" s="186"/>
      <c r="X478" s="186"/>
      <c r="Y478" s="186"/>
      <c r="Z478" s="151"/>
      <c r="AA478" s="153">
        <f t="shared" ca="1" si="37"/>
        <v>41740</v>
      </c>
      <c r="AB478" s="154">
        <f t="shared" ca="1" si="38"/>
        <v>114.35616438356165</v>
      </c>
      <c r="AC478" s="187"/>
    </row>
    <row r="479" spans="1:29">
      <c r="A479" s="137" t="b">
        <f t="shared" si="39"/>
        <v>0</v>
      </c>
      <c r="B479" s="138"/>
      <c r="C479" s="145"/>
      <c r="D479" s="138"/>
      <c r="E479" s="139"/>
      <c r="F479" s="139"/>
      <c r="G479" s="140">
        <f t="shared" ca="1" si="35"/>
        <v>41740</v>
      </c>
      <c r="H479" s="141">
        <f t="shared" ca="1" si="36"/>
        <v>-41740</v>
      </c>
      <c r="I479" s="180"/>
      <c r="J479" s="135">
        <f>IF('Ficha de funcio e processa'!W484&lt;='Tabela IRT'!$B$11,'Tabela IRT'!$D$11,IF('Ficha de funcio e processa'!W484&lt;='Tabela IRT'!$B$12,'Tabela IRT'!$D$12,IF('Ficha de funcio e processa'!W484&lt;='Tabela IRT'!$B$13,'Tabela IRT'!$D$13,IF('Ficha de funcio e processa'!W484&lt;='Tabela IRT'!$B$14,'Tabela IRT'!$D$14,IF('Ficha de funcio e processa'!W484&lt;='Tabela IRT'!$B$15,'Tabela IRT'!$D$15,IF('Ficha de funcio e processa'!W484&lt;='Tabela IRT'!$B$16,'Tabela IRT'!$D$16,IF('Ficha de funcio e processa'!W484&lt;='Tabela IRT'!$B$17,'Tabela IRT'!$D$17,IF('Ficha de funcio e processa'!W484&lt;='Tabela IRT'!$B$18,'Tabela IRT'!$D$18,IF('Ficha de funcio e processa'!W484&lt;='Tabela IRT'!$B$19,'Tabela IRT'!$D$19,IF('Ficha de funcio e processa'!W484&lt;='Tabela IRT'!$B$20,'Tabela IRT'!$D$20,IF('Ficha de funcio e processa'!W484&lt;='Tabela IRT'!$B$21,'Tabela IRT'!$D$21,IF('Ficha de funcio e processa'!W484&lt;='Tabela IRT'!$B$22,'Tabela IRT'!$D$22,IF('Ficha de funcio e processa'!W484&lt;='Tabela IRT'!$B$23,'Tabela IRT'!$D$23,IF('Ficha de funcio e processa'!W484&lt;='Tabela IRT'!$B$24,'Tabela IRT'!$D$24))))))))))))))</f>
        <v>0</v>
      </c>
      <c r="K479" s="148">
        <f>IF('Ficha de funcio e processa'!W484&lt;='Tabela IRT'!$B$11,'Tabela IRT'!$E$11,IF('Ficha de funcio e processa'!W484&lt;='Tabela IRT'!$B$12,'Tabela IRT'!$E$12,IF('Ficha de funcio e processa'!W484&lt;='Tabela IRT'!$B$13,'Tabela IRT'!$E$13,IF('Ficha de funcio e processa'!W484&lt;='Tabela IRT'!$B$14,'Tabela IRT'!$E$14,IF('Ficha de funcio e processa'!W484&lt;='Tabela IRT'!$B$15,'Tabela IRT'!$E$15,IF('Ficha de funcio e processa'!W484&lt;='Tabela IRT'!$B$16,'Tabela IRT'!$E$16,IF('Ficha de funcio e processa'!W484&lt;='Tabela IRT'!$B$17,'Tabela IRT'!$E$17,IF('Ficha de funcio e processa'!W484&lt;='Tabela IRT'!$B$18,'Tabela IRT'!$E$18,IF('Ficha de funcio e processa'!W484&lt;='Tabela IRT'!$B$19,'Tabela IRT'!$E$19,IF('Ficha de funcio e processa'!W484&lt;='Tabela IRT'!$B$20,'Tabela IRT'!$E$20,IF('Ficha de funcio e processa'!W484&lt;='Tabela IRT'!$B$21,'Tabela IRT'!$E$21,IF('Ficha de funcio e processa'!W484&lt;='Tabela IRT'!$B$22,'Tabela IRT'!$E$22,IF('Ficha de funcio e processa'!W484&lt;='Tabela IRT'!$B$23,'Tabela IRT'!$E$23,IF('Ficha de funcio e processa'!W484&lt;='Tabela IRT'!$B$24,'Tabela IRT'!$E$24))))))))))))))</f>
        <v>0</v>
      </c>
      <c r="L479" s="148">
        <f>IF('Ficha de funcio e processa'!W484&lt;='Tabela IRT'!$B$11,'Tabela IRT'!$C$11,IF('Ficha de funcio e processa'!W484&lt;='Tabela IRT'!$B$12,'Tabela IRT'!$C$12,IF('Ficha de funcio e processa'!W484&lt;='Tabela IRT'!$B$13,'Tabela IRT'!$C$13,IF('Ficha de funcio e processa'!W484&lt;='Tabela IRT'!$B$14,'Tabela IRT'!$C$14,IF('Ficha de funcio e processa'!W484&lt;='Tabela IRT'!$B$15,'Tabela IRT'!$C$15,IF('Ficha de funcio e processa'!W484&lt;='Tabela IRT'!$B$16,'Tabela IRT'!$C$16,IF('Ficha de funcio e processa'!W484&lt;='Tabela IRT'!$B$17,'Tabela IRT'!$C$17,IF('Ficha de funcio e processa'!W484&lt;='Tabela IRT'!$B$18,'Tabela IRT'!$C$18,IF('Ficha de funcio e processa'!W484&lt;='Tabela IRT'!$B$19,'Tabela IRT'!$C$19,IF('Ficha de funcio e processa'!W484&lt;='Tabela IRT'!$B$20,'Tabela IRT'!$C$20,IF('Ficha de funcio e processa'!W484&lt;='Tabela IRT'!$B$21,'Tabela IRT'!$C$21,IF('Ficha de funcio e processa'!W484&lt;='Tabela IRT'!$B$22,'Tabela IRT'!$C$22,IF('Ficha de funcio e processa'!W484&lt;='Tabela IRT'!$B$23,'Tabela IRT'!$C$23,IF('Ficha de funcio e processa'!W484&lt;='Tabela IRT'!$B$24,'Tabela IRT'!$C$24))))))))))))))</f>
        <v>0</v>
      </c>
      <c r="M479" s="233">
        <f>('Ficha de funcio e processa'!W484-30%)-L479</f>
        <v>-0.3</v>
      </c>
      <c r="N479" s="184">
        <v>44</v>
      </c>
      <c r="O479" s="184">
        <v>9</v>
      </c>
      <c r="P479" s="185"/>
      <c r="Q479" s="185"/>
      <c r="R479" s="186"/>
      <c r="S479" s="186"/>
      <c r="T479" s="186"/>
      <c r="U479" s="186"/>
      <c r="V479" s="186"/>
      <c r="W479" s="186"/>
      <c r="X479" s="186"/>
      <c r="Y479" s="186"/>
      <c r="Z479" s="151"/>
      <c r="AA479" s="153">
        <f t="shared" ca="1" si="37"/>
        <v>41740</v>
      </c>
      <c r="AB479" s="154">
        <f t="shared" ca="1" si="38"/>
        <v>114.35616438356165</v>
      </c>
      <c r="AC479" s="187"/>
    </row>
    <row r="480" spans="1:29">
      <c r="A480" s="137" t="b">
        <f t="shared" si="39"/>
        <v>0</v>
      </c>
      <c r="B480" s="138"/>
      <c r="C480" s="145"/>
      <c r="D480" s="138"/>
      <c r="E480" s="139"/>
      <c r="F480" s="139"/>
      <c r="G480" s="140">
        <f t="shared" ref="G480:G547" ca="1" si="40">TODAY()</f>
        <v>41740</v>
      </c>
      <c r="H480" s="141">
        <f t="shared" ca="1" si="36"/>
        <v>-41740</v>
      </c>
      <c r="I480" s="180"/>
      <c r="J480" s="135">
        <f>IF('Ficha de funcio e processa'!W485&lt;='Tabela IRT'!$B$11,'Tabela IRT'!$D$11,IF('Ficha de funcio e processa'!W485&lt;='Tabela IRT'!$B$12,'Tabela IRT'!$D$12,IF('Ficha de funcio e processa'!W485&lt;='Tabela IRT'!$B$13,'Tabela IRT'!$D$13,IF('Ficha de funcio e processa'!W485&lt;='Tabela IRT'!$B$14,'Tabela IRT'!$D$14,IF('Ficha de funcio e processa'!W485&lt;='Tabela IRT'!$B$15,'Tabela IRT'!$D$15,IF('Ficha de funcio e processa'!W485&lt;='Tabela IRT'!$B$16,'Tabela IRT'!$D$16,IF('Ficha de funcio e processa'!W485&lt;='Tabela IRT'!$B$17,'Tabela IRT'!$D$17,IF('Ficha de funcio e processa'!W485&lt;='Tabela IRT'!$B$18,'Tabela IRT'!$D$18,IF('Ficha de funcio e processa'!W485&lt;='Tabela IRT'!$B$19,'Tabela IRT'!$D$19,IF('Ficha de funcio e processa'!W485&lt;='Tabela IRT'!$B$20,'Tabela IRT'!$D$20,IF('Ficha de funcio e processa'!W485&lt;='Tabela IRT'!$B$21,'Tabela IRT'!$D$21,IF('Ficha de funcio e processa'!W485&lt;='Tabela IRT'!$B$22,'Tabela IRT'!$D$22,IF('Ficha de funcio e processa'!W485&lt;='Tabela IRT'!$B$23,'Tabela IRT'!$D$23,IF('Ficha de funcio e processa'!W485&lt;='Tabela IRT'!$B$24,'Tabela IRT'!$D$24))))))))))))))</f>
        <v>0</v>
      </c>
      <c r="K480" s="148">
        <f>IF('Ficha de funcio e processa'!W485&lt;='Tabela IRT'!$B$11,'Tabela IRT'!$E$11,IF('Ficha de funcio e processa'!W485&lt;='Tabela IRT'!$B$12,'Tabela IRT'!$E$12,IF('Ficha de funcio e processa'!W485&lt;='Tabela IRT'!$B$13,'Tabela IRT'!$E$13,IF('Ficha de funcio e processa'!W485&lt;='Tabela IRT'!$B$14,'Tabela IRT'!$E$14,IF('Ficha de funcio e processa'!W485&lt;='Tabela IRT'!$B$15,'Tabela IRT'!$E$15,IF('Ficha de funcio e processa'!W485&lt;='Tabela IRT'!$B$16,'Tabela IRT'!$E$16,IF('Ficha de funcio e processa'!W485&lt;='Tabela IRT'!$B$17,'Tabela IRT'!$E$17,IF('Ficha de funcio e processa'!W485&lt;='Tabela IRT'!$B$18,'Tabela IRT'!$E$18,IF('Ficha de funcio e processa'!W485&lt;='Tabela IRT'!$B$19,'Tabela IRT'!$E$19,IF('Ficha de funcio e processa'!W485&lt;='Tabela IRT'!$B$20,'Tabela IRT'!$E$20,IF('Ficha de funcio e processa'!W485&lt;='Tabela IRT'!$B$21,'Tabela IRT'!$E$21,IF('Ficha de funcio e processa'!W485&lt;='Tabela IRT'!$B$22,'Tabela IRT'!$E$22,IF('Ficha de funcio e processa'!W485&lt;='Tabela IRT'!$B$23,'Tabela IRT'!$E$23,IF('Ficha de funcio e processa'!W485&lt;='Tabela IRT'!$B$24,'Tabela IRT'!$E$24))))))))))))))</f>
        <v>0</v>
      </c>
      <c r="L480" s="148">
        <f>IF('Ficha de funcio e processa'!W485&lt;='Tabela IRT'!$B$11,'Tabela IRT'!$C$11,IF('Ficha de funcio e processa'!W485&lt;='Tabela IRT'!$B$12,'Tabela IRT'!$C$12,IF('Ficha de funcio e processa'!W485&lt;='Tabela IRT'!$B$13,'Tabela IRT'!$C$13,IF('Ficha de funcio e processa'!W485&lt;='Tabela IRT'!$B$14,'Tabela IRT'!$C$14,IF('Ficha de funcio e processa'!W485&lt;='Tabela IRT'!$B$15,'Tabela IRT'!$C$15,IF('Ficha de funcio e processa'!W485&lt;='Tabela IRT'!$B$16,'Tabela IRT'!$C$16,IF('Ficha de funcio e processa'!W485&lt;='Tabela IRT'!$B$17,'Tabela IRT'!$C$17,IF('Ficha de funcio e processa'!W485&lt;='Tabela IRT'!$B$18,'Tabela IRT'!$C$18,IF('Ficha de funcio e processa'!W485&lt;='Tabela IRT'!$B$19,'Tabela IRT'!$C$19,IF('Ficha de funcio e processa'!W485&lt;='Tabela IRT'!$B$20,'Tabela IRT'!$C$20,IF('Ficha de funcio e processa'!W485&lt;='Tabela IRT'!$B$21,'Tabela IRT'!$C$21,IF('Ficha de funcio e processa'!W485&lt;='Tabela IRT'!$B$22,'Tabela IRT'!$C$22,IF('Ficha de funcio e processa'!W485&lt;='Tabela IRT'!$B$23,'Tabela IRT'!$C$23,IF('Ficha de funcio e processa'!W485&lt;='Tabela IRT'!$B$24,'Tabela IRT'!$C$24))))))))))))))</f>
        <v>0</v>
      </c>
      <c r="M480" s="233">
        <f>('Ficha de funcio e processa'!W485-30%)-L480</f>
        <v>-0.3</v>
      </c>
      <c r="N480" s="184">
        <v>44</v>
      </c>
      <c r="O480" s="184">
        <v>9</v>
      </c>
      <c r="P480" s="185"/>
      <c r="Q480" s="185"/>
      <c r="R480" s="186"/>
      <c r="S480" s="186"/>
      <c r="T480" s="186"/>
      <c r="U480" s="186"/>
      <c r="V480" s="186"/>
      <c r="W480" s="186"/>
      <c r="X480" s="186"/>
      <c r="Y480" s="186"/>
      <c r="Z480" s="151"/>
      <c r="AA480" s="153">
        <f t="shared" ca="1" si="37"/>
        <v>41740</v>
      </c>
      <c r="AB480" s="154">
        <f t="shared" ca="1" si="38"/>
        <v>114.35616438356165</v>
      </c>
      <c r="AC480" s="187"/>
    </row>
    <row r="481" spans="1:29">
      <c r="A481" s="137" t="b">
        <f t="shared" si="39"/>
        <v>0</v>
      </c>
      <c r="B481" s="138"/>
      <c r="C481" s="145"/>
      <c r="D481" s="138"/>
      <c r="E481" s="139"/>
      <c r="F481" s="139"/>
      <c r="G481" s="140">
        <f t="shared" ca="1" si="40"/>
        <v>41740</v>
      </c>
      <c r="H481" s="141">
        <f t="shared" ca="1" si="36"/>
        <v>-41740</v>
      </c>
      <c r="I481" s="180"/>
      <c r="J481" s="135">
        <f>IF('Ficha de funcio e processa'!W486&lt;='Tabela IRT'!$B$11,'Tabela IRT'!$D$11,IF('Ficha de funcio e processa'!W486&lt;='Tabela IRT'!$B$12,'Tabela IRT'!$D$12,IF('Ficha de funcio e processa'!W486&lt;='Tabela IRT'!$B$13,'Tabela IRT'!$D$13,IF('Ficha de funcio e processa'!W486&lt;='Tabela IRT'!$B$14,'Tabela IRT'!$D$14,IF('Ficha de funcio e processa'!W486&lt;='Tabela IRT'!$B$15,'Tabela IRT'!$D$15,IF('Ficha de funcio e processa'!W486&lt;='Tabela IRT'!$B$16,'Tabela IRT'!$D$16,IF('Ficha de funcio e processa'!W486&lt;='Tabela IRT'!$B$17,'Tabela IRT'!$D$17,IF('Ficha de funcio e processa'!W486&lt;='Tabela IRT'!$B$18,'Tabela IRT'!$D$18,IF('Ficha de funcio e processa'!W486&lt;='Tabela IRT'!$B$19,'Tabela IRT'!$D$19,IF('Ficha de funcio e processa'!W486&lt;='Tabela IRT'!$B$20,'Tabela IRT'!$D$20,IF('Ficha de funcio e processa'!W486&lt;='Tabela IRT'!$B$21,'Tabela IRT'!$D$21,IF('Ficha de funcio e processa'!W486&lt;='Tabela IRT'!$B$22,'Tabela IRT'!$D$22,IF('Ficha de funcio e processa'!W486&lt;='Tabela IRT'!$B$23,'Tabela IRT'!$D$23,IF('Ficha de funcio e processa'!W486&lt;='Tabela IRT'!$B$24,'Tabela IRT'!$D$24))))))))))))))</f>
        <v>0</v>
      </c>
      <c r="K481" s="148">
        <f>IF('Ficha de funcio e processa'!W486&lt;='Tabela IRT'!$B$11,'Tabela IRT'!$E$11,IF('Ficha de funcio e processa'!W486&lt;='Tabela IRT'!$B$12,'Tabela IRT'!$E$12,IF('Ficha de funcio e processa'!W486&lt;='Tabela IRT'!$B$13,'Tabela IRT'!$E$13,IF('Ficha de funcio e processa'!W486&lt;='Tabela IRT'!$B$14,'Tabela IRT'!$E$14,IF('Ficha de funcio e processa'!W486&lt;='Tabela IRT'!$B$15,'Tabela IRT'!$E$15,IF('Ficha de funcio e processa'!W486&lt;='Tabela IRT'!$B$16,'Tabela IRT'!$E$16,IF('Ficha de funcio e processa'!W486&lt;='Tabela IRT'!$B$17,'Tabela IRT'!$E$17,IF('Ficha de funcio e processa'!W486&lt;='Tabela IRT'!$B$18,'Tabela IRT'!$E$18,IF('Ficha de funcio e processa'!W486&lt;='Tabela IRT'!$B$19,'Tabela IRT'!$E$19,IF('Ficha de funcio e processa'!W486&lt;='Tabela IRT'!$B$20,'Tabela IRT'!$E$20,IF('Ficha de funcio e processa'!W486&lt;='Tabela IRT'!$B$21,'Tabela IRT'!$E$21,IF('Ficha de funcio e processa'!W486&lt;='Tabela IRT'!$B$22,'Tabela IRT'!$E$22,IF('Ficha de funcio e processa'!W486&lt;='Tabela IRT'!$B$23,'Tabela IRT'!$E$23,IF('Ficha de funcio e processa'!W486&lt;='Tabela IRT'!$B$24,'Tabela IRT'!$E$24))))))))))))))</f>
        <v>0</v>
      </c>
      <c r="L481" s="148">
        <f>IF('Ficha de funcio e processa'!W486&lt;='Tabela IRT'!$B$11,'Tabela IRT'!$C$11,IF('Ficha de funcio e processa'!W486&lt;='Tabela IRT'!$B$12,'Tabela IRT'!$C$12,IF('Ficha de funcio e processa'!W486&lt;='Tabela IRT'!$B$13,'Tabela IRT'!$C$13,IF('Ficha de funcio e processa'!W486&lt;='Tabela IRT'!$B$14,'Tabela IRT'!$C$14,IF('Ficha de funcio e processa'!W486&lt;='Tabela IRT'!$B$15,'Tabela IRT'!$C$15,IF('Ficha de funcio e processa'!W486&lt;='Tabela IRT'!$B$16,'Tabela IRT'!$C$16,IF('Ficha de funcio e processa'!W486&lt;='Tabela IRT'!$B$17,'Tabela IRT'!$C$17,IF('Ficha de funcio e processa'!W486&lt;='Tabela IRT'!$B$18,'Tabela IRT'!$C$18,IF('Ficha de funcio e processa'!W486&lt;='Tabela IRT'!$B$19,'Tabela IRT'!$C$19,IF('Ficha de funcio e processa'!W486&lt;='Tabela IRT'!$B$20,'Tabela IRT'!$C$20,IF('Ficha de funcio e processa'!W486&lt;='Tabela IRT'!$B$21,'Tabela IRT'!$C$21,IF('Ficha de funcio e processa'!W486&lt;='Tabela IRT'!$B$22,'Tabela IRT'!$C$22,IF('Ficha de funcio e processa'!W486&lt;='Tabela IRT'!$B$23,'Tabela IRT'!$C$23,IF('Ficha de funcio e processa'!W486&lt;='Tabela IRT'!$B$24,'Tabela IRT'!$C$24))))))))))))))</f>
        <v>0</v>
      </c>
      <c r="M481" s="233">
        <f>('Ficha de funcio e processa'!W486-30%)-L481</f>
        <v>-0.3</v>
      </c>
      <c r="N481" s="184">
        <v>44</v>
      </c>
      <c r="O481" s="184">
        <v>9</v>
      </c>
      <c r="P481" s="185"/>
      <c r="Q481" s="185"/>
      <c r="R481" s="186"/>
      <c r="S481" s="186"/>
      <c r="T481" s="186"/>
      <c r="U481" s="186"/>
      <c r="V481" s="186"/>
      <c r="W481" s="186"/>
      <c r="X481" s="186"/>
      <c r="Y481" s="186"/>
      <c r="Z481" s="151"/>
      <c r="AA481" s="153">
        <f t="shared" ca="1" si="37"/>
        <v>41740</v>
      </c>
      <c r="AB481" s="154">
        <f t="shared" ca="1" si="38"/>
        <v>114.35616438356165</v>
      </c>
      <c r="AC481" s="187"/>
    </row>
    <row r="482" spans="1:29">
      <c r="A482" s="137" t="b">
        <f t="shared" si="39"/>
        <v>0</v>
      </c>
      <c r="B482" s="138"/>
      <c r="C482" s="145"/>
      <c r="D482" s="138"/>
      <c r="E482" s="139"/>
      <c r="F482" s="139"/>
      <c r="G482" s="140">
        <f t="shared" ca="1" si="40"/>
        <v>41740</v>
      </c>
      <c r="H482" s="141">
        <f t="shared" ca="1" si="36"/>
        <v>-41740</v>
      </c>
      <c r="I482" s="180"/>
      <c r="J482" s="135">
        <f>IF('Ficha de funcio e processa'!W487&lt;='Tabela IRT'!$B$11,'Tabela IRT'!$D$11,IF('Ficha de funcio e processa'!W487&lt;='Tabela IRT'!$B$12,'Tabela IRT'!$D$12,IF('Ficha de funcio e processa'!W487&lt;='Tabela IRT'!$B$13,'Tabela IRT'!$D$13,IF('Ficha de funcio e processa'!W487&lt;='Tabela IRT'!$B$14,'Tabela IRT'!$D$14,IF('Ficha de funcio e processa'!W487&lt;='Tabela IRT'!$B$15,'Tabela IRT'!$D$15,IF('Ficha de funcio e processa'!W487&lt;='Tabela IRT'!$B$16,'Tabela IRT'!$D$16,IF('Ficha de funcio e processa'!W487&lt;='Tabela IRT'!$B$17,'Tabela IRT'!$D$17,IF('Ficha de funcio e processa'!W487&lt;='Tabela IRT'!$B$18,'Tabela IRT'!$D$18,IF('Ficha de funcio e processa'!W487&lt;='Tabela IRT'!$B$19,'Tabela IRT'!$D$19,IF('Ficha de funcio e processa'!W487&lt;='Tabela IRT'!$B$20,'Tabela IRT'!$D$20,IF('Ficha de funcio e processa'!W487&lt;='Tabela IRT'!$B$21,'Tabela IRT'!$D$21,IF('Ficha de funcio e processa'!W487&lt;='Tabela IRT'!$B$22,'Tabela IRT'!$D$22,IF('Ficha de funcio e processa'!W487&lt;='Tabela IRT'!$B$23,'Tabela IRT'!$D$23,IF('Ficha de funcio e processa'!W487&lt;='Tabela IRT'!$B$24,'Tabela IRT'!$D$24))))))))))))))</f>
        <v>0</v>
      </c>
      <c r="K482" s="148">
        <f>IF('Ficha de funcio e processa'!W487&lt;='Tabela IRT'!$B$11,'Tabela IRT'!$E$11,IF('Ficha de funcio e processa'!W487&lt;='Tabela IRT'!$B$12,'Tabela IRT'!$E$12,IF('Ficha de funcio e processa'!W487&lt;='Tabela IRT'!$B$13,'Tabela IRT'!$E$13,IF('Ficha de funcio e processa'!W487&lt;='Tabela IRT'!$B$14,'Tabela IRT'!$E$14,IF('Ficha de funcio e processa'!W487&lt;='Tabela IRT'!$B$15,'Tabela IRT'!$E$15,IF('Ficha de funcio e processa'!W487&lt;='Tabela IRT'!$B$16,'Tabela IRT'!$E$16,IF('Ficha de funcio e processa'!W487&lt;='Tabela IRT'!$B$17,'Tabela IRT'!$E$17,IF('Ficha de funcio e processa'!W487&lt;='Tabela IRT'!$B$18,'Tabela IRT'!$E$18,IF('Ficha de funcio e processa'!W487&lt;='Tabela IRT'!$B$19,'Tabela IRT'!$E$19,IF('Ficha de funcio e processa'!W487&lt;='Tabela IRT'!$B$20,'Tabela IRT'!$E$20,IF('Ficha de funcio e processa'!W487&lt;='Tabela IRT'!$B$21,'Tabela IRT'!$E$21,IF('Ficha de funcio e processa'!W487&lt;='Tabela IRT'!$B$22,'Tabela IRT'!$E$22,IF('Ficha de funcio e processa'!W487&lt;='Tabela IRT'!$B$23,'Tabela IRT'!$E$23,IF('Ficha de funcio e processa'!W487&lt;='Tabela IRT'!$B$24,'Tabela IRT'!$E$24))))))))))))))</f>
        <v>0</v>
      </c>
      <c r="L482" s="148">
        <f>IF('Ficha de funcio e processa'!W487&lt;='Tabela IRT'!$B$11,'Tabela IRT'!$C$11,IF('Ficha de funcio e processa'!W487&lt;='Tabela IRT'!$B$12,'Tabela IRT'!$C$12,IF('Ficha de funcio e processa'!W487&lt;='Tabela IRT'!$B$13,'Tabela IRT'!$C$13,IF('Ficha de funcio e processa'!W487&lt;='Tabela IRT'!$B$14,'Tabela IRT'!$C$14,IF('Ficha de funcio e processa'!W487&lt;='Tabela IRT'!$B$15,'Tabela IRT'!$C$15,IF('Ficha de funcio e processa'!W487&lt;='Tabela IRT'!$B$16,'Tabela IRT'!$C$16,IF('Ficha de funcio e processa'!W487&lt;='Tabela IRT'!$B$17,'Tabela IRT'!$C$17,IF('Ficha de funcio e processa'!W487&lt;='Tabela IRT'!$B$18,'Tabela IRT'!$C$18,IF('Ficha de funcio e processa'!W487&lt;='Tabela IRT'!$B$19,'Tabela IRT'!$C$19,IF('Ficha de funcio e processa'!W487&lt;='Tabela IRT'!$B$20,'Tabela IRT'!$C$20,IF('Ficha de funcio e processa'!W487&lt;='Tabela IRT'!$B$21,'Tabela IRT'!$C$21,IF('Ficha de funcio e processa'!W487&lt;='Tabela IRT'!$B$22,'Tabela IRT'!$C$22,IF('Ficha de funcio e processa'!W487&lt;='Tabela IRT'!$B$23,'Tabela IRT'!$C$23,IF('Ficha de funcio e processa'!W487&lt;='Tabela IRT'!$B$24,'Tabela IRT'!$C$24))))))))))))))</f>
        <v>0</v>
      </c>
      <c r="M482" s="233">
        <f>('Ficha de funcio e processa'!W487-30%)-L482</f>
        <v>-0.3</v>
      </c>
      <c r="N482" s="184">
        <v>44</v>
      </c>
      <c r="O482" s="184">
        <v>9</v>
      </c>
      <c r="P482" s="185"/>
      <c r="Q482" s="185"/>
      <c r="R482" s="186"/>
      <c r="S482" s="186"/>
      <c r="T482" s="186"/>
      <c r="U482" s="186"/>
      <c r="V482" s="186"/>
      <c r="W482" s="186"/>
      <c r="X482" s="186"/>
      <c r="Y482" s="186"/>
      <c r="Z482" s="151"/>
      <c r="AA482" s="153">
        <f t="shared" ca="1" si="37"/>
        <v>41740</v>
      </c>
      <c r="AB482" s="154">
        <f t="shared" ca="1" si="38"/>
        <v>114.35616438356165</v>
      </c>
      <c r="AC482" s="187"/>
    </row>
    <row r="483" spans="1:29">
      <c r="A483" s="137" t="b">
        <f t="shared" si="39"/>
        <v>0</v>
      </c>
      <c r="B483" s="138"/>
      <c r="C483" s="145"/>
      <c r="D483" s="138"/>
      <c r="E483" s="139"/>
      <c r="F483" s="139"/>
      <c r="G483" s="140">
        <f t="shared" ca="1" si="40"/>
        <v>41740</v>
      </c>
      <c r="H483" s="141">
        <f t="shared" ca="1" si="36"/>
        <v>-41740</v>
      </c>
      <c r="I483" s="180"/>
      <c r="J483" s="135">
        <f>IF('Ficha de funcio e processa'!W488&lt;='Tabela IRT'!$B$11,'Tabela IRT'!$D$11,IF('Ficha de funcio e processa'!W488&lt;='Tabela IRT'!$B$12,'Tabela IRT'!$D$12,IF('Ficha de funcio e processa'!W488&lt;='Tabela IRT'!$B$13,'Tabela IRT'!$D$13,IF('Ficha de funcio e processa'!W488&lt;='Tabela IRT'!$B$14,'Tabela IRT'!$D$14,IF('Ficha de funcio e processa'!W488&lt;='Tabela IRT'!$B$15,'Tabela IRT'!$D$15,IF('Ficha de funcio e processa'!W488&lt;='Tabela IRT'!$B$16,'Tabela IRT'!$D$16,IF('Ficha de funcio e processa'!W488&lt;='Tabela IRT'!$B$17,'Tabela IRT'!$D$17,IF('Ficha de funcio e processa'!W488&lt;='Tabela IRT'!$B$18,'Tabela IRT'!$D$18,IF('Ficha de funcio e processa'!W488&lt;='Tabela IRT'!$B$19,'Tabela IRT'!$D$19,IF('Ficha de funcio e processa'!W488&lt;='Tabela IRT'!$B$20,'Tabela IRT'!$D$20,IF('Ficha de funcio e processa'!W488&lt;='Tabela IRT'!$B$21,'Tabela IRT'!$D$21,IF('Ficha de funcio e processa'!W488&lt;='Tabela IRT'!$B$22,'Tabela IRT'!$D$22,IF('Ficha de funcio e processa'!W488&lt;='Tabela IRT'!$B$23,'Tabela IRT'!$D$23,IF('Ficha de funcio e processa'!W488&lt;='Tabela IRT'!$B$24,'Tabela IRT'!$D$24))))))))))))))</f>
        <v>0</v>
      </c>
      <c r="K483" s="148">
        <f>IF('Ficha de funcio e processa'!W488&lt;='Tabela IRT'!$B$11,'Tabela IRT'!$E$11,IF('Ficha de funcio e processa'!W488&lt;='Tabela IRT'!$B$12,'Tabela IRT'!$E$12,IF('Ficha de funcio e processa'!W488&lt;='Tabela IRT'!$B$13,'Tabela IRT'!$E$13,IF('Ficha de funcio e processa'!W488&lt;='Tabela IRT'!$B$14,'Tabela IRT'!$E$14,IF('Ficha de funcio e processa'!W488&lt;='Tabela IRT'!$B$15,'Tabela IRT'!$E$15,IF('Ficha de funcio e processa'!W488&lt;='Tabela IRT'!$B$16,'Tabela IRT'!$E$16,IF('Ficha de funcio e processa'!W488&lt;='Tabela IRT'!$B$17,'Tabela IRT'!$E$17,IF('Ficha de funcio e processa'!W488&lt;='Tabela IRT'!$B$18,'Tabela IRT'!$E$18,IF('Ficha de funcio e processa'!W488&lt;='Tabela IRT'!$B$19,'Tabela IRT'!$E$19,IF('Ficha de funcio e processa'!W488&lt;='Tabela IRT'!$B$20,'Tabela IRT'!$E$20,IF('Ficha de funcio e processa'!W488&lt;='Tabela IRT'!$B$21,'Tabela IRT'!$E$21,IF('Ficha de funcio e processa'!W488&lt;='Tabela IRT'!$B$22,'Tabela IRT'!$E$22,IF('Ficha de funcio e processa'!W488&lt;='Tabela IRT'!$B$23,'Tabela IRT'!$E$23,IF('Ficha de funcio e processa'!W488&lt;='Tabela IRT'!$B$24,'Tabela IRT'!$E$24))))))))))))))</f>
        <v>0</v>
      </c>
      <c r="L483" s="148">
        <f>IF('Ficha de funcio e processa'!W488&lt;='Tabela IRT'!$B$11,'Tabela IRT'!$C$11,IF('Ficha de funcio e processa'!W488&lt;='Tabela IRT'!$B$12,'Tabela IRT'!$C$12,IF('Ficha de funcio e processa'!W488&lt;='Tabela IRT'!$B$13,'Tabela IRT'!$C$13,IF('Ficha de funcio e processa'!W488&lt;='Tabela IRT'!$B$14,'Tabela IRT'!$C$14,IF('Ficha de funcio e processa'!W488&lt;='Tabela IRT'!$B$15,'Tabela IRT'!$C$15,IF('Ficha de funcio e processa'!W488&lt;='Tabela IRT'!$B$16,'Tabela IRT'!$C$16,IF('Ficha de funcio e processa'!W488&lt;='Tabela IRT'!$B$17,'Tabela IRT'!$C$17,IF('Ficha de funcio e processa'!W488&lt;='Tabela IRT'!$B$18,'Tabela IRT'!$C$18,IF('Ficha de funcio e processa'!W488&lt;='Tabela IRT'!$B$19,'Tabela IRT'!$C$19,IF('Ficha de funcio e processa'!W488&lt;='Tabela IRT'!$B$20,'Tabela IRT'!$C$20,IF('Ficha de funcio e processa'!W488&lt;='Tabela IRT'!$B$21,'Tabela IRT'!$C$21,IF('Ficha de funcio e processa'!W488&lt;='Tabela IRT'!$B$22,'Tabela IRT'!$C$22,IF('Ficha de funcio e processa'!W488&lt;='Tabela IRT'!$B$23,'Tabela IRT'!$C$23,IF('Ficha de funcio e processa'!W488&lt;='Tabela IRT'!$B$24,'Tabela IRT'!$C$24))))))))))))))</f>
        <v>0</v>
      </c>
      <c r="M483" s="233">
        <f>('Ficha de funcio e processa'!W488-30%)-L483</f>
        <v>-0.3</v>
      </c>
      <c r="N483" s="184">
        <v>44</v>
      </c>
      <c r="O483" s="184">
        <v>9</v>
      </c>
      <c r="P483" s="185"/>
      <c r="Q483" s="185"/>
      <c r="R483" s="186"/>
      <c r="S483" s="186"/>
      <c r="T483" s="186"/>
      <c r="U483" s="186"/>
      <c r="V483" s="186"/>
      <c r="W483" s="186"/>
      <c r="X483" s="186"/>
      <c r="Y483" s="186"/>
      <c r="Z483" s="151"/>
      <c r="AA483" s="153">
        <f t="shared" ca="1" si="37"/>
        <v>41740</v>
      </c>
      <c r="AB483" s="154">
        <f t="shared" ca="1" si="38"/>
        <v>114.35616438356165</v>
      </c>
      <c r="AC483" s="187"/>
    </row>
    <row r="484" spans="1:29">
      <c r="A484" s="137" t="b">
        <f t="shared" si="39"/>
        <v>0</v>
      </c>
      <c r="B484" s="138"/>
      <c r="C484" s="145"/>
      <c r="D484" s="138"/>
      <c r="E484" s="139"/>
      <c r="F484" s="139"/>
      <c r="G484" s="140">
        <f t="shared" ca="1" si="40"/>
        <v>41740</v>
      </c>
      <c r="H484" s="141">
        <f t="shared" ca="1" si="36"/>
        <v>-41740</v>
      </c>
      <c r="I484" s="180"/>
      <c r="J484" s="135">
        <f>IF('Ficha de funcio e processa'!W489&lt;='Tabela IRT'!$B$11,'Tabela IRT'!$D$11,IF('Ficha de funcio e processa'!W489&lt;='Tabela IRT'!$B$12,'Tabela IRT'!$D$12,IF('Ficha de funcio e processa'!W489&lt;='Tabela IRT'!$B$13,'Tabela IRT'!$D$13,IF('Ficha de funcio e processa'!W489&lt;='Tabela IRT'!$B$14,'Tabela IRT'!$D$14,IF('Ficha de funcio e processa'!W489&lt;='Tabela IRT'!$B$15,'Tabela IRT'!$D$15,IF('Ficha de funcio e processa'!W489&lt;='Tabela IRT'!$B$16,'Tabela IRT'!$D$16,IF('Ficha de funcio e processa'!W489&lt;='Tabela IRT'!$B$17,'Tabela IRT'!$D$17,IF('Ficha de funcio e processa'!W489&lt;='Tabela IRT'!$B$18,'Tabela IRT'!$D$18,IF('Ficha de funcio e processa'!W489&lt;='Tabela IRT'!$B$19,'Tabela IRT'!$D$19,IF('Ficha de funcio e processa'!W489&lt;='Tabela IRT'!$B$20,'Tabela IRT'!$D$20,IF('Ficha de funcio e processa'!W489&lt;='Tabela IRT'!$B$21,'Tabela IRT'!$D$21,IF('Ficha de funcio e processa'!W489&lt;='Tabela IRT'!$B$22,'Tabela IRT'!$D$22,IF('Ficha de funcio e processa'!W489&lt;='Tabela IRT'!$B$23,'Tabela IRT'!$D$23,IF('Ficha de funcio e processa'!W489&lt;='Tabela IRT'!$B$24,'Tabela IRT'!$D$24))))))))))))))</f>
        <v>0</v>
      </c>
      <c r="K484" s="148">
        <f>IF('Ficha de funcio e processa'!W489&lt;='Tabela IRT'!$B$11,'Tabela IRT'!$E$11,IF('Ficha de funcio e processa'!W489&lt;='Tabela IRT'!$B$12,'Tabela IRT'!$E$12,IF('Ficha de funcio e processa'!W489&lt;='Tabela IRT'!$B$13,'Tabela IRT'!$E$13,IF('Ficha de funcio e processa'!W489&lt;='Tabela IRT'!$B$14,'Tabela IRT'!$E$14,IF('Ficha de funcio e processa'!W489&lt;='Tabela IRT'!$B$15,'Tabela IRT'!$E$15,IF('Ficha de funcio e processa'!W489&lt;='Tabela IRT'!$B$16,'Tabela IRT'!$E$16,IF('Ficha de funcio e processa'!W489&lt;='Tabela IRT'!$B$17,'Tabela IRT'!$E$17,IF('Ficha de funcio e processa'!W489&lt;='Tabela IRT'!$B$18,'Tabela IRT'!$E$18,IF('Ficha de funcio e processa'!W489&lt;='Tabela IRT'!$B$19,'Tabela IRT'!$E$19,IF('Ficha de funcio e processa'!W489&lt;='Tabela IRT'!$B$20,'Tabela IRT'!$E$20,IF('Ficha de funcio e processa'!W489&lt;='Tabela IRT'!$B$21,'Tabela IRT'!$E$21,IF('Ficha de funcio e processa'!W489&lt;='Tabela IRT'!$B$22,'Tabela IRT'!$E$22,IF('Ficha de funcio e processa'!W489&lt;='Tabela IRT'!$B$23,'Tabela IRT'!$E$23,IF('Ficha de funcio e processa'!W489&lt;='Tabela IRT'!$B$24,'Tabela IRT'!$E$24))))))))))))))</f>
        <v>0</v>
      </c>
      <c r="L484" s="148">
        <f>IF('Ficha de funcio e processa'!W489&lt;='Tabela IRT'!$B$11,'Tabela IRT'!$C$11,IF('Ficha de funcio e processa'!W489&lt;='Tabela IRT'!$B$12,'Tabela IRT'!$C$12,IF('Ficha de funcio e processa'!W489&lt;='Tabela IRT'!$B$13,'Tabela IRT'!$C$13,IF('Ficha de funcio e processa'!W489&lt;='Tabela IRT'!$B$14,'Tabela IRT'!$C$14,IF('Ficha de funcio e processa'!W489&lt;='Tabela IRT'!$B$15,'Tabela IRT'!$C$15,IF('Ficha de funcio e processa'!W489&lt;='Tabela IRT'!$B$16,'Tabela IRT'!$C$16,IF('Ficha de funcio e processa'!W489&lt;='Tabela IRT'!$B$17,'Tabela IRT'!$C$17,IF('Ficha de funcio e processa'!W489&lt;='Tabela IRT'!$B$18,'Tabela IRT'!$C$18,IF('Ficha de funcio e processa'!W489&lt;='Tabela IRT'!$B$19,'Tabela IRT'!$C$19,IF('Ficha de funcio e processa'!W489&lt;='Tabela IRT'!$B$20,'Tabela IRT'!$C$20,IF('Ficha de funcio e processa'!W489&lt;='Tabela IRT'!$B$21,'Tabela IRT'!$C$21,IF('Ficha de funcio e processa'!W489&lt;='Tabela IRT'!$B$22,'Tabela IRT'!$C$22,IF('Ficha de funcio e processa'!W489&lt;='Tabela IRT'!$B$23,'Tabela IRT'!$C$23,IF('Ficha de funcio e processa'!W489&lt;='Tabela IRT'!$B$24,'Tabela IRT'!$C$24))))))))))))))</f>
        <v>0</v>
      </c>
      <c r="M484" s="233">
        <f>('Ficha de funcio e processa'!W489-30%)-L484</f>
        <v>-0.3</v>
      </c>
      <c r="N484" s="184">
        <v>44</v>
      </c>
      <c r="O484" s="184">
        <v>9</v>
      </c>
      <c r="P484" s="185"/>
      <c r="Q484" s="185"/>
      <c r="R484" s="186"/>
      <c r="S484" s="186"/>
      <c r="T484" s="186"/>
      <c r="U484" s="186"/>
      <c r="V484" s="186"/>
      <c r="W484" s="186"/>
      <c r="X484" s="186"/>
      <c r="Y484" s="186"/>
      <c r="Z484" s="151"/>
      <c r="AA484" s="153">
        <f t="shared" ca="1" si="37"/>
        <v>41740</v>
      </c>
      <c r="AB484" s="154">
        <f t="shared" ca="1" si="38"/>
        <v>114.35616438356165</v>
      </c>
      <c r="AC484" s="187"/>
    </row>
    <row r="485" spans="1:29">
      <c r="A485" s="137" t="b">
        <f t="shared" si="39"/>
        <v>0</v>
      </c>
      <c r="B485" s="138"/>
      <c r="C485" s="145"/>
      <c r="D485" s="138"/>
      <c r="E485" s="139"/>
      <c r="F485" s="139"/>
      <c r="G485" s="140">
        <f t="shared" ca="1" si="40"/>
        <v>41740</v>
      </c>
      <c r="H485" s="141">
        <f t="shared" ca="1" si="36"/>
        <v>-41740</v>
      </c>
      <c r="I485" s="180"/>
      <c r="J485" s="135">
        <f>IF('Ficha de funcio e processa'!W490&lt;='Tabela IRT'!$B$11,'Tabela IRT'!$D$11,IF('Ficha de funcio e processa'!W490&lt;='Tabela IRT'!$B$12,'Tabela IRT'!$D$12,IF('Ficha de funcio e processa'!W490&lt;='Tabela IRT'!$B$13,'Tabela IRT'!$D$13,IF('Ficha de funcio e processa'!W490&lt;='Tabela IRT'!$B$14,'Tabela IRT'!$D$14,IF('Ficha de funcio e processa'!W490&lt;='Tabela IRT'!$B$15,'Tabela IRT'!$D$15,IF('Ficha de funcio e processa'!W490&lt;='Tabela IRT'!$B$16,'Tabela IRT'!$D$16,IF('Ficha de funcio e processa'!W490&lt;='Tabela IRT'!$B$17,'Tabela IRT'!$D$17,IF('Ficha de funcio e processa'!W490&lt;='Tabela IRT'!$B$18,'Tabela IRT'!$D$18,IF('Ficha de funcio e processa'!W490&lt;='Tabela IRT'!$B$19,'Tabela IRT'!$D$19,IF('Ficha de funcio e processa'!W490&lt;='Tabela IRT'!$B$20,'Tabela IRT'!$D$20,IF('Ficha de funcio e processa'!W490&lt;='Tabela IRT'!$B$21,'Tabela IRT'!$D$21,IF('Ficha de funcio e processa'!W490&lt;='Tabela IRT'!$B$22,'Tabela IRT'!$D$22,IF('Ficha de funcio e processa'!W490&lt;='Tabela IRT'!$B$23,'Tabela IRT'!$D$23,IF('Ficha de funcio e processa'!W490&lt;='Tabela IRT'!$B$24,'Tabela IRT'!$D$24))))))))))))))</f>
        <v>0</v>
      </c>
      <c r="K485" s="148">
        <f>IF('Ficha de funcio e processa'!W490&lt;='Tabela IRT'!$B$11,'Tabela IRT'!$E$11,IF('Ficha de funcio e processa'!W490&lt;='Tabela IRT'!$B$12,'Tabela IRT'!$E$12,IF('Ficha de funcio e processa'!W490&lt;='Tabela IRT'!$B$13,'Tabela IRT'!$E$13,IF('Ficha de funcio e processa'!W490&lt;='Tabela IRT'!$B$14,'Tabela IRT'!$E$14,IF('Ficha de funcio e processa'!W490&lt;='Tabela IRT'!$B$15,'Tabela IRT'!$E$15,IF('Ficha de funcio e processa'!W490&lt;='Tabela IRT'!$B$16,'Tabela IRT'!$E$16,IF('Ficha de funcio e processa'!W490&lt;='Tabela IRT'!$B$17,'Tabela IRT'!$E$17,IF('Ficha de funcio e processa'!W490&lt;='Tabela IRT'!$B$18,'Tabela IRT'!$E$18,IF('Ficha de funcio e processa'!W490&lt;='Tabela IRT'!$B$19,'Tabela IRT'!$E$19,IF('Ficha de funcio e processa'!W490&lt;='Tabela IRT'!$B$20,'Tabela IRT'!$E$20,IF('Ficha de funcio e processa'!W490&lt;='Tabela IRT'!$B$21,'Tabela IRT'!$E$21,IF('Ficha de funcio e processa'!W490&lt;='Tabela IRT'!$B$22,'Tabela IRT'!$E$22,IF('Ficha de funcio e processa'!W490&lt;='Tabela IRT'!$B$23,'Tabela IRT'!$E$23,IF('Ficha de funcio e processa'!W490&lt;='Tabela IRT'!$B$24,'Tabela IRT'!$E$24))))))))))))))</f>
        <v>0</v>
      </c>
      <c r="L485" s="148">
        <f>IF('Ficha de funcio e processa'!W490&lt;='Tabela IRT'!$B$11,'Tabela IRT'!$C$11,IF('Ficha de funcio e processa'!W490&lt;='Tabela IRT'!$B$12,'Tabela IRT'!$C$12,IF('Ficha de funcio e processa'!W490&lt;='Tabela IRT'!$B$13,'Tabela IRT'!$C$13,IF('Ficha de funcio e processa'!W490&lt;='Tabela IRT'!$B$14,'Tabela IRT'!$C$14,IF('Ficha de funcio e processa'!W490&lt;='Tabela IRT'!$B$15,'Tabela IRT'!$C$15,IF('Ficha de funcio e processa'!W490&lt;='Tabela IRT'!$B$16,'Tabela IRT'!$C$16,IF('Ficha de funcio e processa'!W490&lt;='Tabela IRT'!$B$17,'Tabela IRT'!$C$17,IF('Ficha de funcio e processa'!W490&lt;='Tabela IRT'!$B$18,'Tabela IRT'!$C$18,IF('Ficha de funcio e processa'!W490&lt;='Tabela IRT'!$B$19,'Tabela IRT'!$C$19,IF('Ficha de funcio e processa'!W490&lt;='Tabela IRT'!$B$20,'Tabela IRT'!$C$20,IF('Ficha de funcio e processa'!W490&lt;='Tabela IRT'!$B$21,'Tabela IRT'!$C$21,IF('Ficha de funcio e processa'!W490&lt;='Tabela IRT'!$B$22,'Tabela IRT'!$C$22,IF('Ficha de funcio e processa'!W490&lt;='Tabela IRT'!$B$23,'Tabela IRT'!$C$23,IF('Ficha de funcio e processa'!W490&lt;='Tabela IRT'!$B$24,'Tabela IRT'!$C$24))))))))))))))</f>
        <v>0</v>
      </c>
      <c r="M485" s="233">
        <f>('Ficha de funcio e processa'!W490-30%)-L485</f>
        <v>-0.3</v>
      </c>
      <c r="N485" s="184">
        <v>44</v>
      </c>
      <c r="O485" s="184">
        <v>9</v>
      </c>
      <c r="P485" s="185"/>
      <c r="Q485" s="185"/>
      <c r="R485" s="186"/>
      <c r="S485" s="186"/>
      <c r="T485" s="186"/>
      <c r="U485" s="186"/>
      <c r="V485" s="186"/>
      <c r="W485" s="186"/>
      <c r="X485" s="186"/>
      <c r="Y485" s="186"/>
      <c r="Z485" s="151"/>
      <c r="AA485" s="153">
        <f t="shared" ca="1" si="37"/>
        <v>41740</v>
      </c>
      <c r="AB485" s="154">
        <f t="shared" ca="1" si="38"/>
        <v>114.35616438356165</v>
      </c>
      <c r="AC485" s="187"/>
    </row>
    <row r="486" spans="1:29">
      <c r="A486" s="137" t="b">
        <f t="shared" si="39"/>
        <v>0</v>
      </c>
      <c r="B486" s="138"/>
      <c r="C486" s="145"/>
      <c r="D486" s="138"/>
      <c r="E486" s="139"/>
      <c r="F486" s="139"/>
      <c r="G486" s="140">
        <f t="shared" ca="1" si="40"/>
        <v>41740</v>
      </c>
      <c r="H486" s="141">
        <f t="shared" ca="1" si="36"/>
        <v>-41740</v>
      </c>
      <c r="I486" s="180"/>
      <c r="J486" s="135">
        <f>IF('Ficha de funcio e processa'!W491&lt;='Tabela IRT'!$B$11,'Tabela IRT'!$D$11,IF('Ficha de funcio e processa'!W491&lt;='Tabela IRT'!$B$12,'Tabela IRT'!$D$12,IF('Ficha de funcio e processa'!W491&lt;='Tabela IRT'!$B$13,'Tabela IRT'!$D$13,IF('Ficha de funcio e processa'!W491&lt;='Tabela IRT'!$B$14,'Tabela IRT'!$D$14,IF('Ficha de funcio e processa'!W491&lt;='Tabela IRT'!$B$15,'Tabela IRT'!$D$15,IF('Ficha de funcio e processa'!W491&lt;='Tabela IRT'!$B$16,'Tabela IRT'!$D$16,IF('Ficha de funcio e processa'!W491&lt;='Tabela IRT'!$B$17,'Tabela IRT'!$D$17,IF('Ficha de funcio e processa'!W491&lt;='Tabela IRT'!$B$18,'Tabela IRT'!$D$18,IF('Ficha de funcio e processa'!W491&lt;='Tabela IRT'!$B$19,'Tabela IRT'!$D$19,IF('Ficha de funcio e processa'!W491&lt;='Tabela IRT'!$B$20,'Tabela IRT'!$D$20,IF('Ficha de funcio e processa'!W491&lt;='Tabela IRT'!$B$21,'Tabela IRT'!$D$21,IF('Ficha de funcio e processa'!W491&lt;='Tabela IRT'!$B$22,'Tabela IRT'!$D$22,IF('Ficha de funcio e processa'!W491&lt;='Tabela IRT'!$B$23,'Tabela IRT'!$D$23,IF('Ficha de funcio e processa'!W491&lt;='Tabela IRT'!$B$24,'Tabela IRT'!$D$24))))))))))))))</f>
        <v>0</v>
      </c>
      <c r="K486" s="148">
        <f>IF('Ficha de funcio e processa'!W491&lt;='Tabela IRT'!$B$11,'Tabela IRT'!$E$11,IF('Ficha de funcio e processa'!W491&lt;='Tabela IRT'!$B$12,'Tabela IRT'!$E$12,IF('Ficha de funcio e processa'!W491&lt;='Tabela IRT'!$B$13,'Tabela IRT'!$E$13,IF('Ficha de funcio e processa'!W491&lt;='Tabela IRT'!$B$14,'Tabela IRT'!$E$14,IF('Ficha de funcio e processa'!W491&lt;='Tabela IRT'!$B$15,'Tabela IRT'!$E$15,IF('Ficha de funcio e processa'!W491&lt;='Tabela IRT'!$B$16,'Tabela IRT'!$E$16,IF('Ficha de funcio e processa'!W491&lt;='Tabela IRT'!$B$17,'Tabela IRT'!$E$17,IF('Ficha de funcio e processa'!W491&lt;='Tabela IRT'!$B$18,'Tabela IRT'!$E$18,IF('Ficha de funcio e processa'!W491&lt;='Tabela IRT'!$B$19,'Tabela IRT'!$E$19,IF('Ficha de funcio e processa'!W491&lt;='Tabela IRT'!$B$20,'Tabela IRT'!$E$20,IF('Ficha de funcio e processa'!W491&lt;='Tabela IRT'!$B$21,'Tabela IRT'!$E$21,IF('Ficha de funcio e processa'!W491&lt;='Tabela IRT'!$B$22,'Tabela IRT'!$E$22,IF('Ficha de funcio e processa'!W491&lt;='Tabela IRT'!$B$23,'Tabela IRT'!$E$23,IF('Ficha de funcio e processa'!W491&lt;='Tabela IRT'!$B$24,'Tabela IRT'!$E$24))))))))))))))</f>
        <v>0</v>
      </c>
      <c r="L486" s="148">
        <f>IF('Ficha de funcio e processa'!W491&lt;='Tabela IRT'!$B$11,'Tabela IRT'!$C$11,IF('Ficha de funcio e processa'!W491&lt;='Tabela IRT'!$B$12,'Tabela IRT'!$C$12,IF('Ficha de funcio e processa'!W491&lt;='Tabela IRT'!$B$13,'Tabela IRT'!$C$13,IF('Ficha de funcio e processa'!W491&lt;='Tabela IRT'!$B$14,'Tabela IRT'!$C$14,IF('Ficha de funcio e processa'!W491&lt;='Tabela IRT'!$B$15,'Tabela IRT'!$C$15,IF('Ficha de funcio e processa'!W491&lt;='Tabela IRT'!$B$16,'Tabela IRT'!$C$16,IF('Ficha de funcio e processa'!W491&lt;='Tabela IRT'!$B$17,'Tabela IRT'!$C$17,IF('Ficha de funcio e processa'!W491&lt;='Tabela IRT'!$B$18,'Tabela IRT'!$C$18,IF('Ficha de funcio e processa'!W491&lt;='Tabela IRT'!$B$19,'Tabela IRT'!$C$19,IF('Ficha de funcio e processa'!W491&lt;='Tabela IRT'!$B$20,'Tabela IRT'!$C$20,IF('Ficha de funcio e processa'!W491&lt;='Tabela IRT'!$B$21,'Tabela IRT'!$C$21,IF('Ficha de funcio e processa'!W491&lt;='Tabela IRT'!$B$22,'Tabela IRT'!$C$22,IF('Ficha de funcio e processa'!W491&lt;='Tabela IRT'!$B$23,'Tabela IRT'!$C$23,IF('Ficha de funcio e processa'!W491&lt;='Tabela IRT'!$B$24,'Tabela IRT'!$C$24))))))))))))))</f>
        <v>0</v>
      </c>
      <c r="M486" s="233">
        <f>('Ficha de funcio e processa'!W491-30%)-L486</f>
        <v>-0.3</v>
      </c>
      <c r="N486" s="184">
        <v>44</v>
      </c>
      <c r="O486" s="184">
        <v>9</v>
      </c>
      <c r="P486" s="185"/>
      <c r="Q486" s="185"/>
      <c r="R486" s="186"/>
      <c r="S486" s="186"/>
      <c r="T486" s="186"/>
      <c r="U486" s="186"/>
      <c r="V486" s="186"/>
      <c r="W486" s="186"/>
      <c r="X486" s="186"/>
      <c r="Y486" s="186"/>
      <c r="Z486" s="151"/>
      <c r="AA486" s="153">
        <f t="shared" ca="1" si="37"/>
        <v>41740</v>
      </c>
      <c r="AB486" s="154">
        <f t="shared" ca="1" si="38"/>
        <v>114.35616438356165</v>
      </c>
      <c r="AC486" s="187"/>
    </row>
    <row r="487" spans="1:29">
      <c r="A487" s="137" t="b">
        <f t="shared" si="39"/>
        <v>0</v>
      </c>
      <c r="B487" s="138"/>
      <c r="C487" s="145"/>
      <c r="D487" s="138"/>
      <c r="E487" s="139"/>
      <c r="F487" s="139"/>
      <c r="G487" s="140">
        <f t="shared" ca="1" si="40"/>
        <v>41740</v>
      </c>
      <c r="H487" s="141">
        <f t="shared" ca="1" si="36"/>
        <v>-41740</v>
      </c>
      <c r="I487" s="180"/>
      <c r="J487" s="135">
        <f>IF('Ficha de funcio e processa'!W492&lt;='Tabela IRT'!$B$11,'Tabela IRT'!$D$11,IF('Ficha de funcio e processa'!W492&lt;='Tabela IRT'!$B$12,'Tabela IRT'!$D$12,IF('Ficha de funcio e processa'!W492&lt;='Tabela IRT'!$B$13,'Tabela IRT'!$D$13,IF('Ficha de funcio e processa'!W492&lt;='Tabela IRT'!$B$14,'Tabela IRT'!$D$14,IF('Ficha de funcio e processa'!W492&lt;='Tabela IRT'!$B$15,'Tabela IRT'!$D$15,IF('Ficha de funcio e processa'!W492&lt;='Tabela IRT'!$B$16,'Tabela IRT'!$D$16,IF('Ficha de funcio e processa'!W492&lt;='Tabela IRT'!$B$17,'Tabela IRT'!$D$17,IF('Ficha de funcio e processa'!W492&lt;='Tabela IRT'!$B$18,'Tabela IRT'!$D$18,IF('Ficha de funcio e processa'!W492&lt;='Tabela IRT'!$B$19,'Tabela IRT'!$D$19,IF('Ficha de funcio e processa'!W492&lt;='Tabela IRT'!$B$20,'Tabela IRT'!$D$20,IF('Ficha de funcio e processa'!W492&lt;='Tabela IRT'!$B$21,'Tabela IRT'!$D$21,IF('Ficha de funcio e processa'!W492&lt;='Tabela IRT'!$B$22,'Tabela IRT'!$D$22,IF('Ficha de funcio e processa'!W492&lt;='Tabela IRT'!$B$23,'Tabela IRT'!$D$23,IF('Ficha de funcio e processa'!W492&lt;='Tabela IRT'!$B$24,'Tabela IRT'!$D$24))))))))))))))</f>
        <v>0</v>
      </c>
      <c r="K487" s="148">
        <f>IF('Ficha de funcio e processa'!W492&lt;='Tabela IRT'!$B$11,'Tabela IRT'!$E$11,IF('Ficha de funcio e processa'!W492&lt;='Tabela IRT'!$B$12,'Tabela IRT'!$E$12,IF('Ficha de funcio e processa'!W492&lt;='Tabela IRT'!$B$13,'Tabela IRT'!$E$13,IF('Ficha de funcio e processa'!W492&lt;='Tabela IRT'!$B$14,'Tabela IRT'!$E$14,IF('Ficha de funcio e processa'!W492&lt;='Tabela IRT'!$B$15,'Tabela IRT'!$E$15,IF('Ficha de funcio e processa'!W492&lt;='Tabela IRT'!$B$16,'Tabela IRT'!$E$16,IF('Ficha de funcio e processa'!W492&lt;='Tabela IRT'!$B$17,'Tabela IRT'!$E$17,IF('Ficha de funcio e processa'!W492&lt;='Tabela IRT'!$B$18,'Tabela IRT'!$E$18,IF('Ficha de funcio e processa'!W492&lt;='Tabela IRT'!$B$19,'Tabela IRT'!$E$19,IF('Ficha de funcio e processa'!W492&lt;='Tabela IRT'!$B$20,'Tabela IRT'!$E$20,IF('Ficha de funcio e processa'!W492&lt;='Tabela IRT'!$B$21,'Tabela IRT'!$E$21,IF('Ficha de funcio e processa'!W492&lt;='Tabela IRT'!$B$22,'Tabela IRT'!$E$22,IF('Ficha de funcio e processa'!W492&lt;='Tabela IRT'!$B$23,'Tabela IRT'!$E$23,IF('Ficha de funcio e processa'!W492&lt;='Tabela IRT'!$B$24,'Tabela IRT'!$E$24))))))))))))))</f>
        <v>0</v>
      </c>
      <c r="L487" s="148">
        <f>IF('Ficha de funcio e processa'!W492&lt;='Tabela IRT'!$B$11,'Tabela IRT'!$C$11,IF('Ficha de funcio e processa'!W492&lt;='Tabela IRT'!$B$12,'Tabela IRT'!$C$12,IF('Ficha de funcio e processa'!W492&lt;='Tabela IRT'!$B$13,'Tabela IRT'!$C$13,IF('Ficha de funcio e processa'!W492&lt;='Tabela IRT'!$B$14,'Tabela IRT'!$C$14,IF('Ficha de funcio e processa'!W492&lt;='Tabela IRT'!$B$15,'Tabela IRT'!$C$15,IF('Ficha de funcio e processa'!W492&lt;='Tabela IRT'!$B$16,'Tabela IRT'!$C$16,IF('Ficha de funcio e processa'!W492&lt;='Tabela IRT'!$B$17,'Tabela IRT'!$C$17,IF('Ficha de funcio e processa'!W492&lt;='Tabela IRT'!$B$18,'Tabela IRT'!$C$18,IF('Ficha de funcio e processa'!W492&lt;='Tabela IRT'!$B$19,'Tabela IRT'!$C$19,IF('Ficha de funcio e processa'!W492&lt;='Tabela IRT'!$B$20,'Tabela IRT'!$C$20,IF('Ficha de funcio e processa'!W492&lt;='Tabela IRT'!$B$21,'Tabela IRT'!$C$21,IF('Ficha de funcio e processa'!W492&lt;='Tabela IRT'!$B$22,'Tabela IRT'!$C$22,IF('Ficha de funcio e processa'!W492&lt;='Tabela IRT'!$B$23,'Tabela IRT'!$C$23,IF('Ficha de funcio e processa'!W492&lt;='Tabela IRT'!$B$24,'Tabela IRT'!$C$24))))))))))))))</f>
        <v>0</v>
      </c>
      <c r="M487" s="233">
        <f>('Ficha de funcio e processa'!W492-30%)-L487</f>
        <v>-0.3</v>
      </c>
      <c r="N487" s="184">
        <v>44</v>
      </c>
      <c r="O487" s="184">
        <v>9</v>
      </c>
      <c r="P487" s="185"/>
      <c r="Q487" s="185"/>
      <c r="R487" s="186"/>
      <c r="S487" s="186"/>
      <c r="T487" s="186"/>
      <c r="U487" s="186"/>
      <c r="V487" s="186"/>
      <c r="W487" s="186"/>
      <c r="X487" s="186"/>
      <c r="Y487" s="186"/>
      <c r="Z487" s="151"/>
      <c r="AA487" s="153">
        <f t="shared" ca="1" si="37"/>
        <v>41740</v>
      </c>
      <c r="AB487" s="154">
        <f t="shared" ca="1" si="38"/>
        <v>114.35616438356165</v>
      </c>
      <c r="AC487" s="187"/>
    </row>
    <row r="488" spans="1:29">
      <c r="A488" s="137" t="b">
        <f t="shared" si="39"/>
        <v>0</v>
      </c>
      <c r="B488" s="138"/>
      <c r="C488" s="145"/>
      <c r="D488" s="138"/>
      <c r="E488" s="139"/>
      <c r="F488" s="139"/>
      <c r="G488" s="140">
        <f t="shared" ca="1" si="40"/>
        <v>41740</v>
      </c>
      <c r="H488" s="141">
        <f t="shared" ca="1" si="36"/>
        <v>-41740</v>
      </c>
      <c r="I488" s="180"/>
      <c r="J488" s="135">
        <f>IF('Ficha de funcio e processa'!W493&lt;='Tabela IRT'!$B$11,'Tabela IRT'!$D$11,IF('Ficha de funcio e processa'!W493&lt;='Tabela IRT'!$B$12,'Tabela IRT'!$D$12,IF('Ficha de funcio e processa'!W493&lt;='Tabela IRT'!$B$13,'Tabela IRT'!$D$13,IF('Ficha de funcio e processa'!W493&lt;='Tabela IRT'!$B$14,'Tabela IRT'!$D$14,IF('Ficha de funcio e processa'!W493&lt;='Tabela IRT'!$B$15,'Tabela IRT'!$D$15,IF('Ficha de funcio e processa'!W493&lt;='Tabela IRT'!$B$16,'Tabela IRT'!$D$16,IF('Ficha de funcio e processa'!W493&lt;='Tabela IRT'!$B$17,'Tabela IRT'!$D$17,IF('Ficha de funcio e processa'!W493&lt;='Tabela IRT'!$B$18,'Tabela IRT'!$D$18,IF('Ficha de funcio e processa'!W493&lt;='Tabela IRT'!$B$19,'Tabela IRT'!$D$19,IF('Ficha de funcio e processa'!W493&lt;='Tabela IRT'!$B$20,'Tabela IRT'!$D$20,IF('Ficha de funcio e processa'!W493&lt;='Tabela IRT'!$B$21,'Tabela IRT'!$D$21,IF('Ficha de funcio e processa'!W493&lt;='Tabela IRT'!$B$22,'Tabela IRT'!$D$22,IF('Ficha de funcio e processa'!W493&lt;='Tabela IRT'!$B$23,'Tabela IRT'!$D$23,IF('Ficha de funcio e processa'!W493&lt;='Tabela IRT'!$B$24,'Tabela IRT'!$D$24))))))))))))))</f>
        <v>0</v>
      </c>
      <c r="K488" s="148">
        <f>IF('Ficha de funcio e processa'!W493&lt;='Tabela IRT'!$B$11,'Tabela IRT'!$E$11,IF('Ficha de funcio e processa'!W493&lt;='Tabela IRT'!$B$12,'Tabela IRT'!$E$12,IF('Ficha de funcio e processa'!W493&lt;='Tabela IRT'!$B$13,'Tabela IRT'!$E$13,IF('Ficha de funcio e processa'!W493&lt;='Tabela IRT'!$B$14,'Tabela IRT'!$E$14,IF('Ficha de funcio e processa'!W493&lt;='Tabela IRT'!$B$15,'Tabela IRT'!$E$15,IF('Ficha de funcio e processa'!W493&lt;='Tabela IRT'!$B$16,'Tabela IRT'!$E$16,IF('Ficha de funcio e processa'!W493&lt;='Tabela IRT'!$B$17,'Tabela IRT'!$E$17,IF('Ficha de funcio e processa'!W493&lt;='Tabela IRT'!$B$18,'Tabela IRT'!$E$18,IF('Ficha de funcio e processa'!W493&lt;='Tabela IRT'!$B$19,'Tabela IRT'!$E$19,IF('Ficha de funcio e processa'!W493&lt;='Tabela IRT'!$B$20,'Tabela IRT'!$E$20,IF('Ficha de funcio e processa'!W493&lt;='Tabela IRT'!$B$21,'Tabela IRT'!$E$21,IF('Ficha de funcio e processa'!W493&lt;='Tabela IRT'!$B$22,'Tabela IRT'!$E$22,IF('Ficha de funcio e processa'!W493&lt;='Tabela IRT'!$B$23,'Tabela IRT'!$E$23,IF('Ficha de funcio e processa'!W493&lt;='Tabela IRT'!$B$24,'Tabela IRT'!$E$24))))))))))))))</f>
        <v>0</v>
      </c>
      <c r="L488" s="148">
        <f>IF('Ficha de funcio e processa'!W493&lt;='Tabela IRT'!$B$11,'Tabela IRT'!$C$11,IF('Ficha de funcio e processa'!W493&lt;='Tabela IRT'!$B$12,'Tabela IRT'!$C$12,IF('Ficha de funcio e processa'!W493&lt;='Tabela IRT'!$B$13,'Tabela IRT'!$C$13,IF('Ficha de funcio e processa'!W493&lt;='Tabela IRT'!$B$14,'Tabela IRT'!$C$14,IF('Ficha de funcio e processa'!W493&lt;='Tabela IRT'!$B$15,'Tabela IRT'!$C$15,IF('Ficha de funcio e processa'!W493&lt;='Tabela IRT'!$B$16,'Tabela IRT'!$C$16,IF('Ficha de funcio e processa'!W493&lt;='Tabela IRT'!$B$17,'Tabela IRT'!$C$17,IF('Ficha de funcio e processa'!W493&lt;='Tabela IRT'!$B$18,'Tabela IRT'!$C$18,IF('Ficha de funcio e processa'!W493&lt;='Tabela IRT'!$B$19,'Tabela IRT'!$C$19,IF('Ficha de funcio e processa'!W493&lt;='Tabela IRT'!$B$20,'Tabela IRT'!$C$20,IF('Ficha de funcio e processa'!W493&lt;='Tabela IRT'!$B$21,'Tabela IRT'!$C$21,IF('Ficha de funcio e processa'!W493&lt;='Tabela IRT'!$B$22,'Tabela IRT'!$C$22,IF('Ficha de funcio e processa'!W493&lt;='Tabela IRT'!$B$23,'Tabela IRT'!$C$23,IF('Ficha de funcio e processa'!W493&lt;='Tabela IRT'!$B$24,'Tabela IRT'!$C$24))))))))))))))</f>
        <v>0</v>
      </c>
      <c r="M488" s="233">
        <f>('Ficha de funcio e processa'!W493-30%)-L488</f>
        <v>-0.3</v>
      </c>
      <c r="N488" s="184">
        <v>44</v>
      </c>
      <c r="O488" s="184">
        <v>9</v>
      </c>
      <c r="P488" s="185"/>
      <c r="Q488" s="185"/>
      <c r="R488" s="186"/>
      <c r="S488" s="186"/>
      <c r="T488" s="186"/>
      <c r="U488" s="186"/>
      <c r="V488" s="186"/>
      <c r="W488" s="186"/>
      <c r="X488" s="186"/>
      <c r="Y488" s="186"/>
      <c r="Z488" s="151"/>
      <c r="AA488" s="153">
        <f t="shared" ca="1" si="37"/>
        <v>41740</v>
      </c>
      <c r="AB488" s="154">
        <f t="shared" ca="1" si="38"/>
        <v>114.35616438356165</v>
      </c>
      <c r="AC488" s="187"/>
    </row>
    <row r="489" spans="1:29">
      <c r="A489" s="137" t="b">
        <f t="shared" si="39"/>
        <v>0</v>
      </c>
      <c r="B489" s="138"/>
      <c r="C489" s="145"/>
      <c r="D489" s="138"/>
      <c r="E489" s="139"/>
      <c r="F489" s="139"/>
      <c r="G489" s="140">
        <f t="shared" ca="1" si="40"/>
        <v>41740</v>
      </c>
      <c r="H489" s="141">
        <f t="shared" ca="1" si="36"/>
        <v>-41740</v>
      </c>
      <c r="I489" s="180"/>
      <c r="J489" s="135">
        <f>IF('Ficha de funcio e processa'!W494&lt;='Tabela IRT'!$B$11,'Tabela IRT'!$D$11,IF('Ficha de funcio e processa'!W494&lt;='Tabela IRT'!$B$12,'Tabela IRT'!$D$12,IF('Ficha de funcio e processa'!W494&lt;='Tabela IRT'!$B$13,'Tabela IRT'!$D$13,IF('Ficha de funcio e processa'!W494&lt;='Tabela IRT'!$B$14,'Tabela IRT'!$D$14,IF('Ficha de funcio e processa'!W494&lt;='Tabela IRT'!$B$15,'Tabela IRT'!$D$15,IF('Ficha de funcio e processa'!W494&lt;='Tabela IRT'!$B$16,'Tabela IRT'!$D$16,IF('Ficha de funcio e processa'!W494&lt;='Tabela IRT'!$B$17,'Tabela IRT'!$D$17,IF('Ficha de funcio e processa'!W494&lt;='Tabela IRT'!$B$18,'Tabela IRT'!$D$18,IF('Ficha de funcio e processa'!W494&lt;='Tabela IRT'!$B$19,'Tabela IRT'!$D$19,IF('Ficha de funcio e processa'!W494&lt;='Tabela IRT'!$B$20,'Tabela IRT'!$D$20,IF('Ficha de funcio e processa'!W494&lt;='Tabela IRT'!$B$21,'Tabela IRT'!$D$21,IF('Ficha de funcio e processa'!W494&lt;='Tabela IRT'!$B$22,'Tabela IRT'!$D$22,IF('Ficha de funcio e processa'!W494&lt;='Tabela IRT'!$B$23,'Tabela IRT'!$D$23,IF('Ficha de funcio e processa'!W494&lt;='Tabela IRT'!$B$24,'Tabela IRT'!$D$24))))))))))))))</f>
        <v>0</v>
      </c>
      <c r="K489" s="148">
        <f>IF('Ficha de funcio e processa'!W494&lt;='Tabela IRT'!$B$11,'Tabela IRT'!$E$11,IF('Ficha de funcio e processa'!W494&lt;='Tabela IRT'!$B$12,'Tabela IRT'!$E$12,IF('Ficha de funcio e processa'!W494&lt;='Tabela IRT'!$B$13,'Tabela IRT'!$E$13,IF('Ficha de funcio e processa'!W494&lt;='Tabela IRT'!$B$14,'Tabela IRT'!$E$14,IF('Ficha de funcio e processa'!W494&lt;='Tabela IRT'!$B$15,'Tabela IRT'!$E$15,IF('Ficha de funcio e processa'!W494&lt;='Tabela IRT'!$B$16,'Tabela IRT'!$E$16,IF('Ficha de funcio e processa'!W494&lt;='Tabela IRT'!$B$17,'Tabela IRT'!$E$17,IF('Ficha de funcio e processa'!W494&lt;='Tabela IRT'!$B$18,'Tabela IRT'!$E$18,IF('Ficha de funcio e processa'!W494&lt;='Tabela IRT'!$B$19,'Tabela IRT'!$E$19,IF('Ficha de funcio e processa'!W494&lt;='Tabela IRT'!$B$20,'Tabela IRT'!$E$20,IF('Ficha de funcio e processa'!W494&lt;='Tabela IRT'!$B$21,'Tabela IRT'!$E$21,IF('Ficha de funcio e processa'!W494&lt;='Tabela IRT'!$B$22,'Tabela IRT'!$E$22,IF('Ficha de funcio e processa'!W494&lt;='Tabela IRT'!$B$23,'Tabela IRT'!$E$23,IF('Ficha de funcio e processa'!W494&lt;='Tabela IRT'!$B$24,'Tabela IRT'!$E$24))))))))))))))</f>
        <v>0</v>
      </c>
      <c r="L489" s="148">
        <f>IF('Ficha de funcio e processa'!W494&lt;='Tabela IRT'!$B$11,'Tabela IRT'!$C$11,IF('Ficha de funcio e processa'!W494&lt;='Tabela IRT'!$B$12,'Tabela IRT'!$C$12,IF('Ficha de funcio e processa'!W494&lt;='Tabela IRT'!$B$13,'Tabela IRT'!$C$13,IF('Ficha de funcio e processa'!W494&lt;='Tabela IRT'!$B$14,'Tabela IRT'!$C$14,IF('Ficha de funcio e processa'!W494&lt;='Tabela IRT'!$B$15,'Tabela IRT'!$C$15,IF('Ficha de funcio e processa'!W494&lt;='Tabela IRT'!$B$16,'Tabela IRT'!$C$16,IF('Ficha de funcio e processa'!W494&lt;='Tabela IRT'!$B$17,'Tabela IRT'!$C$17,IF('Ficha de funcio e processa'!W494&lt;='Tabela IRT'!$B$18,'Tabela IRT'!$C$18,IF('Ficha de funcio e processa'!W494&lt;='Tabela IRT'!$B$19,'Tabela IRT'!$C$19,IF('Ficha de funcio e processa'!W494&lt;='Tabela IRT'!$B$20,'Tabela IRT'!$C$20,IF('Ficha de funcio e processa'!W494&lt;='Tabela IRT'!$B$21,'Tabela IRT'!$C$21,IF('Ficha de funcio e processa'!W494&lt;='Tabela IRT'!$B$22,'Tabela IRT'!$C$22,IF('Ficha de funcio e processa'!W494&lt;='Tabela IRT'!$B$23,'Tabela IRT'!$C$23,IF('Ficha de funcio e processa'!W494&lt;='Tabela IRT'!$B$24,'Tabela IRT'!$C$24))))))))))))))</f>
        <v>0</v>
      </c>
      <c r="M489" s="233">
        <f>('Ficha de funcio e processa'!W494-30%)-L489</f>
        <v>-0.3</v>
      </c>
      <c r="N489" s="184">
        <v>44</v>
      </c>
      <c r="O489" s="184">
        <v>9</v>
      </c>
      <c r="P489" s="185"/>
      <c r="Q489" s="185"/>
      <c r="R489" s="186"/>
      <c r="S489" s="186"/>
      <c r="T489" s="186"/>
      <c r="U489" s="186"/>
      <c r="V489" s="186"/>
      <c r="W489" s="186"/>
      <c r="X489" s="186"/>
      <c r="Y489" s="186"/>
      <c r="Z489" s="151"/>
      <c r="AA489" s="153">
        <f t="shared" ca="1" si="37"/>
        <v>41740</v>
      </c>
      <c r="AB489" s="154">
        <f t="shared" ca="1" si="38"/>
        <v>114.35616438356165</v>
      </c>
      <c r="AC489" s="187"/>
    </row>
    <row r="490" spans="1:29">
      <c r="A490" s="137" t="b">
        <f t="shared" si="39"/>
        <v>0</v>
      </c>
      <c r="B490" s="138"/>
      <c r="C490" s="145"/>
      <c r="D490" s="138"/>
      <c r="E490" s="139"/>
      <c r="F490" s="139"/>
      <c r="G490" s="140">
        <f t="shared" ca="1" si="40"/>
        <v>41740</v>
      </c>
      <c r="H490" s="141">
        <f t="shared" ca="1" si="36"/>
        <v>-41740</v>
      </c>
      <c r="I490" s="180"/>
      <c r="J490" s="135">
        <f>IF('Ficha de funcio e processa'!W495&lt;='Tabela IRT'!$B$11,'Tabela IRT'!$D$11,IF('Ficha de funcio e processa'!W495&lt;='Tabela IRT'!$B$12,'Tabela IRT'!$D$12,IF('Ficha de funcio e processa'!W495&lt;='Tabela IRT'!$B$13,'Tabela IRT'!$D$13,IF('Ficha de funcio e processa'!W495&lt;='Tabela IRT'!$B$14,'Tabela IRT'!$D$14,IF('Ficha de funcio e processa'!W495&lt;='Tabela IRT'!$B$15,'Tabela IRT'!$D$15,IF('Ficha de funcio e processa'!W495&lt;='Tabela IRT'!$B$16,'Tabela IRT'!$D$16,IF('Ficha de funcio e processa'!W495&lt;='Tabela IRT'!$B$17,'Tabela IRT'!$D$17,IF('Ficha de funcio e processa'!W495&lt;='Tabela IRT'!$B$18,'Tabela IRT'!$D$18,IF('Ficha de funcio e processa'!W495&lt;='Tabela IRT'!$B$19,'Tabela IRT'!$D$19,IF('Ficha de funcio e processa'!W495&lt;='Tabela IRT'!$B$20,'Tabela IRT'!$D$20,IF('Ficha de funcio e processa'!W495&lt;='Tabela IRT'!$B$21,'Tabela IRT'!$D$21,IF('Ficha de funcio e processa'!W495&lt;='Tabela IRT'!$B$22,'Tabela IRT'!$D$22,IF('Ficha de funcio e processa'!W495&lt;='Tabela IRT'!$B$23,'Tabela IRT'!$D$23,IF('Ficha de funcio e processa'!W495&lt;='Tabela IRT'!$B$24,'Tabela IRT'!$D$24))))))))))))))</f>
        <v>0</v>
      </c>
      <c r="K490" s="148">
        <f>IF('Ficha de funcio e processa'!W495&lt;='Tabela IRT'!$B$11,'Tabela IRT'!$E$11,IF('Ficha de funcio e processa'!W495&lt;='Tabela IRT'!$B$12,'Tabela IRT'!$E$12,IF('Ficha de funcio e processa'!W495&lt;='Tabela IRT'!$B$13,'Tabela IRT'!$E$13,IF('Ficha de funcio e processa'!W495&lt;='Tabela IRT'!$B$14,'Tabela IRT'!$E$14,IF('Ficha de funcio e processa'!W495&lt;='Tabela IRT'!$B$15,'Tabela IRT'!$E$15,IF('Ficha de funcio e processa'!W495&lt;='Tabela IRT'!$B$16,'Tabela IRT'!$E$16,IF('Ficha de funcio e processa'!W495&lt;='Tabela IRT'!$B$17,'Tabela IRT'!$E$17,IF('Ficha de funcio e processa'!W495&lt;='Tabela IRT'!$B$18,'Tabela IRT'!$E$18,IF('Ficha de funcio e processa'!W495&lt;='Tabela IRT'!$B$19,'Tabela IRT'!$E$19,IF('Ficha de funcio e processa'!W495&lt;='Tabela IRT'!$B$20,'Tabela IRT'!$E$20,IF('Ficha de funcio e processa'!W495&lt;='Tabela IRT'!$B$21,'Tabela IRT'!$E$21,IF('Ficha de funcio e processa'!W495&lt;='Tabela IRT'!$B$22,'Tabela IRT'!$E$22,IF('Ficha de funcio e processa'!W495&lt;='Tabela IRT'!$B$23,'Tabela IRT'!$E$23,IF('Ficha de funcio e processa'!W495&lt;='Tabela IRT'!$B$24,'Tabela IRT'!$E$24))))))))))))))</f>
        <v>0</v>
      </c>
      <c r="L490" s="148">
        <f>IF('Ficha de funcio e processa'!W495&lt;='Tabela IRT'!$B$11,'Tabela IRT'!$C$11,IF('Ficha de funcio e processa'!W495&lt;='Tabela IRT'!$B$12,'Tabela IRT'!$C$12,IF('Ficha de funcio e processa'!W495&lt;='Tabela IRT'!$B$13,'Tabela IRT'!$C$13,IF('Ficha de funcio e processa'!W495&lt;='Tabela IRT'!$B$14,'Tabela IRT'!$C$14,IF('Ficha de funcio e processa'!W495&lt;='Tabela IRT'!$B$15,'Tabela IRT'!$C$15,IF('Ficha de funcio e processa'!W495&lt;='Tabela IRT'!$B$16,'Tabela IRT'!$C$16,IF('Ficha de funcio e processa'!W495&lt;='Tabela IRT'!$B$17,'Tabela IRT'!$C$17,IF('Ficha de funcio e processa'!W495&lt;='Tabela IRT'!$B$18,'Tabela IRT'!$C$18,IF('Ficha de funcio e processa'!W495&lt;='Tabela IRT'!$B$19,'Tabela IRT'!$C$19,IF('Ficha de funcio e processa'!W495&lt;='Tabela IRT'!$B$20,'Tabela IRT'!$C$20,IF('Ficha de funcio e processa'!W495&lt;='Tabela IRT'!$B$21,'Tabela IRT'!$C$21,IF('Ficha de funcio e processa'!W495&lt;='Tabela IRT'!$B$22,'Tabela IRT'!$C$22,IF('Ficha de funcio e processa'!W495&lt;='Tabela IRT'!$B$23,'Tabela IRT'!$C$23,IF('Ficha de funcio e processa'!W495&lt;='Tabela IRT'!$B$24,'Tabela IRT'!$C$24))))))))))))))</f>
        <v>0</v>
      </c>
      <c r="M490" s="233">
        <f>('Ficha de funcio e processa'!W495-30%)-L490</f>
        <v>-0.3</v>
      </c>
      <c r="N490" s="184">
        <v>44</v>
      </c>
      <c r="O490" s="184">
        <v>9</v>
      </c>
      <c r="P490" s="185"/>
      <c r="Q490" s="185"/>
      <c r="R490" s="186"/>
      <c r="S490" s="186"/>
      <c r="T490" s="186"/>
      <c r="U490" s="186"/>
      <c r="V490" s="186"/>
      <c r="W490" s="186"/>
      <c r="X490" s="186"/>
      <c r="Y490" s="186"/>
      <c r="Z490" s="151"/>
      <c r="AA490" s="153">
        <f t="shared" ca="1" si="37"/>
        <v>41740</v>
      </c>
      <c r="AB490" s="154">
        <f t="shared" ca="1" si="38"/>
        <v>114.35616438356165</v>
      </c>
      <c r="AC490" s="187"/>
    </row>
    <row r="491" spans="1:29">
      <c r="A491" s="137" t="b">
        <f t="shared" si="39"/>
        <v>0</v>
      </c>
      <c r="B491" s="138"/>
      <c r="C491" s="145"/>
      <c r="D491" s="138"/>
      <c r="E491" s="139"/>
      <c r="F491" s="139"/>
      <c r="G491" s="140">
        <f t="shared" ca="1" si="40"/>
        <v>41740</v>
      </c>
      <c r="H491" s="141">
        <f t="shared" ca="1" si="36"/>
        <v>-41740</v>
      </c>
      <c r="I491" s="180"/>
      <c r="J491" s="135">
        <f>IF('Ficha de funcio e processa'!W496&lt;='Tabela IRT'!$B$11,'Tabela IRT'!$D$11,IF('Ficha de funcio e processa'!W496&lt;='Tabela IRT'!$B$12,'Tabela IRT'!$D$12,IF('Ficha de funcio e processa'!W496&lt;='Tabela IRT'!$B$13,'Tabela IRT'!$D$13,IF('Ficha de funcio e processa'!W496&lt;='Tabela IRT'!$B$14,'Tabela IRT'!$D$14,IF('Ficha de funcio e processa'!W496&lt;='Tabela IRT'!$B$15,'Tabela IRT'!$D$15,IF('Ficha de funcio e processa'!W496&lt;='Tabela IRT'!$B$16,'Tabela IRT'!$D$16,IF('Ficha de funcio e processa'!W496&lt;='Tabela IRT'!$B$17,'Tabela IRT'!$D$17,IF('Ficha de funcio e processa'!W496&lt;='Tabela IRT'!$B$18,'Tabela IRT'!$D$18,IF('Ficha de funcio e processa'!W496&lt;='Tabela IRT'!$B$19,'Tabela IRT'!$D$19,IF('Ficha de funcio e processa'!W496&lt;='Tabela IRT'!$B$20,'Tabela IRT'!$D$20,IF('Ficha de funcio e processa'!W496&lt;='Tabela IRT'!$B$21,'Tabela IRT'!$D$21,IF('Ficha de funcio e processa'!W496&lt;='Tabela IRT'!$B$22,'Tabela IRT'!$D$22,IF('Ficha de funcio e processa'!W496&lt;='Tabela IRT'!$B$23,'Tabela IRT'!$D$23,IF('Ficha de funcio e processa'!W496&lt;='Tabela IRT'!$B$24,'Tabela IRT'!$D$24))))))))))))))</f>
        <v>0</v>
      </c>
      <c r="K491" s="148">
        <f>IF('Ficha de funcio e processa'!W496&lt;='Tabela IRT'!$B$11,'Tabela IRT'!$E$11,IF('Ficha de funcio e processa'!W496&lt;='Tabela IRT'!$B$12,'Tabela IRT'!$E$12,IF('Ficha de funcio e processa'!W496&lt;='Tabela IRT'!$B$13,'Tabela IRT'!$E$13,IF('Ficha de funcio e processa'!W496&lt;='Tabela IRT'!$B$14,'Tabela IRT'!$E$14,IF('Ficha de funcio e processa'!W496&lt;='Tabela IRT'!$B$15,'Tabela IRT'!$E$15,IF('Ficha de funcio e processa'!W496&lt;='Tabela IRT'!$B$16,'Tabela IRT'!$E$16,IF('Ficha de funcio e processa'!W496&lt;='Tabela IRT'!$B$17,'Tabela IRT'!$E$17,IF('Ficha de funcio e processa'!W496&lt;='Tabela IRT'!$B$18,'Tabela IRT'!$E$18,IF('Ficha de funcio e processa'!W496&lt;='Tabela IRT'!$B$19,'Tabela IRT'!$E$19,IF('Ficha de funcio e processa'!W496&lt;='Tabela IRT'!$B$20,'Tabela IRT'!$E$20,IF('Ficha de funcio e processa'!W496&lt;='Tabela IRT'!$B$21,'Tabela IRT'!$E$21,IF('Ficha de funcio e processa'!W496&lt;='Tabela IRT'!$B$22,'Tabela IRT'!$E$22,IF('Ficha de funcio e processa'!W496&lt;='Tabela IRT'!$B$23,'Tabela IRT'!$E$23,IF('Ficha de funcio e processa'!W496&lt;='Tabela IRT'!$B$24,'Tabela IRT'!$E$24))))))))))))))</f>
        <v>0</v>
      </c>
      <c r="L491" s="148">
        <f>IF('Ficha de funcio e processa'!W496&lt;='Tabela IRT'!$B$11,'Tabela IRT'!$C$11,IF('Ficha de funcio e processa'!W496&lt;='Tabela IRT'!$B$12,'Tabela IRT'!$C$12,IF('Ficha de funcio e processa'!W496&lt;='Tabela IRT'!$B$13,'Tabela IRT'!$C$13,IF('Ficha de funcio e processa'!W496&lt;='Tabela IRT'!$B$14,'Tabela IRT'!$C$14,IF('Ficha de funcio e processa'!W496&lt;='Tabela IRT'!$B$15,'Tabela IRT'!$C$15,IF('Ficha de funcio e processa'!W496&lt;='Tabela IRT'!$B$16,'Tabela IRT'!$C$16,IF('Ficha de funcio e processa'!W496&lt;='Tabela IRT'!$B$17,'Tabela IRT'!$C$17,IF('Ficha de funcio e processa'!W496&lt;='Tabela IRT'!$B$18,'Tabela IRT'!$C$18,IF('Ficha de funcio e processa'!W496&lt;='Tabela IRT'!$B$19,'Tabela IRT'!$C$19,IF('Ficha de funcio e processa'!W496&lt;='Tabela IRT'!$B$20,'Tabela IRT'!$C$20,IF('Ficha de funcio e processa'!W496&lt;='Tabela IRT'!$B$21,'Tabela IRT'!$C$21,IF('Ficha de funcio e processa'!W496&lt;='Tabela IRT'!$B$22,'Tabela IRT'!$C$22,IF('Ficha de funcio e processa'!W496&lt;='Tabela IRT'!$B$23,'Tabela IRT'!$C$23,IF('Ficha de funcio e processa'!W496&lt;='Tabela IRT'!$B$24,'Tabela IRT'!$C$24))))))))))))))</f>
        <v>0</v>
      </c>
      <c r="M491" s="233">
        <f>('Ficha de funcio e processa'!W496-30%)-L491</f>
        <v>-0.3</v>
      </c>
      <c r="N491" s="184">
        <v>44</v>
      </c>
      <c r="O491" s="184">
        <v>9</v>
      </c>
      <c r="P491" s="185"/>
      <c r="Q491" s="185"/>
      <c r="R491" s="186"/>
      <c r="S491" s="186"/>
      <c r="T491" s="186"/>
      <c r="U491" s="186"/>
      <c r="V491" s="186"/>
      <c r="W491" s="186"/>
      <c r="X491" s="186"/>
      <c r="Y491" s="186"/>
      <c r="Z491" s="151"/>
      <c r="AA491" s="153">
        <f t="shared" ca="1" si="37"/>
        <v>41740</v>
      </c>
      <c r="AB491" s="154">
        <f t="shared" ca="1" si="38"/>
        <v>114.35616438356165</v>
      </c>
      <c r="AC491" s="187"/>
    </row>
    <row r="492" spans="1:29">
      <c r="A492" s="137" t="b">
        <f t="shared" si="39"/>
        <v>0</v>
      </c>
      <c r="B492" s="138"/>
      <c r="C492" s="145"/>
      <c r="D492" s="138"/>
      <c r="E492" s="139"/>
      <c r="F492" s="139"/>
      <c r="G492" s="140">
        <f t="shared" ca="1" si="40"/>
        <v>41740</v>
      </c>
      <c r="H492" s="141">
        <f t="shared" ca="1" si="36"/>
        <v>-41740</v>
      </c>
      <c r="I492" s="180"/>
      <c r="J492" s="135">
        <f>IF('Ficha de funcio e processa'!W497&lt;='Tabela IRT'!$B$11,'Tabela IRT'!$D$11,IF('Ficha de funcio e processa'!W497&lt;='Tabela IRT'!$B$12,'Tabela IRT'!$D$12,IF('Ficha de funcio e processa'!W497&lt;='Tabela IRT'!$B$13,'Tabela IRT'!$D$13,IF('Ficha de funcio e processa'!W497&lt;='Tabela IRT'!$B$14,'Tabela IRT'!$D$14,IF('Ficha de funcio e processa'!W497&lt;='Tabela IRT'!$B$15,'Tabela IRT'!$D$15,IF('Ficha de funcio e processa'!W497&lt;='Tabela IRT'!$B$16,'Tabela IRT'!$D$16,IF('Ficha de funcio e processa'!W497&lt;='Tabela IRT'!$B$17,'Tabela IRT'!$D$17,IF('Ficha de funcio e processa'!W497&lt;='Tabela IRT'!$B$18,'Tabela IRT'!$D$18,IF('Ficha de funcio e processa'!W497&lt;='Tabela IRT'!$B$19,'Tabela IRT'!$D$19,IF('Ficha de funcio e processa'!W497&lt;='Tabela IRT'!$B$20,'Tabela IRT'!$D$20,IF('Ficha de funcio e processa'!W497&lt;='Tabela IRT'!$B$21,'Tabela IRT'!$D$21,IF('Ficha de funcio e processa'!W497&lt;='Tabela IRT'!$B$22,'Tabela IRT'!$D$22,IF('Ficha de funcio e processa'!W497&lt;='Tabela IRT'!$B$23,'Tabela IRT'!$D$23,IF('Ficha de funcio e processa'!W497&lt;='Tabela IRT'!$B$24,'Tabela IRT'!$D$24))))))))))))))</f>
        <v>0</v>
      </c>
      <c r="K492" s="148">
        <f>IF('Ficha de funcio e processa'!W497&lt;='Tabela IRT'!$B$11,'Tabela IRT'!$E$11,IF('Ficha de funcio e processa'!W497&lt;='Tabela IRT'!$B$12,'Tabela IRT'!$E$12,IF('Ficha de funcio e processa'!W497&lt;='Tabela IRT'!$B$13,'Tabela IRT'!$E$13,IF('Ficha de funcio e processa'!W497&lt;='Tabela IRT'!$B$14,'Tabela IRT'!$E$14,IF('Ficha de funcio e processa'!W497&lt;='Tabela IRT'!$B$15,'Tabela IRT'!$E$15,IF('Ficha de funcio e processa'!W497&lt;='Tabela IRT'!$B$16,'Tabela IRT'!$E$16,IF('Ficha de funcio e processa'!W497&lt;='Tabela IRT'!$B$17,'Tabela IRT'!$E$17,IF('Ficha de funcio e processa'!W497&lt;='Tabela IRT'!$B$18,'Tabela IRT'!$E$18,IF('Ficha de funcio e processa'!W497&lt;='Tabela IRT'!$B$19,'Tabela IRT'!$E$19,IF('Ficha de funcio e processa'!W497&lt;='Tabela IRT'!$B$20,'Tabela IRT'!$E$20,IF('Ficha de funcio e processa'!W497&lt;='Tabela IRT'!$B$21,'Tabela IRT'!$E$21,IF('Ficha de funcio e processa'!W497&lt;='Tabela IRT'!$B$22,'Tabela IRT'!$E$22,IF('Ficha de funcio e processa'!W497&lt;='Tabela IRT'!$B$23,'Tabela IRT'!$E$23,IF('Ficha de funcio e processa'!W497&lt;='Tabela IRT'!$B$24,'Tabela IRT'!$E$24))))))))))))))</f>
        <v>0</v>
      </c>
      <c r="L492" s="148">
        <f>IF('Ficha de funcio e processa'!W497&lt;='Tabela IRT'!$B$11,'Tabela IRT'!$C$11,IF('Ficha de funcio e processa'!W497&lt;='Tabela IRT'!$B$12,'Tabela IRT'!$C$12,IF('Ficha de funcio e processa'!W497&lt;='Tabela IRT'!$B$13,'Tabela IRT'!$C$13,IF('Ficha de funcio e processa'!W497&lt;='Tabela IRT'!$B$14,'Tabela IRT'!$C$14,IF('Ficha de funcio e processa'!W497&lt;='Tabela IRT'!$B$15,'Tabela IRT'!$C$15,IF('Ficha de funcio e processa'!W497&lt;='Tabela IRT'!$B$16,'Tabela IRT'!$C$16,IF('Ficha de funcio e processa'!W497&lt;='Tabela IRT'!$B$17,'Tabela IRT'!$C$17,IF('Ficha de funcio e processa'!W497&lt;='Tabela IRT'!$B$18,'Tabela IRT'!$C$18,IF('Ficha de funcio e processa'!W497&lt;='Tabela IRT'!$B$19,'Tabela IRT'!$C$19,IF('Ficha de funcio e processa'!W497&lt;='Tabela IRT'!$B$20,'Tabela IRT'!$C$20,IF('Ficha de funcio e processa'!W497&lt;='Tabela IRT'!$B$21,'Tabela IRT'!$C$21,IF('Ficha de funcio e processa'!W497&lt;='Tabela IRT'!$B$22,'Tabela IRT'!$C$22,IF('Ficha de funcio e processa'!W497&lt;='Tabela IRT'!$B$23,'Tabela IRT'!$C$23,IF('Ficha de funcio e processa'!W497&lt;='Tabela IRT'!$B$24,'Tabela IRT'!$C$24))))))))))))))</f>
        <v>0</v>
      </c>
      <c r="M492" s="233">
        <f>('Ficha de funcio e processa'!W497-30%)-L492</f>
        <v>-0.3</v>
      </c>
      <c r="N492" s="184">
        <v>44</v>
      </c>
      <c r="O492" s="184">
        <v>9</v>
      </c>
      <c r="P492" s="185"/>
      <c r="Q492" s="185"/>
      <c r="R492" s="186"/>
      <c r="S492" s="186"/>
      <c r="T492" s="186"/>
      <c r="U492" s="186"/>
      <c r="V492" s="186"/>
      <c r="W492" s="186"/>
      <c r="X492" s="186"/>
      <c r="Y492" s="186"/>
      <c r="Z492" s="151"/>
      <c r="AA492" s="153">
        <f t="shared" ca="1" si="37"/>
        <v>41740</v>
      </c>
      <c r="AB492" s="154">
        <f t="shared" ca="1" si="38"/>
        <v>114.35616438356165</v>
      </c>
      <c r="AC492" s="187"/>
    </row>
    <row r="493" spans="1:29">
      <c r="A493" s="137" t="b">
        <f t="shared" si="39"/>
        <v>0</v>
      </c>
      <c r="B493" s="138"/>
      <c r="C493" s="145"/>
      <c r="D493" s="138"/>
      <c r="E493" s="139"/>
      <c r="F493" s="139"/>
      <c r="G493" s="140">
        <f t="shared" ca="1" si="40"/>
        <v>41740</v>
      </c>
      <c r="H493" s="141">
        <f t="shared" ca="1" si="36"/>
        <v>-41740</v>
      </c>
      <c r="I493" s="180"/>
      <c r="J493" s="135">
        <f>IF('Ficha de funcio e processa'!W498&lt;='Tabela IRT'!$B$11,'Tabela IRT'!$D$11,IF('Ficha de funcio e processa'!W498&lt;='Tabela IRT'!$B$12,'Tabela IRT'!$D$12,IF('Ficha de funcio e processa'!W498&lt;='Tabela IRT'!$B$13,'Tabela IRT'!$D$13,IF('Ficha de funcio e processa'!W498&lt;='Tabela IRT'!$B$14,'Tabela IRT'!$D$14,IF('Ficha de funcio e processa'!W498&lt;='Tabela IRT'!$B$15,'Tabela IRT'!$D$15,IF('Ficha de funcio e processa'!W498&lt;='Tabela IRT'!$B$16,'Tabela IRT'!$D$16,IF('Ficha de funcio e processa'!W498&lt;='Tabela IRT'!$B$17,'Tabela IRT'!$D$17,IF('Ficha de funcio e processa'!W498&lt;='Tabela IRT'!$B$18,'Tabela IRT'!$D$18,IF('Ficha de funcio e processa'!W498&lt;='Tabela IRT'!$B$19,'Tabela IRT'!$D$19,IF('Ficha de funcio e processa'!W498&lt;='Tabela IRT'!$B$20,'Tabela IRT'!$D$20,IF('Ficha de funcio e processa'!W498&lt;='Tabela IRT'!$B$21,'Tabela IRT'!$D$21,IF('Ficha de funcio e processa'!W498&lt;='Tabela IRT'!$B$22,'Tabela IRT'!$D$22,IF('Ficha de funcio e processa'!W498&lt;='Tabela IRT'!$B$23,'Tabela IRT'!$D$23,IF('Ficha de funcio e processa'!W498&lt;='Tabela IRT'!$B$24,'Tabela IRT'!$D$24))))))))))))))</f>
        <v>0</v>
      </c>
      <c r="K493" s="148">
        <f>IF('Ficha de funcio e processa'!W498&lt;='Tabela IRT'!$B$11,'Tabela IRT'!$E$11,IF('Ficha de funcio e processa'!W498&lt;='Tabela IRT'!$B$12,'Tabela IRT'!$E$12,IF('Ficha de funcio e processa'!W498&lt;='Tabela IRT'!$B$13,'Tabela IRT'!$E$13,IF('Ficha de funcio e processa'!W498&lt;='Tabela IRT'!$B$14,'Tabela IRT'!$E$14,IF('Ficha de funcio e processa'!W498&lt;='Tabela IRT'!$B$15,'Tabela IRT'!$E$15,IF('Ficha de funcio e processa'!W498&lt;='Tabela IRT'!$B$16,'Tabela IRT'!$E$16,IF('Ficha de funcio e processa'!W498&lt;='Tabela IRT'!$B$17,'Tabela IRT'!$E$17,IF('Ficha de funcio e processa'!W498&lt;='Tabela IRT'!$B$18,'Tabela IRT'!$E$18,IF('Ficha de funcio e processa'!W498&lt;='Tabela IRT'!$B$19,'Tabela IRT'!$E$19,IF('Ficha de funcio e processa'!W498&lt;='Tabela IRT'!$B$20,'Tabela IRT'!$E$20,IF('Ficha de funcio e processa'!W498&lt;='Tabela IRT'!$B$21,'Tabela IRT'!$E$21,IF('Ficha de funcio e processa'!W498&lt;='Tabela IRT'!$B$22,'Tabela IRT'!$E$22,IF('Ficha de funcio e processa'!W498&lt;='Tabela IRT'!$B$23,'Tabela IRT'!$E$23,IF('Ficha de funcio e processa'!W498&lt;='Tabela IRT'!$B$24,'Tabela IRT'!$E$24))))))))))))))</f>
        <v>0</v>
      </c>
      <c r="L493" s="148">
        <f>IF('Ficha de funcio e processa'!W498&lt;='Tabela IRT'!$B$11,'Tabela IRT'!$C$11,IF('Ficha de funcio e processa'!W498&lt;='Tabela IRT'!$B$12,'Tabela IRT'!$C$12,IF('Ficha de funcio e processa'!W498&lt;='Tabela IRT'!$B$13,'Tabela IRT'!$C$13,IF('Ficha de funcio e processa'!W498&lt;='Tabela IRT'!$B$14,'Tabela IRT'!$C$14,IF('Ficha de funcio e processa'!W498&lt;='Tabela IRT'!$B$15,'Tabela IRT'!$C$15,IF('Ficha de funcio e processa'!W498&lt;='Tabela IRT'!$B$16,'Tabela IRT'!$C$16,IF('Ficha de funcio e processa'!W498&lt;='Tabela IRT'!$B$17,'Tabela IRT'!$C$17,IF('Ficha de funcio e processa'!W498&lt;='Tabela IRT'!$B$18,'Tabela IRT'!$C$18,IF('Ficha de funcio e processa'!W498&lt;='Tabela IRT'!$B$19,'Tabela IRT'!$C$19,IF('Ficha de funcio e processa'!W498&lt;='Tabela IRT'!$B$20,'Tabela IRT'!$C$20,IF('Ficha de funcio e processa'!W498&lt;='Tabela IRT'!$B$21,'Tabela IRT'!$C$21,IF('Ficha de funcio e processa'!W498&lt;='Tabela IRT'!$B$22,'Tabela IRT'!$C$22,IF('Ficha de funcio e processa'!W498&lt;='Tabela IRT'!$B$23,'Tabela IRT'!$C$23,IF('Ficha de funcio e processa'!W498&lt;='Tabela IRT'!$B$24,'Tabela IRT'!$C$24))))))))))))))</f>
        <v>0</v>
      </c>
      <c r="M493" s="233">
        <f>('Ficha de funcio e processa'!W498-30%)-L493</f>
        <v>-0.3</v>
      </c>
      <c r="N493" s="184">
        <v>44</v>
      </c>
      <c r="O493" s="184">
        <v>9</v>
      </c>
      <c r="P493" s="185"/>
      <c r="Q493" s="185"/>
      <c r="R493" s="186"/>
      <c r="S493" s="186"/>
      <c r="T493" s="186"/>
      <c r="U493" s="186"/>
      <c r="V493" s="186"/>
      <c r="W493" s="186"/>
      <c r="X493" s="186"/>
      <c r="Y493" s="186"/>
      <c r="Z493" s="151"/>
      <c r="AA493" s="153">
        <f t="shared" ca="1" si="37"/>
        <v>41740</v>
      </c>
      <c r="AB493" s="154">
        <f t="shared" ca="1" si="38"/>
        <v>114.35616438356165</v>
      </c>
      <c r="AC493" s="187"/>
    </row>
    <row r="494" spans="1:29">
      <c r="A494" s="137" t="b">
        <f t="shared" si="39"/>
        <v>0</v>
      </c>
      <c r="B494" s="138"/>
      <c r="C494" s="145"/>
      <c r="D494" s="138"/>
      <c r="E494" s="139"/>
      <c r="F494" s="139"/>
      <c r="G494" s="140">
        <f t="shared" ca="1" si="40"/>
        <v>41740</v>
      </c>
      <c r="H494" s="141">
        <f t="shared" ca="1" si="36"/>
        <v>-41740</v>
      </c>
      <c r="I494" s="180"/>
      <c r="J494" s="135">
        <f>IF('Ficha de funcio e processa'!W499&lt;='Tabela IRT'!$B$11,'Tabela IRT'!$D$11,IF('Ficha de funcio e processa'!W499&lt;='Tabela IRT'!$B$12,'Tabela IRT'!$D$12,IF('Ficha de funcio e processa'!W499&lt;='Tabela IRT'!$B$13,'Tabela IRT'!$D$13,IF('Ficha de funcio e processa'!W499&lt;='Tabela IRT'!$B$14,'Tabela IRT'!$D$14,IF('Ficha de funcio e processa'!W499&lt;='Tabela IRT'!$B$15,'Tabela IRT'!$D$15,IF('Ficha de funcio e processa'!W499&lt;='Tabela IRT'!$B$16,'Tabela IRT'!$D$16,IF('Ficha de funcio e processa'!W499&lt;='Tabela IRT'!$B$17,'Tabela IRT'!$D$17,IF('Ficha de funcio e processa'!W499&lt;='Tabela IRT'!$B$18,'Tabela IRT'!$D$18,IF('Ficha de funcio e processa'!W499&lt;='Tabela IRT'!$B$19,'Tabela IRT'!$D$19,IF('Ficha de funcio e processa'!W499&lt;='Tabela IRT'!$B$20,'Tabela IRT'!$D$20,IF('Ficha de funcio e processa'!W499&lt;='Tabela IRT'!$B$21,'Tabela IRT'!$D$21,IF('Ficha de funcio e processa'!W499&lt;='Tabela IRT'!$B$22,'Tabela IRT'!$D$22,IF('Ficha de funcio e processa'!W499&lt;='Tabela IRT'!$B$23,'Tabela IRT'!$D$23,IF('Ficha de funcio e processa'!W499&lt;='Tabela IRT'!$B$24,'Tabela IRT'!$D$24))))))))))))))</f>
        <v>0</v>
      </c>
      <c r="K494" s="148">
        <f>IF('Ficha de funcio e processa'!W499&lt;='Tabela IRT'!$B$11,'Tabela IRT'!$E$11,IF('Ficha de funcio e processa'!W499&lt;='Tabela IRT'!$B$12,'Tabela IRT'!$E$12,IF('Ficha de funcio e processa'!W499&lt;='Tabela IRT'!$B$13,'Tabela IRT'!$E$13,IF('Ficha de funcio e processa'!W499&lt;='Tabela IRT'!$B$14,'Tabela IRT'!$E$14,IF('Ficha de funcio e processa'!W499&lt;='Tabela IRT'!$B$15,'Tabela IRT'!$E$15,IF('Ficha de funcio e processa'!W499&lt;='Tabela IRT'!$B$16,'Tabela IRT'!$E$16,IF('Ficha de funcio e processa'!W499&lt;='Tabela IRT'!$B$17,'Tabela IRT'!$E$17,IF('Ficha de funcio e processa'!W499&lt;='Tabela IRT'!$B$18,'Tabela IRT'!$E$18,IF('Ficha de funcio e processa'!W499&lt;='Tabela IRT'!$B$19,'Tabela IRT'!$E$19,IF('Ficha de funcio e processa'!W499&lt;='Tabela IRT'!$B$20,'Tabela IRT'!$E$20,IF('Ficha de funcio e processa'!W499&lt;='Tabela IRT'!$B$21,'Tabela IRT'!$E$21,IF('Ficha de funcio e processa'!W499&lt;='Tabela IRT'!$B$22,'Tabela IRT'!$E$22,IF('Ficha de funcio e processa'!W499&lt;='Tabela IRT'!$B$23,'Tabela IRT'!$E$23,IF('Ficha de funcio e processa'!W499&lt;='Tabela IRT'!$B$24,'Tabela IRT'!$E$24))))))))))))))</f>
        <v>0</v>
      </c>
      <c r="L494" s="148">
        <f>IF('Ficha de funcio e processa'!W499&lt;='Tabela IRT'!$B$11,'Tabela IRT'!$C$11,IF('Ficha de funcio e processa'!W499&lt;='Tabela IRT'!$B$12,'Tabela IRT'!$C$12,IF('Ficha de funcio e processa'!W499&lt;='Tabela IRT'!$B$13,'Tabela IRT'!$C$13,IF('Ficha de funcio e processa'!W499&lt;='Tabela IRT'!$B$14,'Tabela IRT'!$C$14,IF('Ficha de funcio e processa'!W499&lt;='Tabela IRT'!$B$15,'Tabela IRT'!$C$15,IF('Ficha de funcio e processa'!W499&lt;='Tabela IRT'!$B$16,'Tabela IRT'!$C$16,IF('Ficha de funcio e processa'!W499&lt;='Tabela IRT'!$B$17,'Tabela IRT'!$C$17,IF('Ficha de funcio e processa'!W499&lt;='Tabela IRT'!$B$18,'Tabela IRT'!$C$18,IF('Ficha de funcio e processa'!W499&lt;='Tabela IRT'!$B$19,'Tabela IRT'!$C$19,IF('Ficha de funcio e processa'!W499&lt;='Tabela IRT'!$B$20,'Tabela IRT'!$C$20,IF('Ficha de funcio e processa'!W499&lt;='Tabela IRT'!$B$21,'Tabela IRT'!$C$21,IF('Ficha de funcio e processa'!W499&lt;='Tabela IRT'!$B$22,'Tabela IRT'!$C$22,IF('Ficha de funcio e processa'!W499&lt;='Tabela IRT'!$B$23,'Tabela IRT'!$C$23,IF('Ficha de funcio e processa'!W499&lt;='Tabela IRT'!$B$24,'Tabela IRT'!$C$24))))))))))))))</f>
        <v>0</v>
      </c>
      <c r="M494" s="233">
        <f>('Ficha de funcio e processa'!W499-30%)-L494</f>
        <v>-0.3</v>
      </c>
      <c r="N494" s="184">
        <v>44</v>
      </c>
      <c r="O494" s="184">
        <v>9</v>
      </c>
      <c r="P494" s="185"/>
      <c r="Q494" s="185"/>
      <c r="R494" s="186"/>
      <c r="S494" s="186"/>
      <c r="T494" s="186"/>
      <c r="U494" s="186"/>
      <c r="V494" s="186"/>
      <c r="W494" s="186"/>
      <c r="X494" s="186"/>
      <c r="Y494" s="186"/>
      <c r="Z494" s="151"/>
      <c r="AA494" s="153">
        <f t="shared" ca="1" si="37"/>
        <v>41740</v>
      </c>
      <c r="AB494" s="154">
        <f t="shared" ca="1" si="38"/>
        <v>114.35616438356165</v>
      </c>
      <c r="AC494" s="187"/>
    </row>
    <row r="495" spans="1:29">
      <c r="A495" s="137" t="b">
        <f t="shared" si="39"/>
        <v>0</v>
      </c>
      <c r="B495" s="138"/>
      <c r="C495" s="145"/>
      <c r="D495" s="138"/>
      <c r="E495" s="139"/>
      <c r="F495" s="139"/>
      <c r="G495" s="140">
        <f t="shared" ca="1" si="40"/>
        <v>41740</v>
      </c>
      <c r="H495" s="141">
        <f t="shared" ca="1" si="36"/>
        <v>-41740</v>
      </c>
      <c r="I495" s="180"/>
      <c r="J495" s="135">
        <f>IF('Ficha de funcio e processa'!W500&lt;='Tabela IRT'!$B$11,'Tabela IRT'!$D$11,IF('Ficha de funcio e processa'!W500&lt;='Tabela IRT'!$B$12,'Tabela IRT'!$D$12,IF('Ficha de funcio e processa'!W500&lt;='Tabela IRT'!$B$13,'Tabela IRT'!$D$13,IF('Ficha de funcio e processa'!W500&lt;='Tabela IRT'!$B$14,'Tabela IRT'!$D$14,IF('Ficha de funcio e processa'!W500&lt;='Tabela IRT'!$B$15,'Tabela IRT'!$D$15,IF('Ficha de funcio e processa'!W500&lt;='Tabela IRT'!$B$16,'Tabela IRT'!$D$16,IF('Ficha de funcio e processa'!W500&lt;='Tabela IRT'!$B$17,'Tabela IRT'!$D$17,IF('Ficha de funcio e processa'!W500&lt;='Tabela IRT'!$B$18,'Tabela IRT'!$D$18,IF('Ficha de funcio e processa'!W500&lt;='Tabela IRT'!$B$19,'Tabela IRT'!$D$19,IF('Ficha de funcio e processa'!W500&lt;='Tabela IRT'!$B$20,'Tabela IRT'!$D$20,IF('Ficha de funcio e processa'!W500&lt;='Tabela IRT'!$B$21,'Tabela IRT'!$D$21,IF('Ficha de funcio e processa'!W500&lt;='Tabela IRT'!$B$22,'Tabela IRT'!$D$22,IF('Ficha de funcio e processa'!W500&lt;='Tabela IRT'!$B$23,'Tabela IRT'!$D$23,IF('Ficha de funcio e processa'!W500&lt;='Tabela IRT'!$B$24,'Tabela IRT'!$D$24))))))))))))))</f>
        <v>0</v>
      </c>
      <c r="K495" s="148">
        <f>IF('Ficha de funcio e processa'!W500&lt;='Tabela IRT'!$B$11,'Tabela IRT'!$E$11,IF('Ficha de funcio e processa'!W500&lt;='Tabela IRT'!$B$12,'Tabela IRT'!$E$12,IF('Ficha de funcio e processa'!W500&lt;='Tabela IRT'!$B$13,'Tabela IRT'!$E$13,IF('Ficha de funcio e processa'!W500&lt;='Tabela IRT'!$B$14,'Tabela IRT'!$E$14,IF('Ficha de funcio e processa'!W500&lt;='Tabela IRT'!$B$15,'Tabela IRT'!$E$15,IF('Ficha de funcio e processa'!W500&lt;='Tabela IRT'!$B$16,'Tabela IRT'!$E$16,IF('Ficha de funcio e processa'!W500&lt;='Tabela IRT'!$B$17,'Tabela IRT'!$E$17,IF('Ficha de funcio e processa'!W500&lt;='Tabela IRT'!$B$18,'Tabela IRT'!$E$18,IF('Ficha de funcio e processa'!W500&lt;='Tabela IRT'!$B$19,'Tabela IRT'!$E$19,IF('Ficha de funcio e processa'!W500&lt;='Tabela IRT'!$B$20,'Tabela IRT'!$E$20,IF('Ficha de funcio e processa'!W500&lt;='Tabela IRT'!$B$21,'Tabela IRT'!$E$21,IF('Ficha de funcio e processa'!W500&lt;='Tabela IRT'!$B$22,'Tabela IRT'!$E$22,IF('Ficha de funcio e processa'!W500&lt;='Tabela IRT'!$B$23,'Tabela IRT'!$E$23,IF('Ficha de funcio e processa'!W500&lt;='Tabela IRT'!$B$24,'Tabela IRT'!$E$24))))))))))))))</f>
        <v>0</v>
      </c>
      <c r="L495" s="148">
        <f>IF('Ficha de funcio e processa'!W500&lt;='Tabela IRT'!$B$11,'Tabela IRT'!$C$11,IF('Ficha de funcio e processa'!W500&lt;='Tabela IRT'!$B$12,'Tabela IRT'!$C$12,IF('Ficha de funcio e processa'!W500&lt;='Tabela IRT'!$B$13,'Tabela IRT'!$C$13,IF('Ficha de funcio e processa'!W500&lt;='Tabela IRT'!$B$14,'Tabela IRT'!$C$14,IF('Ficha de funcio e processa'!W500&lt;='Tabela IRT'!$B$15,'Tabela IRT'!$C$15,IF('Ficha de funcio e processa'!W500&lt;='Tabela IRT'!$B$16,'Tabela IRT'!$C$16,IF('Ficha de funcio e processa'!W500&lt;='Tabela IRT'!$B$17,'Tabela IRT'!$C$17,IF('Ficha de funcio e processa'!W500&lt;='Tabela IRT'!$B$18,'Tabela IRT'!$C$18,IF('Ficha de funcio e processa'!W500&lt;='Tabela IRT'!$B$19,'Tabela IRT'!$C$19,IF('Ficha de funcio e processa'!W500&lt;='Tabela IRT'!$B$20,'Tabela IRT'!$C$20,IF('Ficha de funcio e processa'!W500&lt;='Tabela IRT'!$B$21,'Tabela IRT'!$C$21,IF('Ficha de funcio e processa'!W500&lt;='Tabela IRT'!$B$22,'Tabela IRT'!$C$22,IF('Ficha de funcio e processa'!W500&lt;='Tabela IRT'!$B$23,'Tabela IRT'!$C$23,IF('Ficha de funcio e processa'!W500&lt;='Tabela IRT'!$B$24,'Tabela IRT'!$C$24))))))))))))))</f>
        <v>0</v>
      </c>
      <c r="M495" s="233">
        <f>('Ficha de funcio e processa'!W500-30%)-L495</f>
        <v>-0.3</v>
      </c>
      <c r="N495" s="184">
        <v>44</v>
      </c>
      <c r="O495" s="184">
        <v>9</v>
      </c>
      <c r="P495" s="185"/>
      <c r="Q495" s="185"/>
      <c r="R495" s="186"/>
      <c r="S495" s="186"/>
      <c r="T495" s="186"/>
      <c r="U495" s="186"/>
      <c r="V495" s="186"/>
      <c r="W495" s="186"/>
      <c r="X495" s="186"/>
      <c r="Y495" s="186"/>
      <c r="Z495" s="151"/>
      <c r="AA495" s="153">
        <f t="shared" ca="1" si="37"/>
        <v>41740</v>
      </c>
      <c r="AB495" s="154">
        <f t="shared" ca="1" si="38"/>
        <v>114.35616438356165</v>
      </c>
      <c r="AC495" s="187"/>
    </row>
    <row r="496" spans="1:29">
      <c r="A496" s="137" t="b">
        <f t="shared" si="39"/>
        <v>0</v>
      </c>
      <c r="B496" s="138"/>
      <c r="C496" s="145"/>
      <c r="D496" s="138"/>
      <c r="E496" s="139"/>
      <c r="F496" s="139"/>
      <c r="G496" s="140">
        <f t="shared" ca="1" si="40"/>
        <v>41740</v>
      </c>
      <c r="H496" s="141">
        <f t="shared" ca="1" si="36"/>
        <v>-41740</v>
      </c>
      <c r="I496" s="180"/>
      <c r="J496" s="135">
        <f>IF('Ficha de funcio e processa'!W501&lt;='Tabela IRT'!$B$11,'Tabela IRT'!$D$11,IF('Ficha de funcio e processa'!W501&lt;='Tabela IRT'!$B$12,'Tabela IRT'!$D$12,IF('Ficha de funcio e processa'!W501&lt;='Tabela IRT'!$B$13,'Tabela IRT'!$D$13,IF('Ficha de funcio e processa'!W501&lt;='Tabela IRT'!$B$14,'Tabela IRT'!$D$14,IF('Ficha de funcio e processa'!W501&lt;='Tabela IRT'!$B$15,'Tabela IRT'!$D$15,IF('Ficha de funcio e processa'!W501&lt;='Tabela IRT'!$B$16,'Tabela IRT'!$D$16,IF('Ficha de funcio e processa'!W501&lt;='Tabela IRT'!$B$17,'Tabela IRT'!$D$17,IF('Ficha de funcio e processa'!W501&lt;='Tabela IRT'!$B$18,'Tabela IRT'!$D$18,IF('Ficha de funcio e processa'!W501&lt;='Tabela IRT'!$B$19,'Tabela IRT'!$D$19,IF('Ficha de funcio e processa'!W501&lt;='Tabela IRT'!$B$20,'Tabela IRT'!$D$20,IF('Ficha de funcio e processa'!W501&lt;='Tabela IRT'!$B$21,'Tabela IRT'!$D$21,IF('Ficha de funcio e processa'!W501&lt;='Tabela IRT'!$B$22,'Tabela IRT'!$D$22,IF('Ficha de funcio e processa'!W501&lt;='Tabela IRT'!$B$23,'Tabela IRT'!$D$23,IF('Ficha de funcio e processa'!W501&lt;='Tabela IRT'!$B$24,'Tabela IRT'!$D$24))))))))))))))</f>
        <v>0</v>
      </c>
      <c r="K496" s="148">
        <f>IF('Ficha de funcio e processa'!W501&lt;='Tabela IRT'!$B$11,'Tabela IRT'!$E$11,IF('Ficha de funcio e processa'!W501&lt;='Tabela IRT'!$B$12,'Tabela IRT'!$E$12,IF('Ficha de funcio e processa'!W501&lt;='Tabela IRT'!$B$13,'Tabela IRT'!$E$13,IF('Ficha de funcio e processa'!W501&lt;='Tabela IRT'!$B$14,'Tabela IRT'!$E$14,IF('Ficha de funcio e processa'!W501&lt;='Tabela IRT'!$B$15,'Tabela IRT'!$E$15,IF('Ficha de funcio e processa'!W501&lt;='Tabela IRT'!$B$16,'Tabela IRT'!$E$16,IF('Ficha de funcio e processa'!W501&lt;='Tabela IRT'!$B$17,'Tabela IRT'!$E$17,IF('Ficha de funcio e processa'!W501&lt;='Tabela IRT'!$B$18,'Tabela IRT'!$E$18,IF('Ficha de funcio e processa'!W501&lt;='Tabela IRT'!$B$19,'Tabela IRT'!$E$19,IF('Ficha de funcio e processa'!W501&lt;='Tabela IRT'!$B$20,'Tabela IRT'!$E$20,IF('Ficha de funcio e processa'!W501&lt;='Tabela IRT'!$B$21,'Tabela IRT'!$E$21,IF('Ficha de funcio e processa'!W501&lt;='Tabela IRT'!$B$22,'Tabela IRT'!$E$22,IF('Ficha de funcio e processa'!W501&lt;='Tabela IRT'!$B$23,'Tabela IRT'!$E$23,IF('Ficha de funcio e processa'!W501&lt;='Tabela IRT'!$B$24,'Tabela IRT'!$E$24))))))))))))))</f>
        <v>0</v>
      </c>
      <c r="L496" s="148">
        <f>IF('Ficha de funcio e processa'!W501&lt;='Tabela IRT'!$B$11,'Tabela IRT'!$C$11,IF('Ficha de funcio e processa'!W501&lt;='Tabela IRT'!$B$12,'Tabela IRT'!$C$12,IF('Ficha de funcio e processa'!W501&lt;='Tabela IRT'!$B$13,'Tabela IRT'!$C$13,IF('Ficha de funcio e processa'!W501&lt;='Tabela IRT'!$B$14,'Tabela IRT'!$C$14,IF('Ficha de funcio e processa'!W501&lt;='Tabela IRT'!$B$15,'Tabela IRT'!$C$15,IF('Ficha de funcio e processa'!W501&lt;='Tabela IRT'!$B$16,'Tabela IRT'!$C$16,IF('Ficha de funcio e processa'!W501&lt;='Tabela IRT'!$B$17,'Tabela IRT'!$C$17,IF('Ficha de funcio e processa'!W501&lt;='Tabela IRT'!$B$18,'Tabela IRT'!$C$18,IF('Ficha de funcio e processa'!W501&lt;='Tabela IRT'!$B$19,'Tabela IRT'!$C$19,IF('Ficha de funcio e processa'!W501&lt;='Tabela IRT'!$B$20,'Tabela IRT'!$C$20,IF('Ficha de funcio e processa'!W501&lt;='Tabela IRT'!$B$21,'Tabela IRT'!$C$21,IF('Ficha de funcio e processa'!W501&lt;='Tabela IRT'!$B$22,'Tabela IRT'!$C$22,IF('Ficha de funcio e processa'!W501&lt;='Tabela IRT'!$B$23,'Tabela IRT'!$C$23,IF('Ficha de funcio e processa'!W501&lt;='Tabela IRT'!$B$24,'Tabela IRT'!$C$24))))))))))))))</f>
        <v>0</v>
      </c>
      <c r="M496" s="233">
        <f>('Ficha de funcio e processa'!W501-30%)-L496</f>
        <v>-0.3</v>
      </c>
      <c r="N496" s="184">
        <v>44</v>
      </c>
      <c r="O496" s="184">
        <v>9</v>
      </c>
      <c r="P496" s="185"/>
      <c r="Q496" s="185"/>
      <c r="R496" s="186"/>
      <c r="S496" s="186"/>
      <c r="T496" s="186"/>
      <c r="U496" s="186"/>
      <c r="V496" s="186"/>
      <c r="W496" s="186"/>
      <c r="X496" s="186"/>
      <c r="Y496" s="186"/>
      <c r="Z496" s="151"/>
      <c r="AA496" s="153">
        <f t="shared" ca="1" si="37"/>
        <v>41740</v>
      </c>
      <c r="AB496" s="154">
        <f t="shared" ca="1" si="38"/>
        <v>114.35616438356165</v>
      </c>
      <c r="AC496" s="187"/>
    </row>
    <row r="497" spans="1:29">
      <c r="A497" s="137" t="b">
        <f t="shared" si="39"/>
        <v>0</v>
      </c>
      <c r="B497" s="138"/>
      <c r="C497" s="145"/>
      <c r="D497" s="138"/>
      <c r="E497" s="139"/>
      <c r="F497" s="139"/>
      <c r="G497" s="140">
        <f t="shared" ca="1" si="40"/>
        <v>41740</v>
      </c>
      <c r="H497" s="141">
        <f t="shared" ca="1" si="36"/>
        <v>-41740</v>
      </c>
      <c r="I497" s="180"/>
      <c r="J497" s="135">
        <f>IF('Ficha de funcio e processa'!W502&lt;='Tabela IRT'!$B$11,'Tabela IRT'!$D$11,IF('Ficha de funcio e processa'!W502&lt;='Tabela IRT'!$B$12,'Tabela IRT'!$D$12,IF('Ficha de funcio e processa'!W502&lt;='Tabela IRT'!$B$13,'Tabela IRT'!$D$13,IF('Ficha de funcio e processa'!W502&lt;='Tabela IRT'!$B$14,'Tabela IRT'!$D$14,IF('Ficha de funcio e processa'!W502&lt;='Tabela IRT'!$B$15,'Tabela IRT'!$D$15,IF('Ficha de funcio e processa'!W502&lt;='Tabela IRT'!$B$16,'Tabela IRT'!$D$16,IF('Ficha de funcio e processa'!W502&lt;='Tabela IRT'!$B$17,'Tabela IRT'!$D$17,IF('Ficha de funcio e processa'!W502&lt;='Tabela IRT'!$B$18,'Tabela IRT'!$D$18,IF('Ficha de funcio e processa'!W502&lt;='Tabela IRT'!$B$19,'Tabela IRT'!$D$19,IF('Ficha de funcio e processa'!W502&lt;='Tabela IRT'!$B$20,'Tabela IRT'!$D$20,IF('Ficha de funcio e processa'!W502&lt;='Tabela IRT'!$B$21,'Tabela IRT'!$D$21,IF('Ficha de funcio e processa'!W502&lt;='Tabela IRT'!$B$22,'Tabela IRT'!$D$22,IF('Ficha de funcio e processa'!W502&lt;='Tabela IRT'!$B$23,'Tabela IRT'!$D$23,IF('Ficha de funcio e processa'!W502&lt;='Tabela IRT'!$B$24,'Tabela IRT'!$D$24))))))))))))))</f>
        <v>0</v>
      </c>
      <c r="K497" s="148">
        <f>IF('Ficha de funcio e processa'!W502&lt;='Tabela IRT'!$B$11,'Tabela IRT'!$E$11,IF('Ficha de funcio e processa'!W502&lt;='Tabela IRT'!$B$12,'Tabela IRT'!$E$12,IF('Ficha de funcio e processa'!W502&lt;='Tabela IRT'!$B$13,'Tabela IRT'!$E$13,IF('Ficha de funcio e processa'!W502&lt;='Tabela IRT'!$B$14,'Tabela IRT'!$E$14,IF('Ficha de funcio e processa'!W502&lt;='Tabela IRT'!$B$15,'Tabela IRT'!$E$15,IF('Ficha de funcio e processa'!W502&lt;='Tabela IRT'!$B$16,'Tabela IRT'!$E$16,IF('Ficha de funcio e processa'!W502&lt;='Tabela IRT'!$B$17,'Tabela IRT'!$E$17,IF('Ficha de funcio e processa'!W502&lt;='Tabela IRT'!$B$18,'Tabela IRT'!$E$18,IF('Ficha de funcio e processa'!W502&lt;='Tabela IRT'!$B$19,'Tabela IRT'!$E$19,IF('Ficha de funcio e processa'!W502&lt;='Tabela IRT'!$B$20,'Tabela IRT'!$E$20,IF('Ficha de funcio e processa'!W502&lt;='Tabela IRT'!$B$21,'Tabela IRT'!$E$21,IF('Ficha de funcio e processa'!W502&lt;='Tabela IRT'!$B$22,'Tabela IRT'!$E$22,IF('Ficha de funcio e processa'!W502&lt;='Tabela IRT'!$B$23,'Tabela IRT'!$E$23,IF('Ficha de funcio e processa'!W502&lt;='Tabela IRT'!$B$24,'Tabela IRT'!$E$24))))))))))))))</f>
        <v>0</v>
      </c>
      <c r="L497" s="148">
        <f>IF('Ficha de funcio e processa'!W502&lt;='Tabela IRT'!$B$11,'Tabela IRT'!$C$11,IF('Ficha de funcio e processa'!W502&lt;='Tabela IRT'!$B$12,'Tabela IRT'!$C$12,IF('Ficha de funcio e processa'!W502&lt;='Tabela IRT'!$B$13,'Tabela IRT'!$C$13,IF('Ficha de funcio e processa'!W502&lt;='Tabela IRT'!$B$14,'Tabela IRT'!$C$14,IF('Ficha de funcio e processa'!W502&lt;='Tabela IRT'!$B$15,'Tabela IRT'!$C$15,IF('Ficha de funcio e processa'!W502&lt;='Tabela IRT'!$B$16,'Tabela IRT'!$C$16,IF('Ficha de funcio e processa'!W502&lt;='Tabela IRT'!$B$17,'Tabela IRT'!$C$17,IF('Ficha de funcio e processa'!W502&lt;='Tabela IRT'!$B$18,'Tabela IRT'!$C$18,IF('Ficha de funcio e processa'!W502&lt;='Tabela IRT'!$B$19,'Tabela IRT'!$C$19,IF('Ficha de funcio e processa'!W502&lt;='Tabela IRT'!$B$20,'Tabela IRT'!$C$20,IF('Ficha de funcio e processa'!W502&lt;='Tabela IRT'!$B$21,'Tabela IRT'!$C$21,IF('Ficha de funcio e processa'!W502&lt;='Tabela IRT'!$B$22,'Tabela IRT'!$C$22,IF('Ficha de funcio e processa'!W502&lt;='Tabela IRT'!$B$23,'Tabela IRT'!$C$23,IF('Ficha de funcio e processa'!W502&lt;='Tabela IRT'!$B$24,'Tabela IRT'!$C$24))))))))))))))</f>
        <v>0</v>
      </c>
      <c r="M497" s="233">
        <f>('Ficha de funcio e processa'!W502-30%)-L497</f>
        <v>-0.3</v>
      </c>
      <c r="N497" s="184">
        <v>44</v>
      </c>
      <c r="O497" s="184">
        <v>9</v>
      </c>
      <c r="P497" s="185"/>
      <c r="Q497" s="185"/>
      <c r="R497" s="186"/>
      <c r="S497" s="186"/>
      <c r="T497" s="186"/>
      <c r="U497" s="186"/>
      <c r="V497" s="186"/>
      <c r="W497" s="186"/>
      <c r="X497" s="186"/>
      <c r="Y497" s="186"/>
      <c r="Z497" s="151"/>
      <c r="AA497" s="153">
        <f t="shared" ca="1" si="37"/>
        <v>41740</v>
      </c>
      <c r="AB497" s="154">
        <f t="shared" ca="1" si="38"/>
        <v>114.35616438356165</v>
      </c>
      <c r="AC497" s="187"/>
    </row>
    <row r="498" spans="1:29">
      <c r="A498" s="137" t="b">
        <f t="shared" si="39"/>
        <v>0</v>
      </c>
      <c r="B498" s="138"/>
      <c r="C498" s="145"/>
      <c r="D498" s="138"/>
      <c r="E498" s="139"/>
      <c r="F498" s="139"/>
      <c r="G498" s="140">
        <f t="shared" ca="1" si="40"/>
        <v>41740</v>
      </c>
      <c r="H498" s="141">
        <f t="shared" ca="1" si="36"/>
        <v>-41740</v>
      </c>
      <c r="I498" s="180"/>
      <c r="J498" s="135">
        <f>IF('Ficha de funcio e processa'!W503&lt;='Tabela IRT'!$B$11,'Tabela IRT'!$D$11,IF('Ficha de funcio e processa'!W503&lt;='Tabela IRT'!$B$12,'Tabela IRT'!$D$12,IF('Ficha de funcio e processa'!W503&lt;='Tabela IRT'!$B$13,'Tabela IRT'!$D$13,IF('Ficha de funcio e processa'!W503&lt;='Tabela IRT'!$B$14,'Tabela IRT'!$D$14,IF('Ficha de funcio e processa'!W503&lt;='Tabela IRT'!$B$15,'Tabela IRT'!$D$15,IF('Ficha de funcio e processa'!W503&lt;='Tabela IRT'!$B$16,'Tabela IRT'!$D$16,IF('Ficha de funcio e processa'!W503&lt;='Tabela IRT'!$B$17,'Tabela IRT'!$D$17,IF('Ficha de funcio e processa'!W503&lt;='Tabela IRT'!$B$18,'Tabela IRT'!$D$18,IF('Ficha de funcio e processa'!W503&lt;='Tabela IRT'!$B$19,'Tabela IRT'!$D$19,IF('Ficha de funcio e processa'!W503&lt;='Tabela IRT'!$B$20,'Tabela IRT'!$D$20,IF('Ficha de funcio e processa'!W503&lt;='Tabela IRT'!$B$21,'Tabela IRT'!$D$21,IF('Ficha de funcio e processa'!W503&lt;='Tabela IRT'!$B$22,'Tabela IRT'!$D$22,IF('Ficha de funcio e processa'!W503&lt;='Tabela IRT'!$B$23,'Tabela IRT'!$D$23,IF('Ficha de funcio e processa'!W503&lt;='Tabela IRT'!$B$24,'Tabela IRT'!$D$24))))))))))))))</f>
        <v>0</v>
      </c>
      <c r="K498" s="148">
        <f>IF('Ficha de funcio e processa'!W503&lt;='Tabela IRT'!$B$11,'Tabela IRT'!$E$11,IF('Ficha de funcio e processa'!W503&lt;='Tabela IRT'!$B$12,'Tabela IRT'!$E$12,IF('Ficha de funcio e processa'!W503&lt;='Tabela IRT'!$B$13,'Tabela IRT'!$E$13,IF('Ficha de funcio e processa'!W503&lt;='Tabela IRT'!$B$14,'Tabela IRT'!$E$14,IF('Ficha de funcio e processa'!W503&lt;='Tabela IRT'!$B$15,'Tabela IRT'!$E$15,IF('Ficha de funcio e processa'!W503&lt;='Tabela IRT'!$B$16,'Tabela IRT'!$E$16,IF('Ficha de funcio e processa'!W503&lt;='Tabela IRT'!$B$17,'Tabela IRT'!$E$17,IF('Ficha de funcio e processa'!W503&lt;='Tabela IRT'!$B$18,'Tabela IRT'!$E$18,IF('Ficha de funcio e processa'!W503&lt;='Tabela IRT'!$B$19,'Tabela IRT'!$E$19,IF('Ficha de funcio e processa'!W503&lt;='Tabela IRT'!$B$20,'Tabela IRT'!$E$20,IF('Ficha de funcio e processa'!W503&lt;='Tabela IRT'!$B$21,'Tabela IRT'!$E$21,IF('Ficha de funcio e processa'!W503&lt;='Tabela IRT'!$B$22,'Tabela IRT'!$E$22,IF('Ficha de funcio e processa'!W503&lt;='Tabela IRT'!$B$23,'Tabela IRT'!$E$23,IF('Ficha de funcio e processa'!W503&lt;='Tabela IRT'!$B$24,'Tabela IRT'!$E$24))))))))))))))</f>
        <v>0</v>
      </c>
      <c r="L498" s="148">
        <f>IF('Ficha de funcio e processa'!W503&lt;='Tabela IRT'!$B$11,'Tabela IRT'!$C$11,IF('Ficha de funcio e processa'!W503&lt;='Tabela IRT'!$B$12,'Tabela IRT'!$C$12,IF('Ficha de funcio e processa'!W503&lt;='Tabela IRT'!$B$13,'Tabela IRT'!$C$13,IF('Ficha de funcio e processa'!W503&lt;='Tabela IRT'!$B$14,'Tabela IRT'!$C$14,IF('Ficha de funcio e processa'!W503&lt;='Tabela IRT'!$B$15,'Tabela IRT'!$C$15,IF('Ficha de funcio e processa'!W503&lt;='Tabela IRT'!$B$16,'Tabela IRT'!$C$16,IF('Ficha de funcio e processa'!W503&lt;='Tabela IRT'!$B$17,'Tabela IRT'!$C$17,IF('Ficha de funcio e processa'!W503&lt;='Tabela IRT'!$B$18,'Tabela IRT'!$C$18,IF('Ficha de funcio e processa'!W503&lt;='Tabela IRT'!$B$19,'Tabela IRT'!$C$19,IF('Ficha de funcio e processa'!W503&lt;='Tabela IRT'!$B$20,'Tabela IRT'!$C$20,IF('Ficha de funcio e processa'!W503&lt;='Tabela IRT'!$B$21,'Tabela IRT'!$C$21,IF('Ficha de funcio e processa'!W503&lt;='Tabela IRT'!$B$22,'Tabela IRT'!$C$22,IF('Ficha de funcio e processa'!W503&lt;='Tabela IRT'!$B$23,'Tabela IRT'!$C$23,IF('Ficha de funcio e processa'!W503&lt;='Tabela IRT'!$B$24,'Tabela IRT'!$C$24))))))))))))))</f>
        <v>0</v>
      </c>
      <c r="M498" s="233">
        <f>('Ficha de funcio e processa'!W503-30%)-L498</f>
        <v>-0.3</v>
      </c>
      <c r="N498" s="184">
        <v>44</v>
      </c>
      <c r="O498" s="184">
        <v>9</v>
      </c>
      <c r="P498" s="185"/>
      <c r="Q498" s="185"/>
      <c r="R498" s="186"/>
      <c r="S498" s="186"/>
      <c r="T498" s="186"/>
      <c r="U498" s="186"/>
      <c r="V498" s="186"/>
      <c r="W498" s="186"/>
      <c r="X498" s="186"/>
      <c r="Y498" s="186"/>
      <c r="Z498" s="151"/>
      <c r="AA498" s="153">
        <f t="shared" ca="1" si="37"/>
        <v>41740</v>
      </c>
      <c r="AB498" s="154">
        <f t="shared" ca="1" si="38"/>
        <v>114.35616438356165</v>
      </c>
      <c r="AC498" s="187"/>
    </row>
    <row r="499" spans="1:29">
      <c r="A499" s="137" t="b">
        <f t="shared" si="39"/>
        <v>0</v>
      </c>
      <c r="B499" s="138"/>
      <c r="C499" s="145"/>
      <c r="D499" s="138"/>
      <c r="E499" s="139"/>
      <c r="F499" s="139"/>
      <c r="G499" s="140">
        <f t="shared" ca="1" si="40"/>
        <v>41740</v>
      </c>
      <c r="H499" s="141">
        <f t="shared" ca="1" si="36"/>
        <v>-41740</v>
      </c>
      <c r="I499" s="180"/>
      <c r="J499" s="135">
        <f>IF('Ficha de funcio e processa'!W504&lt;='Tabela IRT'!$B$11,'Tabela IRT'!$D$11,IF('Ficha de funcio e processa'!W504&lt;='Tabela IRT'!$B$12,'Tabela IRT'!$D$12,IF('Ficha de funcio e processa'!W504&lt;='Tabela IRT'!$B$13,'Tabela IRT'!$D$13,IF('Ficha de funcio e processa'!W504&lt;='Tabela IRT'!$B$14,'Tabela IRT'!$D$14,IF('Ficha de funcio e processa'!W504&lt;='Tabela IRT'!$B$15,'Tabela IRT'!$D$15,IF('Ficha de funcio e processa'!W504&lt;='Tabela IRT'!$B$16,'Tabela IRT'!$D$16,IF('Ficha de funcio e processa'!W504&lt;='Tabela IRT'!$B$17,'Tabela IRT'!$D$17,IF('Ficha de funcio e processa'!W504&lt;='Tabela IRT'!$B$18,'Tabela IRT'!$D$18,IF('Ficha de funcio e processa'!W504&lt;='Tabela IRT'!$B$19,'Tabela IRT'!$D$19,IF('Ficha de funcio e processa'!W504&lt;='Tabela IRT'!$B$20,'Tabela IRT'!$D$20,IF('Ficha de funcio e processa'!W504&lt;='Tabela IRT'!$B$21,'Tabela IRT'!$D$21,IF('Ficha de funcio e processa'!W504&lt;='Tabela IRT'!$B$22,'Tabela IRT'!$D$22,IF('Ficha de funcio e processa'!W504&lt;='Tabela IRT'!$B$23,'Tabela IRT'!$D$23,IF('Ficha de funcio e processa'!W504&lt;='Tabela IRT'!$B$24,'Tabela IRT'!$D$24))))))))))))))</f>
        <v>0</v>
      </c>
      <c r="K499" s="148">
        <f>IF('Ficha de funcio e processa'!W504&lt;='Tabela IRT'!$B$11,'Tabela IRT'!$E$11,IF('Ficha de funcio e processa'!W504&lt;='Tabela IRT'!$B$12,'Tabela IRT'!$E$12,IF('Ficha de funcio e processa'!W504&lt;='Tabela IRT'!$B$13,'Tabela IRT'!$E$13,IF('Ficha de funcio e processa'!W504&lt;='Tabela IRT'!$B$14,'Tabela IRT'!$E$14,IF('Ficha de funcio e processa'!W504&lt;='Tabela IRT'!$B$15,'Tabela IRT'!$E$15,IF('Ficha de funcio e processa'!W504&lt;='Tabela IRT'!$B$16,'Tabela IRT'!$E$16,IF('Ficha de funcio e processa'!W504&lt;='Tabela IRT'!$B$17,'Tabela IRT'!$E$17,IF('Ficha de funcio e processa'!W504&lt;='Tabela IRT'!$B$18,'Tabela IRT'!$E$18,IF('Ficha de funcio e processa'!W504&lt;='Tabela IRT'!$B$19,'Tabela IRT'!$E$19,IF('Ficha de funcio e processa'!W504&lt;='Tabela IRT'!$B$20,'Tabela IRT'!$E$20,IF('Ficha de funcio e processa'!W504&lt;='Tabela IRT'!$B$21,'Tabela IRT'!$E$21,IF('Ficha de funcio e processa'!W504&lt;='Tabela IRT'!$B$22,'Tabela IRT'!$E$22,IF('Ficha de funcio e processa'!W504&lt;='Tabela IRT'!$B$23,'Tabela IRT'!$E$23,IF('Ficha de funcio e processa'!W504&lt;='Tabela IRT'!$B$24,'Tabela IRT'!$E$24))))))))))))))</f>
        <v>0</v>
      </c>
      <c r="L499" s="148">
        <f>IF('Ficha de funcio e processa'!W504&lt;='Tabela IRT'!$B$11,'Tabela IRT'!$C$11,IF('Ficha de funcio e processa'!W504&lt;='Tabela IRT'!$B$12,'Tabela IRT'!$C$12,IF('Ficha de funcio e processa'!W504&lt;='Tabela IRT'!$B$13,'Tabela IRT'!$C$13,IF('Ficha de funcio e processa'!W504&lt;='Tabela IRT'!$B$14,'Tabela IRT'!$C$14,IF('Ficha de funcio e processa'!W504&lt;='Tabela IRT'!$B$15,'Tabela IRT'!$C$15,IF('Ficha de funcio e processa'!W504&lt;='Tabela IRT'!$B$16,'Tabela IRT'!$C$16,IF('Ficha de funcio e processa'!W504&lt;='Tabela IRT'!$B$17,'Tabela IRT'!$C$17,IF('Ficha de funcio e processa'!W504&lt;='Tabela IRT'!$B$18,'Tabela IRT'!$C$18,IF('Ficha de funcio e processa'!W504&lt;='Tabela IRT'!$B$19,'Tabela IRT'!$C$19,IF('Ficha de funcio e processa'!W504&lt;='Tabela IRT'!$B$20,'Tabela IRT'!$C$20,IF('Ficha de funcio e processa'!W504&lt;='Tabela IRT'!$B$21,'Tabela IRT'!$C$21,IF('Ficha de funcio e processa'!W504&lt;='Tabela IRT'!$B$22,'Tabela IRT'!$C$22,IF('Ficha de funcio e processa'!W504&lt;='Tabela IRT'!$B$23,'Tabela IRT'!$C$23,IF('Ficha de funcio e processa'!W504&lt;='Tabela IRT'!$B$24,'Tabela IRT'!$C$24))))))))))))))</f>
        <v>0</v>
      </c>
      <c r="M499" s="233">
        <f>('Ficha de funcio e processa'!W504-30%)-L499</f>
        <v>-0.3</v>
      </c>
      <c r="N499" s="184">
        <v>44</v>
      </c>
      <c r="O499" s="184">
        <v>9</v>
      </c>
      <c r="P499" s="185"/>
      <c r="Q499" s="185"/>
      <c r="R499" s="186"/>
      <c r="S499" s="186"/>
      <c r="T499" s="186"/>
      <c r="U499" s="186"/>
      <c r="V499" s="186"/>
      <c r="W499" s="186"/>
      <c r="X499" s="186"/>
      <c r="Y499" s="186"/>
      <c r="Z499" s="151"/>
      <c r="AA499" s="153">
        <f t="shared" ca="1" si="37"/>
        <v>41740</v>
      </c>
      <c r="AB499" s="154">
        <f t="shared" ca="1" si="38"/>
        <v>114.35616438356165</v>
      </c>
      <c r="AC499" s="187"/>
    </row>
    <row r="500" spans="1:29">
      <c r="A500" s="137" t="b">
        <f t="shared" si="39"/>
        <v>0</v>
      </c>
      <c r="B500" s="138"/>
      <c r="C500" s="145"/>
      <c r="D500" s="138"/>
      <c r="E500" s="139"/>
      <c r="F500" s="139"/>
      <c r="G500" s="140">
        <f t="shared" ca="1" si="40"/>
        <v>41740</v>
      </c>
      <c r="H500" s="141">
        <f t="shared" ca="1" si="36"/>
        <v>-41740</v>
      </c>
      <c r="I500" s="180"/>
      <c r="J500" s="135">
        <f>IF('Ficha de funcio e processa'!W505&lt;='Tabela IRT'!$B$11,'Tabela IRT'!$D$11,IF('Ficha de funcio e processa'!W505&lt;='Tabela IRT'!$B$12,'Tabela IRT'!$D$12,IF('Ficha de funcio e processa'!W505&lt;='Tabela IRT'!$B$13,'Tabela IRT'!$D$13,IF('Ficha de funcio e processa'!W505&lt;='Tabela IRT'!$B$14,'Tabela IRT'!$D$14,IF('Ficha de funcio e processa'!W505&lt;='Tabela IRT'!$B$15,'Tabela IRT'!$D$15,IF('Ficha de funcio e processa'!W505&lt;='Tabela IRT'!$B$16,'Tabela IRT'!$D$16,IF('Ficha de funcio e processa'!W505&lt;='Tabela IRT'!$B$17,'Tabela IRT'!$D$17,IF('Ficha de funcio e processa'!W505&lt;='Tabela IRT'!$B$18,'Tabela IRT'!$D$18,IF('Ficha de funcio e processa'!W505&lt;='Tabela IRT'!$B$19,'Tabela IRT'!$D$19,IF('Ficha de funcio e processa'!W505&lt;='Tabela IRT'!$B$20,'Tabela IRT'!$D$20,IF('Ficha de funcio e processa'!W505&lt;='Tabela IRT'!$B$21,'Tabela IRT'!$D$21,IF('Ficha de funcio e processa'!W505&lt;='Tabela IRT'!$B$22,'Tabela IRT'!$D$22,IF('Ficha de funcio e processa'!W505&lt;='Tabela IRT'!$B$23,'Tabela IRT'!$D$23,IF('Ficha de funcio e processa'!W505&lt;='Tabela IRT'!$B$24,'Tabela IRT'!$D$24))))))))))))))</f>
        <v>0</v>
      </c>
      <c r="K500" s="148">
        <f>IF('Ficha de funcio e processa'!W505&lt;='Tabela IRT'!$B$11,'Tabela IRT'!$E$11,IF('Ficha de funcio e processa'!W505&lt;='Tabela IRT'!$B$12,'Tabela IRT'!$E$12,IF('Ficha de funcio e processa'!W505&lt;='Tabela IRT'!$B$13,'Tabela IRT'!$E$13,IF('Ficha de funcio e processa'!W505&lt;='Tabela IRT'!$B$14,'Tabela IRT'!$E$14,IF('Ficha de funcio e processa'!W505&lt;='Tabela IRT'!$B$15,'Tabela IRT'!$E$15,IF('Ficha de funcio e processa'!W505&lt;='Tabela IRT'!$B$16,'Tabela IRT'!$E$16,IF('Ficha de funcio e processa'!W505&lt;='Tabela IRT'!$B$17,'Tabela IRT'!$E$17,IF('Ficha de funcio e processa'!W505&lt;='Tabela IRT'!$B$18,'Tabela IRT'!$E$18,IF('Ficha de funcio e processa'!W505&lt;='Tabela IRT'!$B$19,'Tabela IRT'!$E$19,IF('Ficha de funcio e processa'!W505&lt;='Tabela IRT'!$B$20,'Tabela IRT'!$E$20,IF('Ficha de funcio e processa'!W505&lt;='Tabela IRT'!$B$21,'Tabela IRT'!$E$21,IF('Ficha de funcio e processa'!W505&lt;='Tabela IRT'!$B$22,'Tabela IRT'!$E$22,IF('Ficha de funcio e processa'!W505&lt;='Tabela IRT'!$B$23,'Tabela IRT'!$E$23,IF('Ficha de funcio e processa'!W505&lt;='Tabela IRT'!$B$24,'Tabela IRT'!$E$24))))))))))))))</f>
        <v>0</v>
      </c>
      <c r="L500" s="148">
        <f>IF('Ficha de funcio e processa'!W505&lt;='Tabela IRT'!$B$11,'Tabela IRT'!$C$11,IF('Ficha de funcio e processa'!W505&lt;='Tabela IRT'!$B$12,'Tabela IRT'!$C$12,IF('Ficha de funcio e processa'!W505&lt;='Tabela IRT'!$B$13,'Tabela IRT'!$C$13,IF('Ficha de funcio e processa'!W505&lt;='Tabela IRT'!$B$14,'Tabela IRT'!$C$14,IF('Ficha de funcio e processa'!W505&lt;='Tabela IRT'!$B$15,'Tabela IRT'!$C$15,IF('Ficha de funcio e processa'!W505&lt;='Tabela IRT'!$B$16,'Tabela IRT'!$C$16,IF('Ficha de funcio e processa'!W505&lt;='Tabela IRT'!$B$17,'Tabela IRT'!$C$17,IF('Ficha de funcio e processa'!W505&lt;='Tabela IRT'!$B$18,'Tabela IRT'!$C$18,IF('Ficha de funcio e processa'!W505&lt;='Tabela IRT'!$B$19,'Tabela IRT'!$C$19,IF('Ficha de funcio e processa'!W505&lt;='Tabela IRT'!$B$20,'Tabela IRT'!$C$20,IF('Ficha de funcio e processa'!W505&lt;='Tabela IRT'!$B$21,'Tabela IRT'!$C$21,IF('Ficha de funcio e processa'!W505&lt;='Tabela IRT'!$B$22,'Tabela IRT'!$C$22,IF('Ficha de funcio e processa'!W505&lt;='Tabela IRT'!$B$23,'Tabela IRT'!$C$23,IF('Ficha de funcio e processa'!W505&lt;='Tabela IRT'!$B$24,'Tabela IRT'!$C$24))))))))))))))</f>
        <v>0</v>
      </c>
      <c r="M500" s="233">
        <f>('Ficha de funcio e processa'!W505-30%)-L500</f>
        <v>-0.3</v>
      </c>
      <c r="N500" s="184">
        <v>44</v>
      </c>
      <c r="O500" s="184">
        <v>9</v>
      </c>
      <c r="P500" s="185"/>
      <c r="Q500" s="185"/>
      <c r="R500" s="186"/>
      <c r="S500" s="186"/>
      <c r="T500" s="186"/>
      <c r="U500" s="186"/>
      <c r="V500" s="186"/>
      <c r="W500" s="186"/>
      <c r="X500" s="186"/>
      <c r="Y500" s="186"/>
      <c r="Z500" s="151"/>
      <c r="AA500" s="153">
        <f t="shared" ca="1" si="37"/>
        <v>41740</v>
      </c>
      <c r="AB500" s="154">
        <f t="shared" ca="1" si="38"/>
        <v>114.35616438356165</v>
      </c>
      <c r="AC500" s="187"/>
    </row>
    <row r="501" spans="1:29">
      <c r="A501" s="137" t="b">
        <f t="shared" si="39"/>
        <v>0</v>
      </c>
      <c r="B501" s="138"/>
      <c r="C501" s="145"/>
      <c r="D501" s="138"/>
      <c r="E501" s="139"/>
      <c r="F501" s="139"/>
      <c r="G501" s="140">
        <f t="shared" ca="1" si="40"/>
        <v>41740</v>
      </c>
      <c r="H501" s="141">
        <f t="shared" ca="1" si="36"/>
        <v>-41740</v>
      </c>
      <c r="I501" s="180"/>
      <c r="J501" s="135">
        <f>IF('Ficha de funcio e processa'!W506&lt;='Tabela IRT'!$B$11,'Tabela IRT'!$D$11,IF('Ficha de funcio e processa'!W506&lt;='Tabela IRT'!$B$12,'Tabela IRT'!$D$12,IF('Ficha de funcio e processa'!W506&lt;='Tabela IRT'!$B$13,'Tabela IRT'!$D$13,IF('Ficha de funcio e processa'!W506&lt;='Tabela IRT'!$B$14,'Tabela IRT'!$D$14,IF('Ficha de funcio e processa'!W506&lt;='Tabela IRT'!$B$15,'Tabela IRT'!$D$15,IF('Ficha de funcio e processa'!W506&lt;='Tabela IRT'!$B$16,'Tabela IRT'!$D$16,IF('Ficha de funcio e processa'!W506&lt;='Tabela IRT'!$B$17,'Tabela IRT'!$D$17,IF('Ficha de funcio e processa'!W506&lt;='Tabela IRT'!$B$18,'Tabela IRT'!$D$18,IF('Ficha de funcio e processa'!W506&lt;='Tabela IRT'!$B$19,'Tabela IRT'!$D$19,IF('Ficha de funcio e processa'!W506&lt;='Tabela IRT'!$B$20,'Tabela IRT'!$D$20,IF('Ficha de funcio e processa'!W506&lt;='Tabela IRT'!$B$21,'Tabela IRT'!$D$21,IF('Ficha de funcio e processa'!W506&lt;='Tabela IRT'!$B$22,'Tabela IRT'!$D$22,IF('Ficha de funcio e processa'!W506&lt;='Tabela IRT'!$B$23,'Tabela IRT'!$D$23,IF('Ficha de funcio e processa'!W506&lt;='Tabela IRT'!$B$24,'Tabela IRT'!$D$24))))))))))))))</f>
        <v>0</v>
      </c>
      <c r="K501" s="148">
        <f>IF('Ficha de funcio e processa'!W506&lt;='Tabela IRT'!$B$11,'Tabela IRT'!$E$11,IF('Ficha de funcio e processa'!W506&lt;='Tabela IRT'!$B$12,'Tabela IRT'!$E$12,IF('Ficha de funcio e processa'!W506&lt;='Tabela IRT'!$B$13,'Tabela IRT'!$E$13,IF('Ficha de funcio e processa'!W506&lt;='Tabela IRT'!$B$14,'Tabela IRT'!$E$14,IF('Ficha de funcio e processa'!W506&lt;='Tabela IRT'!$B$15,'Tabela IRT'!$E$15,IF('Ficha de funcio e processa'!W506&lt;='Tabela IRT'!$B$16,'Tabela IRT'!$E$16,IF('Ficha de funcio e processa'!W506&lt;='Tabela IRT'!$B$17,'Tabela IRT'!$E$17,IF('Ficha de funcio e processa'!W506&lt;='Tabela IRT'!$B$18,'Tabela IRT'!$E$18,IF('Ficha de funcio e processa'!W506&lt;='Tabela IRT'!$B$19,'Tabela IRT'!$E$19,IF('Ficha de funcio e processa'!W506&lt;='Tabela IRT'!$B$20,'Tabela IRT'!$E$20,IF('Ficha de funcio e processa'!W506&lt;='Tabela IRT'!$B$21,'Tabela IRT'!$E$21,IF('Ficha de funcio e processa'!W506&lt;='Tabela IRT'!$B$22,'Tabela IRT'!$E$22,IF('Ficha de funcio e processa'!W506&lt;='Tabela IRT'!$B$23,'Tabela IRT'!$E$23,IF('Ficha de funcio e processa'!W506&lt;='Tabela IRT'!$B$24,'Tabela IRT'!$E$24))))))))))))))</f>
        <v>0</v>
      </c>
      <c r="L501" s="148">
        <f>IF('Ficha de funcio e processa'!W506&lt;='Tabela IRT'!$B$11,'Tabela IRT'!$C$11,IF('Ficha de funcio e processa'!W506&lt;='Tabela IRT'!$B$12,'Tabela IRT'!$C$12,IF('Ficha de funcio e processa'!W506&lt;='Tabela IRT'!$B$13,'Tabela IRT'!$C$13,IF('Ficha de funcio e processa'!W506&lt;='Tabela IRT'!$B$14,'Tabela IRT'!$C$14,IF('Ficha de funcio e processa'!W506&lt;='Tabela IRT'!$B$15,'Tabela IRT'!$C$15,IF('Ficha de funcio e processa'!W506&lt;='Tabela IRT'!$B$16,'Tabela IRT'!$C$16,IF('Ficha de funcio e processa'!W506&lt;='Tabela IRT'!$B$17,'Tabela IRT'!$C$17,IF('Ficha de funcio e processa'!W506&lt;='Tabela IRT'!$B$18,'Tabela IRT'!$C$18,IF('Ficha de funcio e processa'!W506&lt;='Tabela IRT'!$B$19,'Tabela IRT'!$C$19,IF('Ficha de funcio e processa'!W506&lt;='Tabela IRT'!$B$20,'Tabela IRT'!$C$20,IF('Ficha de funcio e processa'!W506&lt;='Tabela IRT'!$B$21,'Tabela IRT'!$C$21,IF('Ficha de funcio e processa'!W506&lt;='Tabela IRT'!$B$22,'Tabela IRT'!$C$22,IF('Ficha de funcio e processa'!W506&lt;='Tabela IRT'!$B$23,'Tabela IRT'!$C$23,IF('Ficha de funcio e processa'!W506&lt;='Tabela IRT'!$B$24,'Tabela IRT'!$C$24))))))))))))))</f>
        <v>0</v>
      </c>
      <c r="M501" s="233">
        <f>('Ficha de funcio e processa'!W506-30%)-L501</f>
        <v>-0.3</v>
      </c>
      <c r="N501" s="184">
        <v>44</v>
      </c>
      <c r="O501" s="184">
        <v>9</v>
      </c>
      <c r="P501" s="185"/>
      <c r="Q501" s="185"/>
      <c r="R501" s="186"/>
      <c r="S501" s="186"/>
      <c r="T501" s="186"/>
      <c r="U501" s="186"/>
      <c r="V501" s="186"/>
      <c r="W501" s="186"/>
      <c r="X501" s="186"/>
      <c r="Y501" s="186"/>
      <c r="Z501" s="151"/>
      <c r="AA501" s="153">
        <f t="shared" ca="1" si="37"/>
        <v>41740</v>
      </c>
      <c r="AB501" s="154">
        <f t="shared" ca="1" si="38"/>
        <v>114.35616438356165</v>
      </c>
      <c r="AC501" s="187"/>
    </row>
    <row r="502" spans="1:29">
      <c r="A502" s="137" t="b">
        <f t="shared" si="39"/>
        <v>0</v>
      </c>
      <c r="B502" s="138"/>
      <c r="C502" s="145"/>
      <c r="D502" s="138"/>
      <c r="E502" s="139"/>
      <c r="F502" s="139"/>
      <c r="G502" s="140">
        <f t="shared" ca="1" si="40"/>
        <v>41740</v>
      </c>
      <c r="H502" s="141">
        <f t="shared" ca="1" si="36"/>
        <v>-41740</v>
      </c>
      <c r="I502" s="180"/>
      <c r="J502" s="135">
        <f>IF('Ficha de funcio e processa'!W507&lt;='Tabela IRT'!$B$11,'Tabela IRT'!$D$11,IF('Ficha de funcio e processa'!W507&lt;='Tabela IRT'!$B$12,'Tabela IRT'!$D$12,IF('Ficha de funcio e processa'!W507&lt;='Tabela IRT'!$B$13,'Tabela IRT'!$D$13,IF('Ficha de funcio e processa'!W507&lt;='Tabela IRT'!$B$14,'Tabela IRT'!$D$14,IF('Ficha de funcio e processa'!W507&lt;='Tabela IRT'!$B$15,'Tabela IRT'!$D$15,IF('Ficha de funcio e processa'!W507&lt;='Tabela IRT'!$B$16,'Tabela IRT'!$D$16,IF('Ficha de funcio e processa'!W507&lt;='Tabela IRT'!$B$17,'Tabela IRT'!$D$17,IF('Ficha de funcio e processa'!W507&lt;='Tabela IRT'!$B$18,'Tabela IRT'!$D$18,IF('Ficha de funcio e processa'!W507&lt;='Tabela IRT'!$B$19,'Tabela IRT'!$D$19,IF('Ficha de funcio e processa'!W507&lt;='Tabela IRT'!$B$20,'Tabela IRT'!$D$20,IF('Ficha de funcio e processa'!W507&lt;='Tabela IRT'!$B$21,'Tabela IRT'!$D$21,IF('Ficha de funcio e processa'!W507&lt;='Tabela IRT'!$B$22,'Tabela IRT'!$D$22,IF('Ficha de funcio e processa'!W507&lt;='Tabela IRT'!$B$23,'Tabela IRT'!$D$23,IF('Ficha de funcio e processa'!W507&lt;='Tabela IRT'!$B$24,'Tabela IRT'!$D$24))))))))))))))</f>
        <v>0</v>
      </c>
      <c r="K502" s="148">
        <f>IF('Ficha de funcio e processa'!W507&lt;='Tabela IRT'!$B$11,'Tabela IRT'!$E$11,IF('Ficha de funcio e processa'!W507&lt;='Tabela IRT'!$B$12,'Tabela IRT'!$E$12,IF('Ficha de funcio e processa'!W507&lt;='Tabela IRT'!$B$13,'Tabela IRT'!$E$13,IF('Ficha de funcio e processa'!W507&lt;='Tabela IRT'!$B$14,'Tabela IRT'!$E$14,IF('Ficha de funcio e processa'!W507&lt;='Tabela IRT'!$B$15,'Tabela IRT'!$E$15,IF('Ficha de funcio e processa'!W507&lt;='Tabela IRT'!$B$16,'Tabela IRT'!$E$16,IF('Ficha de funcio e processa'!W507&lt;='Tabela IRT'!$B$17,'Tabela IRT'!$E$17,IF('Ficha de funcio e processa'!W507&lt;='Tabela IRT'!$B$18,'Tabela IRT'!$E$18,IF('Ficha de funcio e processa'!W507&lt;='Tabela IRT'!$B$19,'Tabela IRT'!$E$19,IF('Ficha de funcio e processa'!W507&lt;='Tabela IRT'!$B$20,'Tabela IRT'!$E$20,IF('Ficha de funcio e processa'!W507&lt;='Tabela IRT'!$B$21,'Tabela IRT'!$E$21,IF('Ficha de funcio e processa'!W507&lt;='Tabela IRT'!$B$22,'Tabela IRT'!$E$22,IF('Ficha de funcio e processa'!W507&lt;='Tabela IRT'!$B$23,'Tabela IRT'!$E$23,IF('Ficha de funcio e processa'!W507&lt;='Tabela IRT'!$B$24,'Tabela IRT'!$E$24))))))))))))))</f>
        <v>0</v>
      </c>
      <c r="L502" s="148">
        <f>IF('Ficha de funcio e processa'!W507&lt;='Tabela IRT'!$B$11,'Tabela IRT'!$C$11,IF('Ficha de funcio e processa'!W507&lt;='Tabela IRT'!$B$12,'Tabela IRT'!$C$12,IF('Ficha de funcio e processa'!W507&lt;='Tabela IRT'!$B$13,'Tabela IRT'!$C$13,IF('Ficha de funcio e processa'!W507&lt;='Tabela IRT'!$B$14,'Tabela IRT'!$C$14,IF('Ficha de funcio e processa'!W507&lt;='Tabela IRT'!$B$15,'Tabela IRT'!$C$15,IF('Ficha de funcio e processa'!W507&lt;='Tabela IRT'!$B$16,'Tabela IRT'!$C$16,IF('Ficha de funcio e processa'!W507&lt;='Tabela IRT'!$B$17,'Tabela IRT'!$C$17,IF('Ficha de funcio e processa'!W507&lt;='Tabela IRT'!$B$18,'Tabela IRT'!$C$18,IF('Ficha de funcio e processa'!W507&lt;='Tabela IRT'!$B$19,'Tabela IRT'!$C$19,IF('Ficha de funcio e processa'!W507&lt;='Tabela IRT'!$B$20,'Tabela IRT'!$C$20,IF('Ficha de funcio e processa'!W507&lt;='Tabela IRT'!$B$21,'Tabela IRT'!$C$21,IF('Ficha de funcio e processa'!W507&lt;='Tabela IRT'!$B$22,'Tabela IRT'!$C$22,IF('Ficha de funcio e processa'!W507&lt;='Tabela IRT'!$B$23,'Tabela IRT'!$C$23,IF('Ficha de funcio e processa'!W507&lt;='Tabela IRT'!$B$24,'Tabela IRT'!$C$24))))))))))))))</f>
        <v>0</v>
      </c>
      <c r="M502" s="233">
        <f>('Ficha de funcio e processa'!W507-30%)-L502</f>
        <v>-0.3</v>
      </c>
      <c r="N502" s="184">
        <v>44</v>
      </c>
      <c r="O502" s="184">
        <v>9</v>
      </c>
      <c r="P502" s="185"/>
      <c r="Q502" s="185"/>
      <c r="R502" s="186"/>
      <c r="S502" s="186"/>
      <c r="T502" s="186"/>
      <c r="U502" s="186"/>
      <c r="V502" s="186"/>
      <c r="W502" s="186"/>
      <c r="X502" s="186"/>
      <c r="Y502" s="186"/>
      <c r="Z502" s="151"/>
      <c r="AA502" s="153">
        <f t="shared" ca="1" si="37"/>
        <v>41740</v>
      </c>
      <c r="AB502" s="154">
        <f t="shared" ca="1" si="38"/>
        <v>114.35616438356165</v>
      </c>
      <c r="AC502" s="187"/>
    </row>
    <row r="503" spans="1:29">
      <c r="A503" s="137" t="b">
        <f t="shared" si="39"/>
        <v>0</v>
      </c>
      <c r="B503" s="138"/>
      <c r="C503" s="145"/>
      <c r="D503" s="138"/>
      <c r="E503" s="139"/>
      <c r="F503" s="139"/>
      <c r="G503" s="140">
        <f t="shared" ca="1" si="40"/>
        <v>41740</v>
      </c>
      <c r="H503" s="141">
        <f t="shared" ca="1" si="36"/>
        <v>-41740</v>
      </c>
      <c r="I503" s="180"/>
      <c r="J503" s="135">
        <f>IF('Ficha de funcio e processa'!W508&lt;='Tabela IRT'!$B$11,'Tabela IRT'!$D$11,IF('Ficha de funcio e processa'!W508&lt;='Tabela IRT'!$B$12,'Tabela IRT'!$D$12,IF('Ficha de funcio e processa'!W508&lt;='Tabela IRT'!$B$13,'Tabela IRT'!$D$13,IF('Ficha de funcio e processa'!W508&lt;='Tabela IRT'!$B$14,'Tabela IRT'!$D$14,IF('Ficha de funcio e processa'!W508&lt;='Tabela IRT'!$B$15,'Tabela IRT'!$D$15,IF('Ficha de funcio e processa'!W508&lt;='Tabela IRT'!$B$16,'Tabela IRT'!$D$16,IF('Ficha de funcio e processa'!W508&lt;='Tabela IRT'!$B$17,'Tabela IRT'!$D$17,IF('Ficha de funcio e processa'!W508&lt;='Tabela IRT'!$B$18,'Tabela IRT'!$D$18,IF('Ficha de funcio e processa'!W508&lt;='Tabela IRT'!$B$19,'Tabela IRT'!$D$19,IF('Ficha de funcio e processa'!W508&lt;='Tabela IRT'!$B$20,'Tabela IRT'!$D$20,IF('Ficha de funcio e processa'!W508&lt;='Tabela IRT'!$B$21,'Tabela IRT'!$D$21,IF('Ficha de funcio e processa'!W508&lt;='Tabela IRT'!$B$22,'Tabela IRT'!$D$22,IF('Ficha de funcio e processa'!W508&lt;='Tabela IRT'!$B$23,'Tabela IRT'!$D$23,IF('Ficha de funcio e processa'!W508&lt;='Tabela IRT'!$B$24,'Tabela IRT'!$D$24))))))))))))))</f>
        <v>0</v>
      </c>
      <c r="K503" s="148">
        <f>IF('Ficha de funcio e processa'!W508&lt;='Tabela IRT'!$B$11,'Tabela IRT'!$E$11,IF('Ficha de funcio e processa'!W508&lt;='Tabela IRT'!$B$12,'Tabela IRT'!$E$12,IF('Ficha de funcio e processa'!W508&lt;='Tabela IRT'!$B$13,'Tabela IRT'!$E$13,IF('Ficha de funcio e processa'!W508&lt;='Tabela IRT'!$B$14,'Tabela IRT'!$E$14,IF('Ficha de funcio e processa'!W508&lt;='Tabela IRT'!$B$15,'Tabela IRT'!$E$15,IF('Ficha de funcio e processa'!W508&lt;='Tabela IRT'!$B$16,'Tabela IRT'!$E$16,IF('Ficha de funcio e processa'!W508&lt;='Tabela IRT'!$B$17,'Tabela IRT'!$E$17,IF('Ficha de funcio e processa'!W508&lt;='Tabela IRT'!$B$18,'Tabela IRT'!$E$18,IF('Ficha de funcio e processa'!W508&lt;='Tabela IRT'!$B$19,'Tabela IRT'!$E$19,IF('Ficha de funcio e processa'!W508&lt;='Tabela IRT'!$B$20,'Tabela IRT'!$E$20,IF('Ficha de funcio e processa'!W508&lt;='Tabela IRT'!$B$21,'Tabela IRT'!$E$21,IF('Ficha de funcio e processa'!W508&lt;='Tabela IRT'!$B$22,'Tabela IRT'!$E$22,IF('Ficha de funcio e processa'!W508&lt;='Tabela IRT'!$B$23,'Tabela IRT'!$E$23,IF('Ficha de funcio e processa'!W508&lt;='Tabela IRT'!$B$24,'Tabela IRT'!$E$24))))))))))))))</f>
        <v>0</v>
      </c>
      <c r="L503" s="148">
        <f>IF('Ficha de funcio e processa'!W508&lt;='Tabela IRT'!$B$11,'Tabela IRT'!$C$11,IF('Ficha de funcio e processa'!W508&lt;='Tabela IRT'!$B$12,'Tabela IRT'!$C$12,IF('Ficha de funcio e processa'!W508&lt;='Tabela IRT'!$B$13,'Tabela IRT'!$C$13,IF('Ficha de funcio e processa'!W508&lt;='Tabela IRT'!$B$14,'Tabela IRT'!$C$14,IF('Ficha de funcio e processa'!W508&lt;='Tabela IRT'!$B$15,'Tabela IRT'!$C$15,IF('Ficha de funcio e processa'!W508&lt;='Tabela IRT'!$B$16,'Tabela IRT'!$C$16,IF('Ficha de funcio e processa'!W508&lt;='Tabela IRT'!$B$17,'Tabela IRT'!$C$17,IF('Ficha de funcio e processa'!W508&lt;='Tabela IRT'!$B$18,'Tabela IRT'!$C$18,IF('Ficha de funcio e processa'!W508&lt;='Tabela IRT'!$B$19,'Tabela IRT'!$C$19,IF('Ficha de funcio e processa'!W508&lt;='Tabela IRT'!$B$20,'Tabela IRT'!$C$20,IF('Ficha de funcio e processa'!W508&lt;='Tabela IRT'!$B$21,'Tabela IRT'!$C$21,IF('Ficha de funcio e processa'!W508&lt;='Tabela IRT'!$B$22,'Tabela IRT'!$C$22,IF('Ficha de funcio e processa'!W508&lt;='Tabela IRT'!$B$23,'Tabela IRT'!$C$23,IF('Ficha de funcio e processa'!W508&lt;='Tabela IRT'!$B$24,'Tabela IRT'!$C$24))))))))))))))</f>
        <v>0</v>
      </c>
      <c r="M503" s="233">
        <f>('Ficha de funcio e processa'!W508-30%)-L503</f>
        <v>-0.3</v>
      </c>
      <c r="N503" s="184">
        <v>44</v>
      </c>
      <c r="O503" s="184">
        <v>9</v>
      </c>
      <c r="P503" s="185"/>
      <c r="Q503" s="185"/>
      <c r="R503" s="186"/>
      <c r="S503" s="186"/>
      <c r="T503" s="186"/>
      <c r="U503" s="186"/>
      <c r="V503" s="186"/>
      <c r="W503" s="186"/>
      <c r="X503" s="186"/>
      <c r="Y503" s="186"/>
      <c r="Z503" s="151"/>
      <c r="AA503" s="153">
        <f t="shared" ca="1" si="37"/>
        <v>41740</v>
      </c>
      <c r="AB503" s="154">
        <f t="shared" ca="1" si="38"/>
        <v>114.35616438356165</v>
      </c>
      <c r="AC503" s="187"/>
    </row>
    <row r="504" spans="1:29">
      <c r="A504" s="137" t="b">
        <f t="shared" si="39"/>
        <v>0</v>
      </c>
      <c r="B504" s="138"/>
      <c r="C504" s="145"/>
      <c r="D504" s="138"/>
      <c r="E504" s="139"/>
      <c r="F504" s="139"/>
      <c r="G504" s="140">
        <f t="shared" ca="1" si="40"/>
        <v>41740</v>
      </c>
      <c r="H504" s="141">
        <f t="shared" ca="1" si="36"/>
        <v>-41740</v>
      </c>
      <c r="I504" s="180"/>
      <c r="J504" s="135">
        <f>IF('Ficha de funcio e processa'!W509&lt;='Tabela IRT'!$B$11,'Tabela IRT'!$D$11,IF('Ficha de funcio e processa'!W509&lt;='Tabela IRT'!$B$12,'Tabela IRT'!$D$12,IF('Ficha de funcio e processa'!W509&lt;='Tabela IRT'!$B$13,'Tabela IRT'!$D$13,IF('Ficha de funcio e processa'!W509&lt;='Tabela IRT'!$B$14,'Tabela IRT'!$D$14,IF('Ficha de funcio e processa'!W509&lt;='Tabela IRT'!$B$15,'Tabela IRT'!$D$15,IF('Ficha de funcio e processa'!W509&lt;='Tabela IRT'!$B$16,'Tabela IRT'!$D$16,IF('Ficha de funcio e processa'!W509&lt;='Tabela IRT'!$B$17,'Tabela IRT'!$D$17,IF('Ficha de funcio e processa'!W509&lt;='Tabela IRT'!$B$18,'Tabela IRT'!$D$18,IF('Ficha de funcio e processa'!W509&lt;='Tabela IRT'!$B$19,'Tabela IRT'!$D$19,IF('Ficha de funcio e processa'!W509&lt;='Tabela IRT'!$B$20,'Tabela IRT'!$D$20,IF('Ficha de funcio e processa'!W509&lt;='Tabela IRT'!$B$21,'Tabela IRT'!$D$21,IF('Ficha de funcio e processa'!W509&lt;='Tabela IRT'!$B$22,'Tabela IRT'!$D$22,IF('Ficha de funcio e processa'!W509&lt;='Tabela IRT'!$B$23,'Tabela IRT'!$D$23,IF('Ficha de funcio e processa'!W509&lt;='Tabela IRT'!$B$24,'Tabela IRT'!$D$24))))))))))))))</f>
        <v>0</v>
      </c>
      <c r="K504" s="148">
        <f>IF('Ficha de funcio e processa'!W509&lt;='Tabela IRT'!$B$11,'Tabela IRT'!$E$11,IF('Ficha de funcio e processa'!W509&lt;='Tabela IRT'!$B$12,'Tabela IRT'!$E$12,IF('Ficha de funcio e processa'!W509&lt;='Tabela IRT'!$B$13,'Tabela IRT'!$E$13,IF('Ficha de funcio e processa'!W509&lt;='Tabela IRT'!$B$14,'Tabela IRT'!$E$14,IF('Ficha de funcio e processa'!W509&lt;='Tabela IRT'!$B$15,'Tabela IRT'!$E$15,IF('Ficha de funcio e processa'!W509&lt;='Tabela IRT'!$B$16,'Tabela IRT'!$E$16,IF('Ficha de funcio e processa'!W509&lt;='Tabela IRT'!$B$17,'Tabela IRT'!$E$17,IF('Ficha de funcio e processa'!W509&lt;='Tabela IRT'!$B$18,'Tabela IRT'!$E$18,IF('Ficha de funcio e processa'!W509&lt;='Tabela IRT'!$B$19,'Tabela IRT'!$E$19,IF('Ficha de funcio e processa'!W509&lt;='Tabela IRT'!$B$20,'Tabela IRT'!$E$20,IF('Ficha de funcio e processa'!W509&lt;='Tabela IRT'!$B$21,'Tabela IRT'!$E$21,IF('Ficha de funcio e processa'!W509&lt;='Tabela IRT'!$B$22,'Tabela IRT'!$E$22,IF('Ficha de funcio e processa'!W509&lt;='Tabela IRT'!$B$23,'Tabela IRT'!$E$23,IF('Ficha de funcio e processa'!W509&lt;='Tabela IRT'!$B$24,'Tabela IRT'!$E$24))))))))))))))</f>
        <v>0</v>
      </c>
      <c r="L504" s="148">
        <f>IF('Ficha de funcio e processa'!W509&lt;='Tabela IRT'!$B$11,'Tabela IRT'!$C$11,IF('Ficha de funcio e processa'!W509&lt;='Tabela IRT'!$B$12,'Tabela IRT'!$C$12,IF('Ficha de funcio e processa'!W509&lt;='Tabela IRT'!$B$13,'Tabela IRT'!$C$13,IF('Ficha de funcio e processa'!W509&lt;='Tabela IRT'!$B$14,'Tabela IRT'!$C$14,IF('Ficha de funcio e processa'!W509&lt;='Tabela IRT'!$B$15,'Tabela IRT'!$C$15,IF('Ficha de funcio e processa'!W509&lt;='Tabela IRT'!$B$16,'Tabela IRT'!$C$16,IF('Ficha de funcio e processa'!W509&lt;='Tabela IRT'!$B$17,'Tabela IRT'!$C$17,IF('Ficha de funcio e processa'!W509&lt;='Tabela IRT'!$B$18,'Tabela IRT'!$C$18,IF('Ficha de funcio e processa'!W509&lt;='Tabela IRT'!$B$19,'Tabela IRT'!$C$19,IF('Ficha de funcio e processa'!W509&lt;='Tabela IRT'!$B$20,'Tabela IRT'!$C$20,IF('Ficha de funcio e processa'!W509&lt;='Tabela IRT'!$B$21,'Tabela IRT'!$C$21,IF('Ficha de funcio e processa'!W509&lt;='Tabela IRT'!$B$22,'Tabela IRT'!$C$22,IF('Ficha de funcio e processa'!W509&lt;='Tabela IRT'!$B$23,'Tabela IRT'!$C$23,IF('Ficha de funcio e processa'!W509&lt;='Tabela IRT'!$B$24,'Tabela IRT'!$C$24))))))))))))))</f>
        <v>0</v>
      </c>
      <c r="M504" s="233">
        <f>('Ficha de funcio e processa'!W509-30%)-L504</f>
        <v>-0.3</v>
      </c>
      <c r="N504" s="184">
        <v>44</v>
      </c>
      <c r="O504" s="184">
        <v>9</v>
      </c>
      <c r="P504" s="185"/>
      <c r="Q504" s="185"/>
      <c r="R504" s="186"/>
      <c r="S504" s="186"/>
      <c r="T504" s="186"/>
      <c r="U504" s="186"/>
      <c r="V504" s="186"/>
      <c r="W504" s="186"/>
      <c r="X504" s="186"/>
      <c r="Y504" s="186"/>
      <c r="Z504" s="151"/>
      <c r="AA504" s="153">
        <f t="shared" ca="1" si="37"/>
        <v>41740</v>
      </c>
      <c r="AB504" s="154">
        <f t="shared" ca="1" si="38"/>
        <v>114.35616438356165</v>
      </c>
      <c r="AC504" s="187"/>
    </row>
    <row r="505" spans="1:29">
      <c r="A505" s="137" t="b">
        <f t="shared" si="39"/>
        <v>0</v>
      </c>
      <c r="B505" s="138"/>
      <c r="C505" s="145"/>
      <c r="D505" s="138"/>
      <c r="E505" s="139"/>
      <c r="F505" s="139"/>
      <c r="G505" s="140">
        <f t="shared" ca="1" si="40"/>
        <v>41740</v>
      </c>
      <c r="H505" s="141">
        <f t="shared" ca="1" si="36"/>
        <v>-41740</v>
      </c>
      <c r="I505" s="180"/>
      <c r="J505" s="135">
        <f>IF('Ficha de funcio e processa'!W510&lt;='Tabela IRT'!$B$11,'Tabela IRT'!$D$11,IF('Ficha de funcio e processa'!W510&lt;='Tabela IRT'!$B$12,'Tabela IRT'!$D$12,IF('Ficha de funcio e processa'!W510&lt;='Tabela IRT'!$B$13,'Tabela IRT'!$D$13,IF('Ficha de funcio e processa'!W510&lt;='Tabela IRT'!$B$14,'Tabela IRT'!$D$14,IF('Ficha de funcio e processa'!W510&lt;='Tabela IRT'!$B$15,'Tabela IRT'!$D$15,IF('Ficha de funcio e processa'!W510&lt;='Tabela IRT'!$B$16,'Tabela IRT'!$D$16,IF('Ficha de funcio e processa'!W510&lt;='Tabela IRT'!$B$17,'Tabela IRT'!$D$17,IF('Ficha de funcio e processa'!W510&lt;='Tabela IRT'!$B$18,'Tabela IRT'!$D$18,IF('Ficha de funcio e processa'!W510&lt;='Tabela IRT'!$B$19,'Tabela IRT'!$D$19,IF('Ficha de funcio e processa'!W510&lt;='Tabela IRT'!$B$20,'Tabela IRT'!$D$20,IF('Ficha de funcio e processa'!W510&lt;='Tabela IRT'!$B$21,'Tabela IRT'!$D$21,IF('Ficha de funcio e processa'!W510&lt;='Tabela IRT'!$B$22,'Tabela IRT'!$D$22,IF('Ficha de funcio e processa'!W510&lt;='Tabela IRT'!$B$23,'Tabela IRT'!$D$23,IF('Ficha de funcio e processa'!W510&lt;='Tabela IRT'!$B$24,'Tabela IRT'!$D$24))))))))))))))</f>
        <v>0</v>
      </c>
      <c r="K505" s="148">
        <f>IF('Ficha de funcio e processa'!W510&lt;='Tabela IRT'!$B$11,'Tabela IRT'!$E$11,IF('Ficha de funcio e processa'!W510&lt;='Tabela IRT'!$B$12,'Tabela IRT'!$E$12,IF('Ficha de funcio e processa'!W510&lt;='Tabela IRT'!$B$13,'Tabela IRT'!$E$13,IF('Ficha de funcio e processa'!W510&lt;='Tabela IRT'!$B$14,'Tabela IRT'!$E$14,IF('Ficha de funcio e processa'!W510&lt;='Tabela IRT'!$B$15,'Tabela IRT'!$E$15,IF('Ficha de funcio e processa'!W510&lt;='Tabela IRT'!$B$16,'Tabela IRT'!$E$16,IF('Ficha de funcio e processa'!W510&lt;='Tabela IRT'!$B$17,'Tabela IRT'!$E$17,IF('Ficha de funcio e processa'!W510&lt;='Tabela IRT'!$B$18,'Tabela IRT'!$E$18,IF('Ficha de funcio e processa'!W510&lt;='Tabela IRT'!$B$19,'Tabela IRT'!$E$19,IF('Ficha de funcio e processa'!W510&lt;='Tabela IRT'!$B$20,'Tabela IRT'!$E$20,IF('Ficha de funcio e processa'!W510&lt;='Tabela IRT'!$B$21,'Tabela IRT'!$E$21,IF('Ficha de funcio e processa'!W510&lt;='Tabela IRT'!$B$22,'Tabela IRT'!$E$22,IF('Ficha de funcio e processa'!W510&lt;='Tabela IRT'!$B$23,'Tabela IRT'!$E$23,IF('Ficha de funcio e processa'!W510&lt;='Tabela IRT'!$B$24,'Tabela IRT'!$E$24))))))))))))))</f>
        <v>0</v>
      </c>
      <c r="L505" s="148">
        <f>IF('Ficha de funcio e processa'!W510&lt;='Tabela IRT'!$B$11,'Tabela IRT'!$C$11,IF('Ficha de funcio e processa'!W510&lt;='Tabela IRT'!$B$12,'Tabela IRT'!$C$12,IF('Ficha de funcio e processa'!W510&lt;='Tabela IRT'!$B$13,'Tabela IRT'!$C$13,IF('Ficha de funcio e processa'!W510&lt;='Tabela IRT'!$B$14,'Tabela IRT'!$C$14,IF('Ficha de funcio e processa'!W510&lt;='Tabela IRT'!$B$15,'Tabela IRT'!$C$15,IF('Ficha de funcio e processa'!W510&lt;='Tabela IRT'!$B$16,'Tabela IRT'!$C$16,IF('Ficha de funcio e processa'!W510&lt;='Tabela IRT'!$B$17,'Tabela IRT'!$C$17,IF('Ficha de funcio e processa'!W510&lt;='Tabela IRT'!$B$18,'Tabela IRT'!$C$18,IF('Ficha de funcio e processa'!W510&lt;='Tabela IRT'!$B$19,'Tabela IRT'!$C$19,IF('Ficha de funcio e processa'!W510&lt;='Tabela IRT'!$B$20,'Tabela IRT'!$C$20,IF('Ficha de funcio e processa'!W510&lt;='Tabela IRT'!$B$21,'Tabela IRT'!$C$21,IF('Ficha de funcio e processa'!W510&lt;='Tabela IRT'!$B$22,'Tabela IRT'!$C$22,IF('Ficha de funcio e processa'!W510&lt;='Tabela IRT'!$B$23,'Tabela IRT'!$C$23,IF('Ficha de funcio e processa'!W510&lt;='Tabela IRT'!$B$24,'Tabela IRT'!$C$24))))))))))))))</f>
        <v>0</v>
      </c>
      <c r="M505" s="233">
        <f>('Ficha de funcio e processa'!W510-30%)-L505</f>
        <v>-0.3</v>
      </c>
      <c r="N505" s="184">
        <v>44</v>
      </c>
      <c r="O505" s="184">
        <v>9</v>
      </c>
      <c r="P505" s="185"/>
      <c r="Q505" s="185"/>
      <c r="R505" s="186"/>
      <c r="S505" s="186"/>
      <c r="T505" s="186"/>
      <c r="U505" s="186"/>
      <c r="V505" s="186"/>
      <c r="W505" s="186"/>
      <c r="X505" s="186"/>
      <c r="Y505" s="186"/>
      <c r="Z505" s="151"/>
      <c r="AA505" s="153">
        <f t="shared" ca="1" si="37"/>
        <v>41740</v>
      </c>
      <c r="AB505" s="154">
        <f t="shared" ca="1" si="38"/>
        <v>114.35616438356165</v>
      </c>
      <c r="AC505" s="187"/>
    </row>
    <row r="506" spans="1:29">
      <c r="A506" s="137" t="b">
        <f t="shared" si="39"/>
        <v>0</v>
      </c>
      <c r="B506" s="138"/>
      <c r="C506" s="145"/>
      <c r="D506" s="138"/>
      <c r="E506" s="139"/>
      <c r="F506" s="139"/>
      <c r="G506" s="140">
        <f t="shared" ca="1" si="40"/>
        <v>41740</v>
      </c>
      <c r="H506" s="141">
        <f t="shared" ca="1" si="36"/>
        <v>-41740</v>
      </c>
      <c r="I506" s="180"/>
      <c r="J506" s="135">
        <f>IF('Ficha de funcio e processa'!W511&lt;='Tabela IRT'!$B$11,'Tabela IRT'!$D$11,IF('Ficha de funcio e processa'!W511&lt;='Tabela IRT'!$B$12,'Tabela IRT'!$D$12,IF('Ficha de funcio e processa'!W511&lt;='Tabela IRT'!$B$13,'Tabela IRT'!$D$13,IF('Ficha de funcio e processa'!W511&lt;='Tabela IRT'!$B$14,'Tabela IRT'!$D$14,IF('Ficha de funcio e processa'!W511&lt;='Tabela IRT'!$B$15,'Tabela IRT'!$D$15,IF('Ficha de funcio e processa'!W511&lt;='Tabela IRT'!$B$16,'Tabela IRT'!$D$16,IF('Ficha de funcio e processa'!W511&lt;='Tabela IRT'!$B$17,'Tabela IRT'!$D$17,IF('Ficha de funcio e processa'!W511&lt;='Tabela IRT'!$B$18,'Tabela IRT'!$D$18,IF('Ficha de funcio e processa'!W511&lt;='Tabela IRT'!$B$19,'Tabela IRT'!$D$19,IF('Ficha de funcio e processa'!W511&lt;='Tabela IRT'!$B$20,'Tabela IRT'!$D$20,IF('Ficha de funcio e processa'!W511&lt;='Tabela IRT'!$B$21,'Tabela IRT'!$D$21,IF('Ficha de funcio e processa'!W511&lt;='Tabela IRT'!$B$22,'Tabela IRT'!$D$22,IF('Ficha de funcio e processa'!W511&lt;='Tabela IRT'!$B$23,'Tabela IRT'!$D$23,IF('Ficha de funcio e processa'!W511&lt;='Tabela IRT'!$B$24,'Tabela IRT'!$D$24))))))))))))))</f>
        <v>0</v>
      </c>
      <c r="K506" s="148">
        <f>IF('Ficha de funcio e processa'!W511&lt;='Tabela IRT'!$B$11,'Tabela IRT'!$E$11,IF('Ficha de funcio e processa'!W511&lt;='Tabela IRT'!$B$12,'Tabela IRT'!$E$12,IF('Ficha de funcio e processa'!W511&lt;='Tabela IRT'!$B$13,'Tabela IRT'!$E$13,IF('Ficha de funcio e processa'!W511&lt;='Tabela IRT'!$B$14,'Tabela IRT'!$E$14,IF('Ficha de funcio e processa'!W511&lt;='Tabela IRT'!$B$15,'Tabela IRT'!$E$15,IF('Ficha de funcio e processa'!W511&lt;='Tabela IRT'!$B$16,'Tabela IRT'!$E$16,IF('Ficha de funcio e processa'!W511&lt;='Tabela IRT'!$B$17,'Tabela IRT'!$E$17,IF('Ficha de funcio e processa'!W511&lt;='Tabela IRT'!$B$18,'Tabela IRT'!$E$18,IF('Ficha de funcio e processa'!W511&lt;='Tabela IRT'!$B$19,'Tabela IRT'!$E$19,IF('Ficha de funcio e processa'!W511&lt;='Tabela IRT'!$B$20,'Tabela IRT'!$E$20,IF('Ficha de funcio e processa'!W511&lt;='Tabela IRT'!$B$21,'Tabela IRT'!$E$21,IF('Ficha de funcio e processa'!W511&lt;='Tabela IRT'!$B$22,'Tabela IRT'!$E$22,IF('Ficha de funcio e processa'!W511&lt;='Tabela IRT'!$B$23,'Tabela IRT'!$E$23,IF('Ficha de funcio e processa'!W511&lt;='Tabela IRT'!$B$24,'Tabela IRT'!$E$24))))))))))))))</f>
        <v>0</v>
      </c>
      <c r="L506" s="148">
        <f>IF('Ficha de funcio e processa'!W511&lt;='Tabela IRT'!$B$11,'Tabela IRT'!$C$11,IF('Ficha de funcio e processa'!W511&lt;='Tabela IRT'!$B$12,'Tabela IRT'!$C$12,IF('Ficha de funcio e processa'!W511&lt;='Tabela IRT'!$B$13,'Tabela IRT'!$C$13,IF('Ficha de funcio e processa'!W511&lt;='Tabela IRT'!$B$14,'Tabela IRT'!$C$14,IF('Ficha de funcio e processa'!W511&lt;='Tabela IRT'!$B$15,'Tabela IRT'!$C$15,IF('Ficha de funcio e processa'!W511&lt;='Tabela IRT'!$B$16,'Tabela IRT'!$C$16,IF('Ficha de funcio e processa'!W511&lt;='Tabela IRT'!$B$17,'Tabela IRT'!$C$17,IF('Ficha de funcio e processa'!W511&lt;='Tabela IRT'!$B$18,'Tabela IRT'!$C$18,IF('Ficha de funcio e processa'!W511&lt;='Tabela IRT'!$B$19,'Tabela IRT'!$C$19,IF('Ficha de funcio e processa'!W511&lt;='Tabela IRT'!$B$20,'Tabela IRT'!$C$20,IF('Ficha de funcio e processa'!W511&lt;='Tabela IRT'!$B$21,'Tabela IRT'!$C$21,IF('Ficha de funcio e processa'!W511&lt;='Tabela IRT'!$B$22,'Tabela IRT'!$C$22,IF('Ficha de funcio e processa'!W511&lt;='Tabela IRT'!$B$23,'Tabela IRT'!$C$23,IF('Ficha de funcio e processa'!W511&lt;='Tabela IRT'!$B$24,'Tabela IRT'!$C$24))))))))))))))</f>
        <v>0</v>
      </c>
      <c r="M506" s="233">
        <f>('Ficha de funcio e processa'!W511-30%)-L506</f>
        <v>-0.3</v>
      </c>
      <c r="N506" s="184">
        <v>44</v>
      </c>
      <c r="O506" s="184">
        <v>9</v>
      </c>
      <c r="P506" s="185"/>
      <c r="Q506" s="185"/>
      <c r="R506" s="186"/>
      <c r="S506" s="186"/>
      <c r="T506" s="186"/>
      <c r="U506" s="186"/>
      <c r="V506" s="186"/>
      <c r="W506" s="186"/>
      <c r="X506" s="186"/>
      <c r="Y506" s="186"/>
      <c r="Z506" s="151"/>
      <c r="AA506" s="153">
        <f t="shared" ca="1" si="37"/>
        <v>41740</v>
      </c>
      <c r="AB506" s="154">
        <f t="shared" ca="1" si="38"/>
        <v>114.35616438356165</v>
      </c>
      <c r="AC506" s="187"/>
    </row>
    <row r="507" spans="1:29">
      <c r="A507" s="137" t="b">
        <f t="shared" si="39"/>
        <v>0</v>
      </c>
      <c r="B507" s="138"/>
      <c r="C507" s="145"/>
      <c r="D507" s="138"/>
      <c r="E507" s="139"/>
      <c r="F507" s="139"/>
      <c r="G507" s="140">
        <f t="shared" ca="1" si="40"/>
        <v>41740</v>
      </c>
      <c r="H507" s="141">
        <f t="shared" ca="1" si="36"/>
        <v>-41740</v>
      </c>
      <c r="I507" s="180"/>
      <c r="J507" s="135">
        <f>IF('Ficha de funcio e processa'!W512&lt;='Tabela IRT'!$B$11,'Tabela IRT'!$D$11,IF('Ficha de funcio e processa'!W512&lt;='Tabela IRT'!$B$12,'Tabela IRT'!$D$12,IF('Ficha de funcio e processa'!W512&lt;='Tabela IRT'!$B$13,'Tabela IRT'!$D$13,IF('Ficha de funcio e processa'!W512&lt;='Tabela IRT'!$B$14,'Tabela IRT'!$D$14,IF('Ficha de funcio e processa'!W512&lt;='Tabela IRT'!$B$15,'Tabela IRT'!$D$15,IF('Ficha de funcio e processa'!W512&lt;='Tabela IRT'!$B$16,'Tabela IRT'!$D$16,IF('Ficha de funcio e processa'!W512&lt;='Tabela IRT'!$B$17,'Tabela IRT'!$D$17,IF('Ficha de funcio e processa'!W512&lt;='Tabela IRT'!$B$18,'Tabela IRT'!$D$18,IF('Ficha de funcio e processa'!W512&lt;='Tabela IRT'!$B$19,'Tabela IRT'!$D$19,IF('Ficha de funcio e processa'!W512&lt;='Tabela IRT'!$B$20,'Tabela IRT'!$D$20,IF('Ficha de funcio e processa'!W512&lt;='Tabela IRT'!$B$21,'Tabela IRT'!$D$21,IF('Ficha de funcio e processa'!W512&lt;='Tabela IRT'!$B$22,'Tabela IRT'!$D$22,IF('Ficha de funcio e processa'!W512&lt;='Tabela IRT'!$B$23,'Tabela IRT'!$D$23,IF('Ficha de funcio e processa'!W512&lt;='Tabela IRT'!$B$24,'Tabela IRT'!$D$24))))))))))))))</f>
        <v>0</v>
      </c>
      <c r="K507" s="148">
        <f>IF('Ficha de funcio e processa'!W512&lt;='Tabela IRT'!$B$11,'Tabela IRT'!$E$11,IF('Ficha de funcio e processa'!W512&lt;='Tabela IRT'!$B$12,'Tabela IRT'!$E$12,IF('Ficha de funcio e processa'!W512&lt;='Tabela IRT'!$B$13,'Tabela IRT'!$E$13,IF('Ficha de funcio e processa'!W512&lt;='Tabela IRT'!$B$14,'Tabela IRT'!$E$14,IF('Ficha de funcio e processa'!W512&lt;='Tabela IRT'!$B$15,'Tabela IRT'!$E$15,IF('Ficha de funcio e processa'!W512&lt;='Tabela IRT'!$B$16,'Tabela IRT'!$E$16,IF('Ficha de funcio e processa'!W512&lt;='Tabela IRT'!$B$17,'Tabela IRT'!$E$17,IF('Ficha de funcio e processa'!W512&lt;='Tabela IRT'!$B$18,'Tabela IRT'!$E$18,IF('Ficha de funcio e processa'!W512&lt;='Tabela IRT'!$B$19,'Tabela IRT'!$E$19,IF('Ficha de funcio e processa'!W512&lt;='Tabela IRT'!$B$20,'Tabela IRT'!$E$20,IF('Ficha de funcio e processa'!W512&lt;='Tabela IRT'!$B$21,'Tabela IRT'!$E$21,IF('Ficha de funcio e processa'!W512&lt;='Tabela IRT'!$B$22,'Tabela IRT'!$E$22,IF('Ficha de funcio e processa'!W512&lt;='Tabela IRT'!$B$23,'Tabela IRT'!$E$23,IF('Ficha de funcio e processa'!W512&lt;='Tabela IRT'!$B$24,'Tabela IRT'!$E$24))))))))))))))</f>
        <v>0</v>
      </c>
      <c r="L507" s="148">
        <f>IF('Ficha de funcio e processa'!W512&lt;='Tabela IRT'!$B$11,'Tabela IRT'!$C$11,IF('Ficha de funcio e processa'!W512&lt;='Tabela IRT'!$B$12,'Tabela IRT'!$C$12,IF('Ficha de funcio e processa'!W512&lt;='Tabela IRT'!$B$13,'Tabela IRT'!$C$13,IF('Ficha de funcio e processa'!W512&lt;='Tabela IRT'!$B$14,'Tabela IRT'!$C$14,IF('Ficha de funcio e processa'!W512&lt;='Tabela IRT'!$B$15,'Tabela IRT'!$C$15,IF('Ficha de funcio e processa'!W512&lt;='Tabela IRT'!$B$16,'Tabela IRT'!$C$16,IF('Ficha de funcio e processa'!W512&lt;='Tabela IRT'!$B$17,'Tabela IRT'!$C$17,IF('Ficha de funcio e processa'!W512&lt;='Tabela IRT'!$B$18,'Tabela IRT'!$C$18,IF('Ficha de funcio e processa'!W512&lt;='Tabela IRT'!$B$19,'Tabela IRT'!$C$19,IF('Ficha de funcio e processa'!W512&lt;='Tabela IRT'!$B$20,'Tabela IRT'!$C$20,IF('Ficha de funcio e processa'!W512&lt;='Tabela IRT'!$B$21,'Tabela IRT'!$C$21,IF('Ficha de funcio e processa'!W512&lt;='Tabela IRT'!$B$22,'Tabela IRT'!$C$22,IF('Ficha de funcio e processa'!W512&lt;='Tabela IRT'!$B$23,'Tabela IRT'!$C$23,IF('Ficha de funcio e processa'!W512&lt;='Tabela IRT'!$B$24,'Tabela IRT'!$C$24))))))))))))))</f>
        <v>0</v>
      </c>
      <c r="M507" s="233">
        <f>('Ficha de funcio e processa'!W512-30%)-L507</f>
        <v>-0.3</v>
      </c>
      <c r="N507" s="184">
        <v>44</v>
      </c>
      <c r="O507" s="184">
        <v>9</v>
      </c>
      <c r="P507" s="185"/>
      <c r="Q507" s="185"/>
      <c r="R507" s="186"/>
      <c r="S507" s="186"/>
      <c r="T507" s="186"/>
      <c r="U507" s="186"/>
      <c r="V507" s="186"/>
      <c r="W507" s="186"/>
      <c r="X507" s="186"/>
      <c r="Y507" s="186"/>
      <c r="Z507" s="151"/>
      <c r="AA507" s="153">
        <f t="shared" ca="1" si="37"/>
        <v>41740</v>
      </c>
      <c r="AB507" s="154">
        <f t="shared" ca="1" si="38"/>
        <v>114.35616438356165</v>
      </c>
      <c r="AC507" s="187"/>
    </row>
    <row r="508" spans="1:29">
      <c r="A508" s="137" t="b">
        <f t="shared" si="39"/>
        <v>0</v>
      </c>
      <c r="B508" s="138"/>
      <c r="C508" s="145"/>
      <c r="D508" s="138"/>
      <c r="E508" s="139"/>
      <c r="F508" s="139"/>
      <c r="G508" s="140">
        <f t="shared" ca="1" si="40"/>
        <v>41740</v>
      </c>
      <c r="H508" s="141">
        <f t="shared" ca="1" si="36"/>
        <v>-41740</v>
      </c>
      <c r="I508" s="180"/>
      <c r="J508" s="135">
        <f>IF('Ficha de funcio e processa'!W513&lt;='Tabela IRT'!$B$11,'Tabela IRT'!$D$11,IF('Ficha de funcio e processa'!W513&lt;='Tabela IRT'!$B$12,'Tabela IRT'!$D$12,IF('Ficha de funcio e processa'!W513&lt;='Tabela IRT'!$B$13,'Tabela IRT'!$D$13,IF('Ficha de funcio e processa'!W513&lt;='Tabela IRT'!$B$14,'Tabela IRT'!$D$14,IF('Ficha de funcio e processa'!W513&lt;='Tabela IRT'!$B$15,'Tabela IRT'!$D$15,IF('Ficha de funcio e processa'!W513&lt;='Tabela IRT'!$B$16,'Tabela IRT'!$D$16,IF('Ficha de funcio e processa'!W513&lt;='Tabela IRT'!$B$17,'Tabela IRT'!$D$17,IF('Ficha de funcio e processa'!W513&lt;='Tabela IRT'!$B$18,'Tabela IRT'!$D$18,IF('Ficha de funcio e processa'!W513&lt;='Tabela IRT'!$B$19,'Tabela IRT'!$D$19,IF('Ficha de funcio e processa'!W513&lt;='Tabela IRT'!$B$20,'Tabela IRT'!$D$20,IF('Ficha de funcio e processa'!W513&lt;='Tabela IRT'!$B$21,'Tabela IRT'!$D$21,IF('Ficha de funcio e processa'!W513&lt;='Tabela IRT'!$B$22,'Tabela IRT'!$D$22,IF('Ficha de funcio e processa'!W513&lt;='Tabela IRT'!$B$23,'Tabela IRT'!$D$23,IF('Ficha de funcio e processa'!W513&lt;='Tabela IRT'!$B$24,'Tabela IRT'!$D$24))))))))))))))</f>
        <v>0</v>
      </c>
      <c r="K508" s="148">
        <f>IF('Ficha de funcio e processa'!W513&lt;='Tabela IRT'!$B$11,'Tabela IRT'!$E$11,IF('Ficha de funcio e processa'!W513&lt;='Tabela IRT'!$B$12,'Tabela IRT'!$E$12,IF('Ficha de funcio e processa'!W513&lt;='Tabela IRT'!$B$13,'Tabela IRT'!$E$13,IF('Ficha de funcio e processa'!W513&lt;='Tabela IRT'!$B$14,'Tabela IRT'!$E$14,IF('Ficha de funcio e processa'!W513&lt;='Tabela IRT'!$B$15,'Tabela IRT'!$E$15,IF('Ficha de funcio e processa'!W513&lt;='Tabela IRT'!$B$16,'Tabela IRT'!$E$16,IF('Ficha de funcio e processa'!W513&lt;='Tabela IRT'!$B$17,'Tabela IRT'!$E$17,IF('Ficha de funcio e processa'!W513&lt;='Tabela IRT'!$B$18,'Tabela IRT'!$E$18,IF('Ficha de funcio e processa'!W513&lt;='Tabela IRT'!$B$19,'Tabela IRT'!$E$19,IF('Ficha de funcio e processa'!W513&lt;='Tabela IRT'!$B$20,'Tabela IRT'!$E$20,IF('Ficha de funcio e processa'!W513&lt;='Tabela IRT'!$B$21,'Tabela IRT'!$E$21,IF('Ficha de funcio e processa'!W513&lt;='Tabela IRT'!$B$22,'Tabela IRT'!$E$22,IF('Ficha de funcio e processa'!W513&lt;='Tabela IRT'!$B$23,'Tabela IRT'!$E$23,IF('Ficha de funcio e processa'!W513&lt;='Tabela IRT'!$B$24,'Tabela IRT'!$E$24))))))))))))))</f>
        <v>0</v>
      </c>
      <c r="L508" s="148">
        <f>IF('Ficha de funcio e processa'!W513&lt;='Tabela IRT'!$B$11,'Tabela IRT'!$C$11,IF('Ficha de funcio e processa'!W513&lt;='Tabela IRT'!$B$12,'Tabela IRT'!$C$12,IF('Ficha de funcio e processa'!W513&lt;='Tabela IRT'!$B$13,'Tabela IRT'!$C$13,IF('Ficha de funcio e processa'!W513&lt;='Tabela IRT'!$B$14,'Tabela IRT'!$C$14,IF('Ficha de funcio e processa'!W513&lt;='Tabela IRT'!$B$15,'Tabela IRT'!$C$15,IF('Ficha de funcio e processa'!W513&lt;='Tabela IRT'!$B$16,'Tabela IRT'!$C$16,IF('Ficha de funcio e processa'!W513&lt;='Tabela IRT'!$B$17,'Tabela IRT'!$C$17,IF('Ficha de funcio e processa'!W513&lt;='Tabela IRT'!$B$18,'Tabela IRT'!$C$18,IF('Ficha de funcio e processa'!W513&lt;='Tabela IRT'!$B$19,'Tabela IRT'!$C$19,IF('Ficha de funcio e processa'!W513&lt;='Tabela IRT'!$B$20,'Tabela IRT'!$C$20,IF('Ficha de funcio e processa'!W513&lt;='Tabela IRT'!$B$21,'Tabela IRT'!$C$21,IF('Ficha de funcio e processa'!W513&lt;='Tabela IRT'!$B$22,'Tabela IRT'!$C$22,IF('Ficha de funcio e processa'!W513&lt;='Tabela IRT'!$B$23,'Tabela IRT'!$C$23,IF('Ficha de funcio e processa'!W513&lt;='Tabela IRT'!$B$24,'Tabela IRT'!$C$24))))))))))))))</f>
        <v>0</v>
      </c>
      <c r="M508" s="233">
        <f>('Ficha de funcio e processa'!W513-30%)-L508</f>
        <v>-0.3</v>
      </c>
      <c r="N508" s="184">
        <v>44</v>
      </c>
      <c r="O508" s="184">
        <v>9</v>
      </c>
      <c r="P508" s="185"/>
      <c r="Q508" s="185"/>
      <c r="R508" s="186"/>
      <c r="S508" s="186"/>
      <c r="T508" s="186"/>
      <c r="U508" s="186"/>
      <c r="V508" s="186"/>
      <c r="W508" s="186"/>
      <c r="X508" s="186"/>
      <c r="Y508" s="186"/>
      <c r="Z508" s="151"/>
      <c r="AA508" s="153">
        <f t="shared" ca="1" si="37"/>
        <v>41740</v>
      </c>
      <c r="AB508" s="154">
        <f t="shared" ca="1" si="38"/>
        <v>114.35616438356165</v>
      </c>
      <c r="AC508" s="187"/>
    </row>
    <row r="509" spans="1:29">
      <c r="A509" s="137" t="b">
        <f t="shared" si="39"/>
        <v>0</v>
      </c>
      <c r="B509" s="138"/>
      <c r="C509" s="145"/>
      <c r="D509" s="138"/>
      <c r="E509" s="139"/>
      <c r="F509" s="139"/>
      <c r="G509" s="140">
        <f t="shared" ca="1" si="40"/>
        <v>41740</v>
      </c>
      <c r="H509" s="141">
        <f t="shared" ca="1" si="36"/>
        <v>-41740</v>
      </c>
      <c r="I509" s="180"/>
      <c r="J509" s="135">
        <f>IF('Ficha de funcio e processa'!W514&lt;='Tabela IRT'!$B$11,'Tabela IRT'!$D$11,IF('Ficha de funcio e processa'!W514&lt;='Tabela IRT'!$B$12,'Tabela IRT'!$D$12,IF('Ficha de funcio e processa'!W514&lt;='Tabela IRT'!$B$13,'Tabela IRT'!$D$13,IF('Ficha de funcio e processa'!W514&lt;='Tabela IRT'!$B$14,'Tabela IRT'!$D$14,IF('Ficha de funcio e processa'!W514&lt;='Tabela IRT'!$B$15,'Tabela IRT'!$D$15,IF('Ficha de funcio e processa'!W514&lt;='Tabela IRT'!$B$16,'Tabela IRT'!$D$16,IF('Ficha de funcio e processa'!W514&lt;='Tabela IRT'!$B$17,'Tabela IRT'!$D$17,IF('Ficha de funcio e processa'!W514&lt;='Tabela IRT'!$B$18,'Tabela IRT'!$D$18,IF('Ficha de funcio e processa'!W514&lt;='Tabela IRT'!$B$19,'Tabela IRT'!$D$19,IF('Ficha de funcio e processa'!W514&lt;='Tabela IRT'!$B$20,'Tabela IRT'!$D$20,IF('Ficha de funcio e processa'!W514&lt;='Tabela IRT'!$B$21,'Tabela IRT'!$D$21,IF('Ficha de funcio e processa'!W514&lt;='Tabela IRT'!$B$22,'Tabela IRT'!$D$22,IF('Ficha de funcio e processa'!W514&lt;='Tabela IRT'!$B$23,'Tabela IRT'!$D$23,IF('Ficha de funcio e processa'!W514&lt;='Tabela IRT'!$B$24,'Tabela IRT'!$D$24))))))))))))))</f>
        <v>0</v>
      </c>
      <c r="K509" s="148">
        <f>IF('Ficha de funcio e processa'!W514&lt;='Tabela IRT'!$B$11,'Tabela IRT'!$E$11,IF('Ficha de funcio e processa'!W514&lt;='Tabela IRT'!$B$12,'Tabela IRT'!$E$12,IF('Ficha de funcio e processa'!W514&lt;='Tabela IRT'!$B$13,'Tabela IRT'!$E$13,IF('Ficha de funcio e processa'!W514&lt;='Tabela IRT'!$B$14,'Tabela IRT'!$E$14,IF('Ficha de funcio e processa'!W514&lt;='Tabela IRT'!$B$15,'Tabela IRT'!$E$15,IF('Ficha de funcio e processa'!W514&lt;='Tabela IRT'!$B$16,'Tabela IRT'!$E$16,IF('Ficha de funcio e processa'!W514&lt;='Tabela IRT'!$B$17,'Tabela IRT'!$E$17,IF('Ficha de funcio e processa'!W514&lt;='Tabela IRT'!$B$18,'Tabela IRT'!$E$18,IF('Ficha de funcio e processa'!W514&lt;='Tabela IRT'!$B$19,'Tabela IRT'!$E$19,IF('Ficha de funcio e processa'!W514&lt;='Tabela IRT'!$B$20,'Tabela IRT'!$E$20,IF('Ficha de funcio e processa'!W514&lt;='Tabela IRT'!$B$21,'Tabela IRT'!$E$21,IF('Ficha de funcio e processa'!W514&lt;='Tabela IRT'!$B$22,'Tabela IRT'!$E$22,IF('Ficha de funcio e processa'!W514&lt;='Tabela IRT'!$B$23,'Tabela IRT'!$E$23,IF('Ficha de funcio e processa'!W514&lt;='Tabela IRT'!$B$24,'Tabela IRT'!$E$24))))))))))))))</f>
        <v>0</v>
      </c>
      <c r="L509" s="148">
        <f>IF('Ficha de funcio e processa'!W514&lt;='Tabela IRT'!$B$11,'Tabela IRT'!$C$11,IF('Ficha de funcio e processa'!W514&lt;='Tabela IRT'!$B$12,'Tabela IRT'!$C$12,IF('Ficha de funcio e processa'!W514&lt;='Tabela IRT'!$B$13,'Tabela IRT'!$C$13,IF('Ficha de funcio e processa'!W514&lt;='Tabela IRT'!$B$14,'Tabela IRT'!$C$14,IF('Ficha de funcio e processa'!W514&lt;='Tabela IRT'!$B$15,'Tabela IRT'!$C$15,IF('Ficha de funcio e processa'!W514&lt;='Tabela IRT'!$B$16,'Tabela IRT'!$C$16,IF('Ficha de funcio e processa'!W514&lt;='Tabela IRT'!$B$17,'Tabela IRT'!$C$17,IF('Ficha de funcio e processa'!W514&lt;='Tabela IRT'!$B$18,'Tabela IRT'!$C$18,IF('Ficha de funcio e processa'!W514&lt;='Tabela IRT'!$B$19,'Tabela IRT'!$C$19,IF('Ficha de funcio e processa'!W514&lt;='Tabela IRT'!$B$20,'Tabela IRT'!$C$20,IF('Ficha de funcio e processa'!W514&lt;='Tabela IRT'!$B$21,'Tabela IRT'!$C$21,IF('Ficha de funcio e processa'!W514&lt;='Tabela IRT'!$B$22,'Tabela IRT'!$C$22,IF('Ficha de funcio e processa'!W514&lt;='Tabela IRT'!$B$23,'Tabela IRT'!$C$23,IF('Ficha de funcio e processa'!W514&lt;='Tabela IRT'!$B$24,'Tabela IRT'!$C$24))))))))))))))</f>
        <v>0</v>
      </c>
      <c r="M509" s="233">
        <f>('Ficha de funcio e processa'!W514-30%)-L509</f>
        <v>-0.3</v>
      </c>
      <c r="N509" s="184">
        <v>44</v>
      </c>
      <c r="O509" s="184">
        <v>9</v>
      </c>
      <c r="P509" s="185"/>
      <c r="Q509" s="185"/>
      <c r="R509" s="186"/>
      <c r="S509" s="186"/>
      <c r="T509" s="186"/>
      <c r="U509" s="186"/>
      <c r="V509" s="186"/>
      <c r="W509" s="186"/>
      <c r="X509" s="186"/>
      <c r="Y509" s="186"/>
      <c r="Z509" s="151"/>
      <c r="AA509" s="153">
        <f t="shared" ca="1" si="37"/>
        <v>41740</v>
      </c>
      <c r="AB509" s="154">
        <f t="shared" ca="1" si="38"/>
        <v>114.35616438356165</v>
      </c>
      <c r="AC509" s="187"/>
    </row>
    <row r="510" spans="1:29">
      <c r="A510" s="137" t="b">
        <f t="shared" si="39"/>
        <v>0</v>
      </c>
      <c r="B510" s="138"/>
      <c r="C510" s="145"/>
      <c r="D510" s="138"/>
      <c r="E510" s="139"/>
      <c r="F510" s="139"/>
      <c r="G510" s="140">
        <f t="shared" ca="1" si="40"/>
        <v>41740</v>
      </c>
      <c r="H510" s="141">
        <f t="shared" ca="1" si="36"/>
        <v>-41740</v>
      </c>
      <c r="I510" s="180"/>
      <c r="J510" s="135">
        <f>IF('Ficha de funcio e processa'!W515&lt;='Tabela IRT'!$B$11,'Tabela IRT'!$D$11,IF('Ficha de funcio e processa'!W515&lt;='Tabela IRT'!$B$12,'Tabela IRT'!$D$12,IF('Ficha de funcio e processa'!W515&lt;='Tabela IRT'!$B$13,'Tabela IRT'!$D$13,IF('Ficha de funcio e processa'!W515&lt;='Tabela IRT'!$B$14,'Tabela IRT'!$D$14,IF('Ficha de funcio e processa'!W515&lt;='Tabela IRT'!$B$15,'Tabela IRT'!$D$15,IF('Ficha de funcio e processa'!W515&lt;='Tabela IRT'!$B$16,'Tabela IRT'!$D$16,IF('Ficha de funcio e processa'!W515&lt;='Tabela IRT'!$B$17,'Tabela IRT'!$D$17,IF('Ficha de funcio e processa'!W515&lt;='Tabela IRT'!$B$18,'Tabela IRT'!$D$18,IF('Ficha de funcio e processa'!W515&lt;='Tabela IRT'!$B$19,'Tabela IRT'!$D$19,IF('Ficha de funcio e processa'!W515&lt;='Tabela IRT'!$B$20,'Tabela IRT'!$D$20,IF('Ficha de funcio e processa'!W515&lt;='Tabela IRT'!$B$21,'Tabela IRT'!$D$21,IF('Ficha de funcio e processa'!W515&lt;='Tabela IRT'!$B$22,'Tabela IRT'!$D$22,IF('Ficha de funcio e processa'!W515&lt;='Tabela IRT'!$B$23,'Tabela IRT'!$D$23,IF('Ficha de funcio e processa'!W515&lt;='Tabela IRT'!$B$24,'Tabela IRT'!$D$24))))))))))))))</f>
        <v>0</v>
      </c>
      <c r="K510" s="148">
        <f>IF('Ficha de funcio e processa'!W515&lt;='Tabela IRT'!$B$11,'Tabela IRT'!$E$11,IF('Ficha de funcio e processa'!W515&lt;='Tabela IRT'!$B$12,'Tabela IRT'!$E$12,IF('Ficha de funcio e processa'!W515&lt;='Tabela IRT'!$B$13,'Tabela IRT'!$E$13,IF('Ficha de funcio e processa'!W515&lt;='Tabela IRT'!$B$14,'Tabela IRT'!$E$14,IF('Ficha de funcio e processa'!W515&lt;='Tabela IRT'!$B$15,'Tabela IRT'!$E$15,IF('Ficha de funcio e processa'!W515&lt;='Tabela IRT'!$B$16,'Tabela IRT'!$E$16,IF('Ficha de funcio e processa'!W515&lt;='Tabela IRT'!$B$17,'Tabela IRT'!$E$17,IF('Ficha de funcio e processa'!W515&lt;='Tabela IRT'!$B$18,'Tabela IRT'!$E$18,IF('Ficha de funcio e processa'!W515&lt;='Tabela IRT'!$B$19,'Tabela IRT'!$E$19,IF('Ficha de funcio e processa'!W515&lt;='Tabela IRT'!$B$20,'Tabela IRT'!$E$20,IF('Ficha de funcio e processa'!W515&lt;='Tabela IRT'!$B$21,'Tabela IRT'!$E$21,IF('Ficha de funcio e processa'!W515&lt;='Tabela IRT'!$B$22,'Tabela IRT'!$E$22,IF('Ficha de funcio e processa'!W515&lt;='Tabela IRT'!$B$23,'Tabela IRT'!$E$23,IF('Ficha de funcio e processa'!W515&lt;='Tabela IRT'!$B$24,'Tabela IRT'!$E$24))))))))))))))</f>
        <v>0</v>
      </c>
      <c r="L510" s="148">
        <f>IF('Ficha de funcio e processa'!W515&lt;='Tabela IRT'!$B$11,'Tabela IRT'!$C$11,IF('Ficha de funcio e processa'!W515&lt;='Tabela IRT'!$B$12,'Tabela IRT'!$C$12,IF('Ficha de funcio e processa'!W515&lt;='Tabela IRT'!$B$13,'Tabela IRT'!$C$13,IF('Ficha de funcio e processa'!W515&lt;='Tabela IRT'!$B$14,'Tabela IRT'!$C$14,IF('Ficha de funcio e processa'!W515&lt;='Tabela IRT'!$B$15,'Tabela IRT'!$C$15,IF('Ficha de funcio e processa'!W515&lt;='Tabela IRT'!$B$16,'Tabela IRT'!$C$16,IF('Ficha de funcio e processa'!W515&lt;='Tabela IRT'!$B$17,'Tabela IRT'!$C$17,IF('Ficha de funcio e processa'!W515&lt;='Tabela IRT'!$B$18,'Tabela IRT'!$C$18,IF('Ficha de funcio e processa'!W515&lt;='Tabela IRT'!$B$19,'Tabela IRT'!$C$19,IF('Ficha de funcio e processa'!W515&lt;='Tabela IRT'!$B$20,'Tabela IRT'!$C$20,IF('Ficha de funcio e processa'!W515&lt;='Tabela IRT'!$B$21,'Tabela IRT'!$C$21,IF('Ficha de funcio e processa'!W515&lt;='Tabela IRT'!$B$22,'Tabela IRT'!$C$22,IF('Ficha de funcio e processa'!W515&lt;='Tabela IRT'!$B$23,'Tabela IRT'!$C$23,IF('Ficha de funcio e processa'!W515&lt;='Tabela IRT'!$B$24,'Tabela IRT'!$C$24))))))))))))))</f>
        <v>0</v>
      </c>
      <c r="M510" s="233">
        <f>('Ficha de funcio e processa'!W515-30%)-L510</f>
        <v>-0.3</v>
      </c>
      <c r="N510" s="184">
        <v>44</v>
      </c>
      <c r="O510" s="184">
        <v>9</v>
      </c>
      <c r="P510" s="185"/>
      <c r="Q510" s="185"/>
      <c r="R510" s="186"/>
      <c r="S510" s="186"/>
      <c r="T510" s="186"/>
      <c r="U510" s="186"/>
      <c r="V510" s="186"/>
      <c r="W510" s="186"/>
      <c r="X510" s="186"/>
      <c r="Y510" s="186"/>
      <c r="Z510" s="151"/>
      <c r="AA510" s="153">
        <f t="shared" ca="1" si="37"/>
        <v>41740</v>
      </c>
      <c r="AB510" s="154">
        <f t="shared" ca="1" si="38"/>
        <v>114.35616438356165</v>
      </c>
      <c r="AC510" s="187"/>
    </row>
    <row r="511" spans="1:29">
      <c r="A511" s="137" t="b">
        <f t="shared" si="39"/>
        <v>0</v>
      </c>
      <c r="B511" s="138"/>
      <c r="C511" s="145"/>
      <c r="D511" s="138"/>
      <c r="E511" s="139"/>
      <c r="F511" s="139"/>
      <c r="G511" s="140">
        <f t="shared" ca="1" si="40"/>
        <v>41740</v>
      </c>
      <c r="H511" s="141">
        <f t="shared" ca="1" si="36"/>
        <v>-41740</v>
      </c>
      <c r="I511" s="180"/>
      <c r="J511" s="135">
        <f>IF('Ficha de funcio e processa'!W516&lt;='Tabela IRT'!$B$11,'Tabela IRT'!$D$11,IF('Ficha de funcio e processa'!W516&lt;='Tabela IRT'!$B$12,'Tabela IRT'!$D$12,IF('Ficha de funcio e processa'!W516&lt;='Tabela IRT'!$B$13,'Tabela IRT'!$D$13,IF('Ficha de funcio e processa'!W516&lt;='Tabela IRT'!$B$14,'Tabela IRT'!$D$14,IF('Ficha de funcio e processa'!W516&lt;='Tabela IRT'!$B$15,'Tabela IRT'!$D$15,IF('Ficha de funcio e processa'!W516&lt;='Tabela IRT'!$B$16,'Tabela IRT'!$D$16,IF('Ficha de funcio e processa'!W516&lt;='Tabela IRT'!$B$17,'Tabela IRT'!$D$17,IF('Ficha de funcio e processa'!W516&lt;='Tabela IRT'!$B$18,'Tabela IRT'!$D$18,IF('Ficha de funcio e processa'!W516&lt;='Tabela IRT'!$B$19,'Tabela IRT'!$D$19,IF('Ficha de funcio e processa'!W516&lt;='Tabela IRT'!$B$20,'Tabela IRT'!$D$20,IF('Ficha de funcio e processa'!W516&lt;='Tabela IRT'!$B$21,'Tabela IRT'!$D$21,IF('Ficha de funcio e processa'!W516&lt;='Tabela IRT'!$B$22,'Tabela IRT'!$D$22,IF('Ficha de funcio e processa'!W516&lt;='Tabela IRT'!$B$23,'Tabela IRT'!$D$23,IF('Ficha de funcio e processa'!W516&lt;='Tabela IRT'!$B$24,'Tabela IRT'!$D$24))))))))))))))</f>
        <v>0</v>
      </c>
      <c r="K511" s="148">
        <f>IF('Ficha de funcio e processa'!W516&lt;='Tabela IRT'!$B$11,'Tabela IRT'!$E$11,IF('Ficha de funcio e processa'!W516&lt;='Tabela IRT'!$B$12,'Tabela IRT'!$E$12,IF('Ficha de funcio e processa'!W516&lt;='Tabela IRT'!$B$13,'Tabela IRT'!$E$13,IF('Ficha de funcio e processa'!W516&lt;='Tabela IRT'!$B$14,'Tabela IRT'!$E$14,IF('Ficha de funcio e processa'!W516&lt;='Tabela IRT'!$B$15,'Tabela IRT'!$E$15,IF('Ficha de funcio e processa'!W516&lt;='Tabela IRT'!$B$16,'Tabela IRT'!$E$16,IF('Ficha de funcio e processa'!W516&lt;='Tabela IRT'!$B$17,'Tabela IRT'!$E$17,IF('Ficha de funcio e processa'!W516&lt;='Tabela IRT'!$B$18,'Tabela IRT'!$E$18,IF('Ficha de funcio e processa'!W516&lt;='Tabela IRT'!$B$19,'Tabela IRT'!$E$19,IF('Ficha de funcio e processa'!W516&lt;='Tabela IRT'!$B$20,'Tabela IRT'!$E$20,IF('Ficha de funcio e processa'!W516&lt;='Tabela IRT'!$B$21,'Tabela IRT'!$E$21,IF('Ficha de funcio e processa'!W516&lt;='Tabela IRT'!$B$22,'Tabela IRT'!$E$22,IF('Ficha de funcio e processa'!W516&lt;='Tabela IRT'!$B$23,'Tabela IRT'!$E$23,IF('Ficha de funcio e processa'!W516&lt;='Tabela IRT'!$B$24,'Tabela IRT'!$E$24))))))))))))))</f>
        <v>0</v>
      </c>
      <c r="L511" s="148">
        <f>IF('Ficha de funcio e processa'!W516&lt;='Tabela IRT'!$B$11,'Tabela IRT'!$C$11,IF('Ficha de funcio e processa'!W516&lt;='Tabela IRT'!$B$12,'Tabela IRT'!$C$12,IF('Ficha de funcio e processa'!W516&lt;='Tabela IRT'!$B$13,'Tabela IRT'!$C$13,IF('Ficha de funcio e processa'!W516&lt;='Tabela IRT'!$B$14,'Tabela IRT'!$C$14,IF('Ficha de funcio e processa'!W516&lt;='Tabela IRT'!$B$15,'Tabela IRT'!$C$15,IF('Ficha de funcio e processa'!W516&lt;='Tabela IRT'!$B$16,'Tabela IRT'!$C$16,IF('Ficha de funcio e processa'!W516&lt;='Tabela IRT'!$B$17,'Tabela IRT'!$C$17,IF('Ficha de funcio e processa'!W516&lt;='Tabela IRT'!$B$18,'Tabela IRT'!$C$18,IF('Ficha de funcio e processa'!W516&lt;='Tabela IRT'!$B$19,'Tabela IRT'!$C$19,IF('Ficha de funcio e processa'!W516&lt;='Tabela IRT'!$B$20,'Tabela IRT'!$C$20,IF('Ficha de funcio e processa'!W516&lt;='Tabela IRT'!$B$21,'Tabela IRT'!$C$21,IF('Ficha de funcio e processa'!W516&lt;='Tabela IRT'!$B$22,'Tabela IRT'!$C$22,IF('Ficha de funcio e processa'!W516&lt;='Tabela IRT'!$B$23,'Tabela IRT'!$C$23,IF('Ficha de funcio e processa'!W516&lt;='Tabela IRT'!$B$24,'Tabela IRT'!$C$24))))))))))))))</f>
        <v>0</v>
      </c>
      <c r="M511" s="233">
        <f>('Ficha de funcio e processa'!W516-30%)-L511</f>
        <v>-0.3</v>
      </c>
      <c r="N511" s="184">
        <v>44</v>
      </c>
      <c r="O511" s="184">
        <v>9</v>
      </c>
      <c r="P511" s="185"/>
      <c r="Q511" s="185"/>
      <c r="R511" s="186"/>
      <c r="S511" s="186"/>
      <c r="T511" s="186"/>
      <c r="U511" s="186"/>
      <c r="V511" s="186"/>
      <c r="W511" s="186"/>
      <c r="X511" s="186"/>
      <c r="Y511" s="186"/>
      <c r="Z511" s="151"/>
      <c r="AA511" s="153">
        <f t="shared" ca="1" si="37"/>
        <v>41740</v>
      </c>
      <c r="AB511" s="154">
        <f t="shared" ca="1" si="38"/>
        <v>114.35616438356165</v>
      </c>
      <c r="AC511" s="187"/>
    </row>
    <row r="512" spans="1:29">
      <c r="A512" s="137" t="b">
        <f t="shared" si="39"/>
        <v>0</v>
      </c>
      <c r="B512" s="138"/>
      <c r="C512" s="145"/>
      <c r="D512" s="138"/>
      <c r="E512" s="139"/>
      <c r="F512" s="139"/>
      <c r="G512" s="140">
        <f t="shared" ca="1" si="40"/>
        <v>41740</v>
      </c>
      <c r="H512" s="141">
        <f t="shared" ca="1" si="36"/>
        <v>-41740</v>
      </c>
      <c r="I512" s="180"/>
      <c r="J512" s="135">
        <f>IF('Ficha de funcio e processa'!W517&lt;='Tabela IRT'!$B$11,'Tabela IRT'!$D$11,IF('Ficha de funcio e processa'!W517&lt;='Tabela IRT'!$B$12,'Tabela IRT'!$D$12,IF('Ficha de funcio e processa'!W517&lt;='Tabela IRT'!$B$13,'Tabela IRT'!$D$13,IF('Ficha de funcio e processa'!W517&lt;='Tabela IRT'!$B$14,'Tabela IRT'!$D$14,IF('Ficha de funcio e processa'!W517&lt;='Tabela IRT'!$B$15,'Tabela IRT'!$D$15,IF('Ficha de funcio e processa'!W517&lt;='Tabela IRT'!$B$16,'Tabela IRT'!$D$16,IF('Ficha de funcio e processa'!W517&lt;='Tabela IRT'!$B$17,'Tabela IRT'!$D$17,IF('Ficha de funcio e processa'!W517&lt;='Tabela IRT'!$B$18,'Tabela IRT'!$D$18,IF('Ficha de funcio e processa'!W517&lt;='Tabela IRT'!$B$19,'Tabela IRT'!$D$19,IF('Ficha de funcio e processa'!W517&lt;='Tabela IRT'!$B$20,'Tabela IRT'!$D$20,IF('Ficha de funcio e processa'!W517&lt;='Tabela IRT'!$B$21,'Tabela IRT'!$D$21,IF('Ficha de funcio e processa'!W517&lt;='Tabela IRT'!$B$22,'Tabela IRT'!$D$22,IF('Ficha de funcio e processa'!W517&lt;='Tabela IRT'!$B$23,'Tabela IRT'!$D$23,IF('Ficha de funcio e processa'!W517&lt;='Tabela IRT'!$B$24,'Tabela IRT'!$D$24))))))))))))))</f>
        <v>0</v>
      </c>
      <c r="K512" s="148">
        <f>IF('Ficha de funcio e processa'!W517&lt;='Tabela IRT'!$B$11,'Tabela IRT'!$E$11,IF('Ficha de funcio e processa'!W517&lt;='Tabela IRT'!$B$12,'Tabela IRT'!$E$12,IF('Ficha de funcio e processa'!W517&lt;='Tabela IRT'!$B$13,'Tabela IRT'!$E$13,IF('Ficha de funcio e processa'!W517&lt;='Tabela IRT'!$B$14,'Tabela IRT'!$E$14,IF('Ficha de funcio e processa'!W517&lt;='Tabela IRT'!$B$15,'Tabela IRT'!$E$15,IF('Ficha de funcio e processa'!W517&lt;='Tabela IRT'!$B$16,'Tabela IRT'!$E$16,IF('Ficha de funcio e processa'!W517&lt;='Tabela IRT'!$B$17,'Tabela IRT'!$E$17,IF('Ficha de funcio e processa'!W517&lt;='Tabela IRT'!$B$18,'Tabela IRT'!$E$18,IF('Ficha de funcio e processa'!W517&lt;='Tabela IRT'!$B$19,'Tabela IRT'!$E$19,IF('Ficha de funcio e processa'!W517&lt;='Tabela IRT'!$B$20,'Tabela IRT'!$E$20,IF('Ficha de funcio e processa'!W517&lt;='Tabela IRT'!$B$21,'Tabela IRT'!$E$21,IF('Ficha de funcio e processa'!W517&lt;='Tabela IRT'!$B$22,'Tabela IRT'!$E$22,IF('Ficha de funcio e processa'!W517&lt;='Tabela IRT'!$B$23,'Tabela IRT'!$E$23,IF('Ficha de funcio e processa'!W517&lt;='Tabela IRT'!$B$24,'Tabela IRT'!$E$24))))))))))))))</f>
        <v>0</v>
      </c>
      <c r="L512" s="148">
        <f>IF('Ficha de funcio e processa'!W517&lt;='Tabela IRT'!$B$11,'Tabela IRT'!$C$11,IF('Ficha de funcio e processa'!W517&lt;='Tabela IRT'!$B$12,'Tabela IRT'!$C$12,IF('Ficha de funcio e processa'!W517&lt;='Tabela IRT'!$B$13,'Tabela IRT'!$C$13,IF('Ficha de funcio e processa'!W517&lt;='Tabela IRT'!$B$14,'Tabela IRT'!$C$14,IF('Ficha de funcio e processa'!W517&lt;='Tabela IRT'!$B$15,'Tabela IRT'!$C$15,IF('Ficha de funcio e processa'!W517&lt;='Tabela IRT'!$B$16,'Tabela IRT'!$C$16,IF('Ficha de funcio e processa'!W517&lt;='Tabela IRT'!$B$17,'Tabela IRT'!$C$17,IF('Ficha de funcio e processa'!W517&lt;='Tabela IRT'!$B$18,'Tabela IRT'!$C$18,IF('Ficha de funcio e processa'!W517&lt;='Tabela IRT'!$B$19,'Tabela IRT'!$C$19,IF('Ficha de funcio e processa'!W517&lt;='Tabela IRT'!$B$20,'Tabela IRT'!$C$20,IF('Ficha de funcio e processa'!W517&lt;='Tabela IRT'!$B$21,'Tabela IRT'!$C$21,IF('Ficha de funcio e processa'!W517&lt;='Tabela IRT'!$B$22,'Tabela IRT'!$C$22,IF('Ficha de funcio e processa'!W517&lt;='Tabela IRT'!$B$23,'Tabela IRT'!$C$23,IF('Ficha de funcio e processa'!W517&lt;='Tabela IRT'!$B$24,'Tabela IRT'!$C$24))))))))))))))</f>
        <v>0</v>
      </c>
      <c r="M512" s="233">
        <f>('Ficha de funcio e processa'!W517-30%)-L512</f>
        <v>-0.3</v>
      </c>
      <c r="N512" s="184">
        <v>44</v>
      </c>
      <c r="O512" s="184">
        <v>9</v>
      </c>
      <c r="P512" s="185"/>
      <c r="Q512" s="185"/>
      <c r="R512" s="186"/>
      <c r="S512" s="186"/>
      <c r="T512" s="186"/>
      <c r="U512" s="186"/>
      <c r="V512" s="186"/>
      <c r="W512" s="186"/>
      <c r="X512" s="186"/>
      <c r="Y512" s="186"/>
      <c r="Z512" s="151"/>
      <c r="AA512" s="153">
        <f t="shared" ca="1" si="37"/>
        <v>41740</v>
      </c>
      <c r="AB512" s="154">
        <f t="shared" ca="1" si="38"/>
        <v>114.35616438356165</v>
      </c>
      <c r="AC512" s="187"/>
    </row>
    <row r="513" spans="1:29">
      <c r="A513" s="137" t="b">
        <f t="shared" si="39"/>
        <v>0</v>
      </c>
      <c r="B513" s="138"/>
      <c r="C513" s="145"/>
      <c r="D513" s="138"/>
      <c r="E513" s="139"/>
      <c r="F513" s="139"/>
      <c r="G513" s="140">
        <f t="shared" ca="1" si="40"/>
        <v>41740</v>
      </c>
      <c r="H513" s="141">
        <f t="shared" ca="1" si="36"/>
        <v>-41740</v>
      </c>
      <c r="I513" s="180"/>
      <c r="J513" s="135">
        <f>IF('Ficha de funcio e processa'!W518&lt;='Tabela IRT'!$B$11,'Tabela IRT'!$D$11,IF('Ficha de funcio e processa'!W518&lt;='Tabela IRT'!$B$12,'Tabela IRT'!$D$12,IF('Ficha de funcio e processa'!W518&lt;='Tabela IRT'!$B$13,'Tabela IRT'!$D$13,IF('Ficha de funcio e processa'!W518&lt;='Tabela IRT'!$B$14,'Tabela IRT'!$D$14,IF('Ficha de funcio e processa'!W518&lt;='Tabela IRT'!$B$15,'Tabela IRT'!$D$15,IF('Ficha de funcio e processa'!W518&lt;='Tabela IRT'!$B$16,'Tabela IRT'!$D$16,IF('Ficha de funcio e processa'!W518&lt;='Tabela IRT'!$B$17,'Tabela IRT'!$D$17,IF('Ficha de funcio e processa'!W518&lt;='Tabela IRT'!$B$18,'Tabela IRT'!$D$18,IF('Ficha de funcio e processa'!W518&lt;='Tabela IRT'!$B$19,'Tabela IRT'!$D$19,IF('Ficha de funcio e processa'!W518&lt;='Tabela IRT'!$B$20,'Tabela IRT'!$D$20,IF('Ficha de funcio e processa'!W518&lt;='Tabela IRT'!$B$21,'Tabela IRT'!$D$21,IF('Ficha de funcio e processa'!W518&lt;='Tabela IRT'!$B$22,'Tabela IRT'!$D$22,IF('Ficha de funcio e processa'!W518&lt;='Tabela IRT'!$B$23,'Tabela IRT'!$D$23,IF('Ficha de funcio e processa'!W518&lt;='Tabela IRT'!$B$24,'Tabela IRT'!$D$24))))))))))))))</f>
        <v>0</v>
      </c>
      <c r="K513" s="148">
        <f>IF('Ficha de funcio e processa'!W518&lt;='Tabela IRT'!$B$11,'Tabela IRT'!$E$11,IF('Ficha de funcio e processa'!W518&lt;='Tabela IRT'!$B$12,'Tabela IRT'!$E$12,IF('Ficha de funcio e processa'!W518&lt;='Tabela IRT'!$B$13,'Tabela IRT'!$E$13,IF('Ficha de funcio e processa'!W518&lt;='Tabela IRT'!$B$14,'Tabela IRT'!$E$14,IF('Ficha de funcio e processa'!W518&lt;='Tabela IRT'!$B$15,'Tabela IRT'!$E$15,IF('Ficha de funcio e processa'!W518&lt;='Tabela IRT'!$B$16,'Tabela IRT'!$E$16,IF('Ficha de funcio e processa'!W518&lt;='Tabela IRT'!$B$17,'Tabela IRT'!$E$17,IF('Ficha de funcio e processa'!W518&lt;='Tabela IRT'!$B$18,'Tabela IRT'!$E$18,IF('Ficha de funcio e processa'!W518&lt;='Tabela IRT'!$B$19,'Tabela IRT'!$E$19,IF('Ficha de funcio e processa'!W518&lt;='Tabela IRT'!$B$20,'Tabela IRT'!$E$20,IF('Ficha de funcio e processa'!W518&lt;='Tabela IRT'!$B$21,'Tabela IRT'!$E$21,IF('Ficha de funcio e processa'!W518&lt;='Tabela IRT'!$B$22,'Tabela IRT'!$E$22,IF('Ficha de funcio e processa'!W518&lt;='Tabela IRT'!$B$23,'Tabela IRT'!$E$23,IF('Ficha de funcio e processa'!W518&lt;='Tabela IRT'!$B$24,'Tabela IRT'!$E$24))))))))))))))</f>
        <v>0</v>
      </c>
      <c r="L513" s="148">
        <f>IF('Ficha de funcio e processa'!W518&lt;='Tabela IRT'!$B$11,'Tabela IRT'!$C$11,IF('Ficha de funcio e processa'!W518&lt;='Tabela IRT'!$B$12,'Tabela IRT'!$C$12,IF('Ficha de funcio e processa'!W518&lt;='Tabela IRT'!$B$13,'Tabela IRT'!$C$13,IF('Ficha de funcio e processa'!W518&lt;='Tabela IRT'!$B$14,'Tabela IRT'!$C$14,IF('Ficha de funcio e processa'!W518&lt;='Tabela IRT'!$B$15,'Tabela IRT'!$C$15,IF('Ficha de funcio e processa'!W518&lt;='Tabela IRT'!$B$16,'Tabela IRT'!$C$16,IF('Ficha de funcio e processa'!W518&lt;='Tabela IRT'!$B$17,'Tabela IRT'!$C$17,IF('Ficha de funcio e processa'!W518&lt;='Tabela IRT'!$B$18,'Tabela IRT'!$C$18,IF('Ficha de funcio e processa'!W518&lt;='Tabela IRT'!$B$19,'Tabela IRT'!$C$19,IF('Ficha de funcio e processa'!W518&lt;='Tabela IRT'!$B$20,'Tabela IRT'!$C$20,IF('Ficha de funcio e processa'!W518&lt;='Tabela IRT'!$B$21,'Tabela IRT'!$C$21,IF('Ficha de funcio e processa'!W518&lt;='Tabela IRT'!$B$22,'Tabela IRT'!$C$22,IF('Ficha de funcio e processa'!W518&lt;='Tabela IRT'!$B$23,'Tabela IRT'!$C$23,IF('Ficha de funcio e processa'!W518&lt;='Tabela IRT'!$B$24,'Tabela IRT'!$C$24))))))))))))))</f>
        <v>0</v>
      </c>
      <c r="M513" s="233">
        <f>('Ficha de funcio e processa'!W518-30%)-L513</f>
        <v>-0.3</v>
      </c>
      <c r="N513" s="184">
        <v>44</v>
      </c>
      <c r="O513" s="184">
        <v>9</v>
      </c>
      <c r="P513" s="185"/>
      <c r="Q513" s="185"/>
      <c r="R513" s="186"/>
      <c r="S513" s="186"/>
      <c r="T513" s="186"/>
      <c r="U513" s="186"/>
      <c r="V513" s="186"/>
      <c r="W513" s="186"/>
      <c r="X513" s="186"/>
      <c r="Y513" s="186"/>
      <c r="Z513" s="151"/>
      <c r="AA513" s="153">
        <f t="shared" ca="1" si="37"/>
        <v>41740</v>
      </c>
      <c r="AB513" s="154">
        <f t="shared" ca="1" si="38"/>
        <v>114.35616438356165</v>
      </c>
      <c r="AC513" s="187"/>
    </row>
    <row r="514" spans="1:29">
      <c r="A514" s="137" t="b">
        <f t="shared" si="39"/>
        <v>0</v>
      </c>
      <c r="B514" s="138"/>
      <c r="C514" s="145"/>
      <c r="D514" s="138"/>
      <c r="E514" s="139"/>
      <c r="F514" s="139"/>
      <c r="G514" s="140">
        <f t="shared" ca="1" si="40"/>
        <v>41740</v>
      </c>
      <c r="H514" s="141">
        <f t="shared" ca="1" si="36"/>
        <v>-41740</v>
      </c>
      <c r="I514" s="180"/>
      <c r="J514" s="135">
        <f>IF('Ficha de funcio e processa'!W519&lt;='Tabela IRT'!$B$11,'Tabela IRT'!$D$11,IF('Ficha de funcio e processa'!W519&lt;='Tabela IRT'!$B$12,'Tabela IRT'!$D$12,IF('Ficha de funcio e processa'!W519&lt;='Tabela IRT'!$B$13,'Tabela IRT'!$D$13,IF('Ficha de funcio e processa'!W519&lt;='Tabela IRT'!$B$14,'Tabela IRT'!$D$14,IF('Ficha de funcio e processa'!W519&lt;='Tabela IRT'!$B$15,'Tabela IRT'!$D$15,IF('Ficha de funcio e processa'!W519&lt;='Tabela IRT'!$B$16,'Tabela IRT'!$D$16,IF('Ficha de funcio e processa'!W519&lt;='Tabela IRT'!$B$17,'Tabela IRT'!$D$17,IF('Ficha de funcio e processa'!W519&lt;='Tabela IRT'!$B$18,'Tabela IRT'!$D$18,IF('Ficha de funcio e processa'!W519&lt;='Tabela IRT'!$B$19,'Tabela IRT'!$D$19,IF('Ficha de funcio e processa'!W519&lt;='Tabela IRT'!$B$20,'Tabela IRT'!$D$20,IF('Ficha de funcio e processa'!W519&lt;='Tabela IRT'!$B$21,'Tabela IRT'!$D$21,IF('Ficha de funcio e processa'!W519&lt;='Tabela IRT'!$B$22,'Tabela IRT'!$D$22,IF('Ficha de funcio e processa'!W519&lt;='Tabela IRT'!$B$23,'Tabela IRT'!$D$23,IF('Ficha de funcio e processa'!W519&lt;='Tabela IRT'!$B$24,'Tabela IRT'!$D$24))))))))))))))</f>
        <v>0</v>
      </c>
      <c r="K514" s="148">
        <f>IF('Ficha de funcio e processa'!W519&lt;='Tabela IRT'!$B$11,'Tabela IRT'!$E$11,IF('Ficha de funcio e processa'!W519&lt;='Tabela IRT'!$B$12,'Tabela IRT'!$E$12,IF('Ficha de funcio e processa'!W519&lt;='Tabela IRT'!$B$13,'Tabela IRT'!$E$13,IF('Ficha de funcio e processa'!W519&lt;='Tabela IRT'!$B$14,'Tabela IRT'!$E$14,IF('Ficha de funcio e processa'!W519&lt;='Tabela IRT'!$B$15,'Tabela IRT'!$E$15,IF('Ficha de funcio e processa'!W519&lt;='Tabela IRT'!$B$16,'Tabela IRT'!$E$16,IF('Ficha de funcio e processa'!W519&lt;='Tabela IRT'!$B$17,'Tabela IRT'!$E$17,IF('Ficha de funcio e processa'!W519&lt;='Tabela IRT'!$B$18,'Tabela IRT'!$E$18,IF('Ficha de funcio e processa'!W519&lt;='Tabela IRT'!$B$19,'Tabela IRT'!$E$19,IF('Ficha de funcio e processa'!W519&lt;='Tabela IRT'!$B$20,'Tabela IRT'!$E$20,IF('Ficha de funcio e processa'!W519&lt;='Tabela IRT'!$B$21,'Tabela IRT'!$E$21,IF('Ficha de funcio e processa'!W519&lt;='Tabela IRT'!$B$22,'Tabela IRT'!$E$22,IF('Ficha de funcio e processa'!W519&lt;='Tabela IRT'!$B$23,'Tabela IRT'!$E$23,IF('Ficha de funcio e processa'!W519&lt;='Tabela IRT'!$B$24,'Tabela IRT'!$E$24))))))))))))))</f>
        <v>0</v>
      </c>
      <c r="L514" s="148">
        <f>IF('Ficha de funcio e processa'!W519&lt;='Tabela IRT'!$B$11,'Tabela IRT'!$C$11,IF('Ficha de funcio e processa'!W519&lt;='Tabela IRT'!$B$12,'Tabela IRT'!$C$12,IF('Ficha de funcio e processa'!W519&lt;='Tabela IRT'!$B$13,'Tabela IRT'!$C$13,IF('Ficha de funcio e processa'!W519&lt;='Tabela IRT'!$B$14,'Tabela IRT'!$C$14,IF('Ficha de funcio e processa'!W519&lt;='Tabela IRT'!$B$15,'Tabela IRT'!$C$15,IF('Ficha de funcio e processa'!W519&lt;='Tabela IRT'!$B$16,'Tabela IRT'!$C$16,IF('Ficha de funcio e processa'!W519&lt;='Tabela IRT'!$B$17,'Tabela IRT'!$C$17,IF('Ficha de funcio e processa'!W519&lt;='Tabela IRT'!$B$18,'Tabela IRT'!$C$18,IF('Ficha de funcio e processa'!W519&lt;='Tabela IRT'!$B$19,'Tabela IRT'!$C$19,IF('Ficha de funcio e processa'!W519&lt;='Tabela IRT'!$B$20,'Tabela IRT'!$C$20,IF('Ficha de funcio e processa'!W519&lt;='Tabela IRT'!$B$21,'Tabela IRT'!$C$21,IF('Ficha de funcio e processa'!W519&lt;='Tabela IRT'!$B$22,'Tabela IRT'!$C$22,IF('Ficha de funcio e processa'!W519&lt;='Tabela IRT'!$B$23,'Tabela IRT'!$C$23,IF('Ficha de funcio e processa'!W519&lt;='Tabela IRT'!$B$24,'Tabela IRT'!$C$24))))))))))))))</f>
        <v>0</v>
      </c>
      <c r="M514" s="233">
        <f>('Ficha de funcio e processa'!W519-30%)-L514</f>
        <v>-0.3</v>
      </c>
      <c r="N514" s="184">
        <v>44</v>
      </c>
      <c r="O514" s="184">
        <v>9</v>
      </c>
      <c r="P514" s="185"/>
      <c r="Q514" s="185"/>
      <c r="R514" s="186"/>
      <c r="S514" s="186"/>
      <c r="T514" s="186"/>
      <c r="U514" s="186"/>
      <c r="V514" s="186"/>
      <c r="W514" s="186"/>
      <c r="X514" s="186"/>
      <c r="Y514" s="186"/>
      <c r="Z514" s="151"/>
      <c r="AA514" s="153">
        <f t="shared" ca="1" si="37"/>
        <v>41740</v>
      </c>
      <c r="AB514" s="154">
        <f t="shared" ca="1" si="38"/>
        <v>114.35616438356165</v>
      </c>
      <c r="AC514" s="187"/>
    </row>
    <row r="515" spans="1:29">
      <c r="A515" s="137" t="b">
        <f t="shared" si="39"/>
        <v>0</v>
      </c>
      <c r="B515" s="138"/>
      <c r="C515" s="145"/>
      <c r="D515" s="138"/>
      <c r="E515" s="139"/>
      <c r="F515" s="139"/>
      <c r="G515" s="140">
        <f t="shared" ca="1" si="40"/>
        <v>41740</v>
      </c>
      <c r="H515" s="141">
        <f t="shared" ca="1" si="36"/>
        <v>-41740</v>
      </c>
      <c r="I515" s="180"/>
      <c r="J515" s="135">
        <f>IF('Ficha de funcio e processa'!W520&lt;='Tabela IRT'!$B$11,'Tabela IRT'!$D$11,IF('Ficha de funcio e processa'!W520&lt;='Tabela IRT'!$B$12,'Tabela IRT'!$D$12,IF('Ficha de funcio e processa'!W520&lt;='Tabela IRT'!$B$13,'Tabela IRT'!$D$13,IF('Ficha de funcio e processa'!W520&lt;='Tabela IRT'!$B$14,'Tabela IRT'!$D$14,IF('Ficha de funcio e processa'!W520&lt;='Tabela IRT'!$B$15,'Tabela IRT'!$D$15,IF('Ficha de funcio e processa'!W520&lt;='Tabela IRT'!$B$16,'Tabela IRT'!$D$16,IF('Ficha de funcio e processa'!W520&lt;='Tabela IRT'!$B$17,'Tabela IRT'!$D$17,IF('Ficha de funcio e processa'!W520&lt;='Tabela IRT'!$B$18,'Tabela IRT'!$D$18,IF('Ficha de funcio e processa'!W520&lt;='Tabela IRT'!$B$19,'Tabela IRT'!$D$19,IF('Ficha de funcio e processa'!W520&lt;='Tabela IRT'!$B$20,'Tabela IRT'!$D$20,IF('Ficha de funcio e processa'!W520&lt;='Tabela IRT'!$B$21,'Tabela IRT'!$D$21,IF('Ficha de funcio e processa'!W520&lt;='Tabela IRT'!$B$22,'Tabela IRT'!$D$22,IF('Ficha de funcio e processa'!W520&lt;='Tabela IRT'!$B$23,'Tabela IRT'!$D$23,IF('Ficha de funcio e processa'!W520&lt;='Tabela IRT'!$B$24,'Tabela IRT'!$D$24))))))))))))))</f>
        <v>0</v>
      </c>
      <c r="K515" s="148">
        <f>IF('Ficha de funcio e processa'!W520&lt;='Tabela IRT'!$B$11,'Tabela IRT'!$E$11,IF('Ficha de funcio e processa'!W520&lt;='Tabela IRT'!$B$12,'Tabela IRT'!$E$12,IF('Ficha de funcio e processa'!W520&lt;='Tabela IRT'!$B$13,'Tabela IRT'!$E$13,IF('Ficha de funcio e processa'!W520&lt;='Tabela IRT'!$B$14,'Tabela IRT'!$E$14,IF('Ficha de funcio e processa'!W520&lt;='Tabela IRT'!$B$15,'Tabela IRT'!$E$15,IF('Ficha de funcio e processa'!W520&lt;='Tabela IRT'!$B$16,'Tabela IRT'!$E$16,IF('Ficha de funcio e processa'!W520&lt;='Tabela IRT'!$B$17,'Tabela IRT'!$E$17,IF('Ficha de funcio e processa'!W520&lt;='Tabela IRT'!$B$18,'Tabela IRT'!$E$18,IF('Ficha de funcio e processa'!W520&lt;='Tabela IRT'!$B$19,'Tabela IRT'!$E$19,IF('Ficha de funcio e processa'!W520&lt;='Tabela IRT'!$B$20,'Tabela IRT'!$E$20,IF('Ficha de funcio e processa'!W520&lt;='Tabela IRT'!$B$21,'Tabela IRT'!$E$21,IF('Ficha de funcio e processa'!W520&lt;='Tabela IRT'!$B$22,'Tabela IRT'!$E$22,IF('Ficha de funcio e processa'!W520&lt;='Tabela IRT'!$B$23,'Tabela IRT'!$E$23,IF('Ficha de funcio e processa'!W520&lt;='Tabela IRT'!$B$24,'Tabela IRT'!$E$24))))))))))))))</f>
        <v>0</v>
      </c>
      <c r="L515" s="148">
        <f>IF('Ficha de funcio e processa'!W520&lt;='Tabela IRT'!$B$11,'Tabela IRT'!$C$11,IF('Ficha de funcio e processa'!W520&lt;='Tabela IRT'!$B$12,'Tabela IRT'!$C$12,IF('Ficha de funcio e processa'!W520&lt;='Tabela IRT'!$B$13,'Tabela IRT'!$C$13,IF('Ficha de funcio e processa'!W520&lt;='Tabela IRT'!$B$14,'Tabela IRT'!$C$14,IF('Ficha de funcio e processa'!W520&lt;='Tabela IRT'!$B$15,'Tabela IRT'!$C$15,IF('Ficha de funcio e processa'!W520&lt;='Tabela IRT'!$B$16,'Tabela IRT'!$C$16,IF('Ficha de funcio e processa'!W520&lt;='Tabela IRT'!$B$17,'Tabela IRT'!$C$17,IF('Ficha de funcio e processa'!W520&lt;='Tabela IRT'!$B$18,'Tabela IRT'!$C$18,IF('Ficha de funcio e processa'!W520&lt;='Tabela IRT'!$B$19,'Tabela IRT'!$C$19,IF('Ficha de funcio e processa'!W520&lt;='Tabela IRT'!$B$20,'Tabela IRT'!$C$20,IF('Ficha de funcio e processa'!W520&lt;='Tabela IRT'!$B$21,'Tabela IRT'!$C$21,IF('Ficha de funcio e processa'!W520&lt;='Tabela IRT'!$B$22,'Tabela IRT'!$C$22,IF('Ficha de funcio e processa'!W520&lt;='Tabela IRT'!$B$23,'Tabela IRT'!$C$23,IF('Ficha de funcio e processa'!W520&lt;='Tabela IRT'!$B$24,'Tabela IRT'!$C$24))))))))))))))</f>
        <v>0</v>
      </c>
      <c r="M515" s="233">
        <f>('Ficha de funcio e processa'!W520-30%)-L515</f>
        <v>-0.3</v>
      </c>
      <c r="N515" s="184">
        <v>44</v>
      </c>
      <c r="O515" s="184">
        <v>9</v>
      </c>
      <c r="P515" s="185"/>
      <c r="Q515" s="185"/>
      <c r="R515" s="186"/>
      <c r="S515" s="186"/>
      <c r="T515" s="186"/>
      <c r="U515" s="186"/>
      <c r="V515" s="186"/>
      <c r="W515" s="186"/>
      <c r="X515" s="186"/>
      <c r="Y515" s="186"/>
      <c r="Z515" s="151"/>
      <c r="AA515" s="153">
        <f t="shared" ca="1" si="37"/>
        <v>41740</v>
      </c>
      <c r="AB515" s="154">
        <f t="shared" ca="1" si="38"/>
        <v>114.35616438356165</v>
      </c>
      <c r="AC515" s="187"/>
    </row>
    <row r="516" spans="1:29">
      <c r="A516" s="137" t="b">
        <f t="shared" si="39"/>
        <v>0</v>
      </c>
      <c r="B516" s="138"/>
      <c r="C516" s="145"/>
      <c r="D516" s="138"/>
      <c r="E516" s="139"/>
      <c r="F516" s="139"/>
      <c r="G516" s="140">
        <f t="shared" ca="1" si="40"/>
        <v>41740</v>
      </c>
      <c r="H516" s="141">
        <f t="shared" ca="1" si="36"/>
        <v>-41740</v>
      </c>
      <c r="I516" s="180"/>
      <c r="J516" s="135">
        <f>IF('Ficha de funcio e processa'!W521&lt;='Tabela IRT'!$B$11,'Tabela IRT'!$D$11,IF('Ficha de funcio e processa'!W521&lt;='Tabela IRT'!$B$12,'Tabela IRT'!$D$12,IF('Ficha de funcio e processa'!W521&lt;='Tabela IRT'!$B$13,'Tabela IRT'!$D$13,IF('Ficha de funcio e processa'!W521&lt;='Tabela IRT'!$B$14,'Tabela IRT'!$D$14,IF('Ficha de funcio e processa'!W521&lt;='Tabela IRT'!$B$15,'Tabela IRT'!$D$15,IF('Ficha de funcio e processa'!W521&lt;='Tabela IRT'!$B$16,'Tabela IRT'!$D$16,IF('Ficha de funcio e processa'!W521&lt;='Tabela IRT'!$B$17,'Tabela IRT'!$D$17,IF('Ficha de funcio e processa'!W521&lt;='Tabela IRT'!$B$18,'Tabela IRT'!$D$18,IF('Ficha de funcio e processa'!W521&lt;='Tabela IRT'!$B$19,'Tabela IRT'!$D$19,IF('Ficha de funcio e processa'!W521&lt;='Tabela IRT'!$B$20,'Tabela IRT'!$D$20,IF('Ficha de funcio e processa'!W521&lt;='Tabela IRT'!$B$21,'Tabela IRT'!$D$21,IF('Ficha de funcio e processa'!W521&lt;='Tabela IRT'!$B$22,'Tabela IRT'!$D$22,IF('Ficha de funcio e processa'!W521&lt;='Tabela IRT'!$B$23,'Tabela IRT'!$D$23,IF('Ficha de funcio e processa'!W521&lt;='Tabela IRT'!$B$24,'Tabela IRT'!$D$24))))))))))))))</f>
        <v>0</v>
      </c>
      <c r="K516" s="148">
        <f>IF('Ficha de funcio e processa'!W521&lt;='Tabela IRT'!$B$11,'Tabela IRT'!$E$11,IF('Ficha de funcio e processa'!W521&lt;='Tabela IRT'!$B$12,'Tabela IRT'!$E$12,IF('Ficha de funcio e processa'!W521&lt;='Tabela IRT'!$B$13,'Tabela IRT'!$E$13,IF('Ficha de funcio e processa'!W521&lt;='Tabela IRT'!$B$14,'Tabela IRT'!$E$14,IF('Ficha de funcio e processa'!W521&lt;='Tabela IRT'!$B$15,'Tabela IRT'!$E$15,IF('Ficha de funcio e processa'!W521&lt;='Tabela IRT'!$B$16,'Tabela IRT'!$E$16,IF('Ficha de funcio e processa'!W521&lt;='Tabela IRT'!$B$17,'Tabela IRT'!$E$17,IF('Ficha de funcio e processa'!W521&lt;='Tabela IRT'!$B$18,'Tabela IRT'!$E$18,IF('Ficha de funcio e processa'!W521&lt;='Tabela IRT'!$B$19,'Tabela IRT'!$E$19,IF('Ficha de funcio e processa'!W521&lt;='Tabela IRT'!$B$20,'Tabela IRT'!$E$20,IF('Ficha de funcio e processa'!W521&lt;='Tabela IRT'!$B$21,'Tabela IRT'!$E$21,IF('Ficha de funcio e processa'!W521&lt;='Tabela IRT'!$B$22,'Tabela IRT'!$E$22,IF('Ficha de funcio e processa'!W521&lt;='Tabela IRT'!$B$23,'Tabela IRT'!$E$23,IF('Ficha de funcio e processa'!W521&lt;='Tabela IRT'!$B$24,'Tabela IRT'!$E$24))))))))))))))</f>
        <v>0</v>
      </c>
      <c r="L516" s="148">
        <f>IF('Ficha de funcio e processa'!W521&lt;='Tabela IRT'!$B$11,'Tabela IRT'!$C$11,IF('Ficha de funcio e processa'!W521&lt;='Tabela IRT'!$B$12,'Tabela IRT'!$C$12,IF('Ficha de funcio e processa'!W521&lt;='Tabela IRT'!$B$13,'Tabela IRT'!$C$13,IF('Ficha de funcio e processa'!W521&lt;='Tabela IRT'!$B$14,'Tabela IRT'!$C$14,IF('Ficha de funcio e processa'!W521&lt;='Tabela IRT'!$B$15,'Tabela IRT'!$C$15,IF('Ficha de funcio e processa'!W521&lt;='Tabela IRT'!$B$16,'Tabela IRT'!$C$16,IF('Ficha de funcio e processa'!W521&lt;='Tabela IRT'!$B$17,'Tabela IRT'!$C$17,IF('Ficha de funcio e processa'!W521&lt;='Tabela IRT'!$B$18,'Tabela IRT'!$C$18,IF('Ficha de funcio e processa'!W521&lt;='Tabela IRT'!$B$19,'Tabela IRT'!$C$19,IF('Ficha de funcio e processa'!W521&lt;='Tabela IRT'!$B$20,'Tabela IRT'!$C$20,IF('Ficha de funcio e processa'!W521&lt;='Tabela IRT'!$B$21,'Tabela IRT'!$C$21,IF('Ficha de funcio e processa'!W521&lt;='Tabela IRT'!$B$22,'Tabela IRT'!$C$22,IF('Ficha de funcio e processa'!W521&lt;='Tabela IRT'!$B$23,'Tabela IRT'!$C$23,IF('Ficha de funcio e processa'!W521&lt;='Tabela IRT'!$B$24,'Tabela IRT'!$C$24))))))))))))))</f>
        <v>0</v>
      </c>
      <c r="M516" s="233">
        <f>('Ficha de funcio e processa'!W521-30%)-L516</f>
        <v>-0.3</v>
      </c>
      <c r="N516" s="184">
        <v>44</v>
      </c>
      <c r="O516" s="184">
        <v>9</v>
      </c>
      <c r="P516" s="185"/>
      <c r="Q516" s="185"/>
      <c r="R516" s="186"/>
      <c r="S516" s="186"/>
      <c r="T516" s="186"/>
      <c r="U516" s="186"/>
      <c r="V516" s="186"/>
      <c r="W516" s="186"/>
      <c r="X516" s="186"/>
      <c r="Y516" s="186"/>
      <c r="Z516" s="151"/>
      <c r="AA516" s="153">
        <f t="shared" ca="1" si="37"/>
        <v>41740</v>
      </c>
      <c r="AB516" s="154">
        <f t="shared" ca="1" si="38"/>
        <v>114.35616438356165</v>
      </c>
      <c r="AC516" s="187"/>
    </row>
    <row r="517" spans="1:29">
      <c r="A517" s="137" t="b">
        <f t="shared" si="39"/>
        <v>0</v>
      </c>
      <c r="B517" s="138"/>
      <c r="C517" s="145"/>
      <c r="D517" s="138"/>
      <c r="E517" s="139"/>
      <c r="F517" s="139"/>
      <c r="G517" s="140">
        <f t="shared" ca="1" si="40"/>
        <v>41740</v>
      </c>
      <c r="H517" s="141">
        <f t="shared" ca="1" si="36"/>
        <v>-41740</v>
      </c>
      <c r="I517" s="180"/>
      <c r="J517" s="135">
        <f>IF('Ficha de funcio e processa'!W522&lt;='Tabela IRT'!$B$11,'Tabela IRT'!$D$11,IF('Ficha de funcio e processa'!W522&lt;='Tabela IRT'!$B$12,'Tabela IRT'!$D$12,IF('Ficha de funcio e processa'!W522&lt;='Tabela IRT'!$B$13,'Tabela IRT'!$D$13,IF('Ficha de funcio e processa'!W522&lt;='Tabela IRT'!$B$14,'Tabela IRT'!$D$14,IF('Ficha de funcio e processa'!W522&lt;='Tabela IRT'!$B$15,'Tabela IRT'!$D$15,IF('Ficha de funcio e processa'!W522&lt;='Tabela IRT'!$B$16,'Tabela IRT'!$D$16,IF('Ficha de funcio e processa'!W522&lt;='Tabela IRT'!$B$17,'Tabela IRT'!$D$17,IF('Ficha de funcio e processa'!W522&lt;='Tabela IRT'!$B$18,'Tabela IRT'!$D$18,IF('Ficha de funcio e processa'!W522&lt;='Tabela IRT'!$B$19,'Tabela IRT'!$D$19,IF('Ficha de funcio e processa'!W522&lt;='Tabela IRT'!$B$20,'Tabela IRT'!$D$20,IF('Ficha de funcio e processa'!W522&lt;='Tabela IRT'!$B$21,'Tabela IRT'!$D$21,IF('Ficha de funcio e processa'!W522&lt;='Tabela IRT'!$B$22,'Tabela IRT'!$D$22,IF('Ficha de funcio e processa'!W522&lt;='Tabela IRT'!$B$23,'Tabela IRT'!$D$23,IF('Ficha de funcio e processa'!W522&lt;='Tabela IRT'!$B$24,'Tabela IRT'!$D$24))))))))))))))</f>
        <v>0</v>
      </c>
      <c r="K517" s="148">
        <f>IF('Ficha de funcio e processa'!W522&lt;='Tabela IRT'!$B$11,'Tabela IRT'!$E$11,IF('Ficha de funcio e processa'!W522&lt;='Tabela IRT'!$B$12,'Tabela IRT'!$E$12,IF('Ficha de funcio e processa'!W522&lt;='Tabela IRT'!$B$13,'Tabela IRT'!$E$13,IF('Ficha de funcio e processa'!W522&lt;='Tabela IRT'!$B$14,'Tabela IRT'!$E$14,IF('Ficha de funcio e processa'!W522&lt;='Tabela IRT'!$B$15,'Tabela IRT'!$E$15,IF('Ficha de funcio e processa'!W522&lt;='Tabela IRT'!$B$16,'Tabela IRT'!$E$16,IF('Ficha de funcio e processa'!W522&lt;='Tabela IRT'!$B$17,'Tabela IRT'!$E$17,IF('Ficha de funcio e processa'!W522&lt;='Tabela IRT'!$B$18,'Tabela IRT'!$E$18,IF('Ficha de funcio e processa'!W522&lt;='Tabela IRT'!$B$19,'Tabela IRT'!$E$19,IF('Ficha de funcio e processa'!W522&lt;='Tabela IRT'!$B$20,'Tabela IRT'!$E$20,IF('Ficha de funcio e processa'!W522&lt;='Tabela IRT'!$B$21,'Tabela IRT'!$E$21,IF('Ficha de funcio e processa'!W522&lt;='Tabela IRT'!$B$22,'Tabela IRT'!$E$22,IF('Ficha de funcio e processa'!W522&lt;='Tabela IRT'!$B$23,'Tabela IRT'!$E$23,IF('Ficha de funcio e processa'!W522&lt;='Tabela IRT'!$B$24,'Tabela IRT'!$E$24))))))))))))))</f>
        <v>0</v>
      </c>
      <c r="L517" s="148">
        <f>IF('Ficha de funcio e processa'!W522&lt;='Tabela IRT'!$B$11,'Tabela IRT'!$C$11,IF('Ficha de funcio e processa'!W522&lt;='Tabela IRT'!$B$12,'Tabela IRT'!$C$12,IF('Ficha de funcio e processa'!W522&lt;='Tabela IRT'!$B$13,'Tabela IRT'!$C$13,IF('Ficha de funcio e processa'!W522&lt;='Tabela IRT'!$B$14,'Tabela IRT'!$C$14,IF('Ficha de funcio e processa'!W522&lt;='Tabela IRT'!$B$15,'Tabela IRT'!$C$15,IF('Ficha de funcio e processa'!W522&lt;='Tabela IRT'!$B$16,'Tabela IRT'!$C$16,IF('Ficha de funcio e processa'!W522&lt;='Tabela IRT'!$B$17,'Tabela IRT'!$C$17,IF('Ficha de funcio e processa'!W522&lt;='Tabela IRT'!$B$18,'Tabela IRT'!$C$18,IF('Ficha de funcio e processa'!W522&lt;='Tabela IRT'!$B$19,'Tabela IRT'!$C$19,IF('Ficha de funcio e processa'!W522&lt;='Tabela IRT'!$B$20,'Tabela IRT'!$C$20,IF('Ficha de funcio e processa'!W522&lt;='Tabela IRT'!$B$21,'Tabela IRT'!$C$21,IF('Ficha de funcio e processa'!W522&lt;='Tabela IRT'!$B$22,'Tabela IRT'!$C$22,IF('Ficha de funcio e processa'!W522&lt;='Tabela IRT'!$B$23,'Tabela IRT'!$C$23,IF('Ficha de funcio e processa'!W522&lt;='Tabela IRT'!$B$24,'Tabela IRT'!$C$24))))))))))))))</f>
        <v>0</v>
      </c>
      <c r="M517" s="233">
        <f>('Ficha de funcio e processa'!W522-30%)-L517</f>
        <v>-0.3</v>
      </c>
      <c r="N517" s="184">
        <v>44</v>
      </c>
      <c r="O517" s="184">
        <v>9</v>
      </c>
      <c r="P517" s="185"/>
      <c r="Q517" s="185"/>
      <c r="R517" s="186"/>
      <c r="S517" s="186"/>
      <c r="T517" s="186"/>
      <c r="U517" s="186"/>
      <c r="V517" s="186"/>
      <c r="W517" s="186"/>
      <c r="X517" s="186"/>
      <c r="Y517" s="186"/>
      <c r="Z517" s="151"/>
      <c r="AA517" s="153">
        <f t="shared" ca="1" si="37"/>
        <v>41740</v>
      </c>
      <c r="AB517" s="154">
        <f t="shared" ca="1" si="38"/>
        <v>114.35616438356165</v>
      </c>
      <c r="AC517" s="187"/>
    </row>
    <row r="518" spans="1:29">
      <c r="A518" s="137" t="b">
        <f t="shared" si="39"/>
        <v>0</v>
      </c>
      <c r="B518" s="138"/>
      <c r="C518" s="145"/>
      <c r="D518" s="138"/>
      <c r="E518" s="139"/>
      <c r="F518" s="139"/>
      <c r="G518" s="140">
        <f t="shared" ca="1" si="40"/>
        <v>41740</v>
      </c>
      <c r="H518" s="141">
        <f t="shared" ca="1" si="36"/>
        <v>-41740</v>
      </c>
      <c r="I518" s="180"/>
      <c r="J518" s="135">
        <f>IF('Ficha de funcio e processa'!W523&lt;='Tabela IRT'!$B$11,'Tabela IRT'!$D$11,IF('Ficha de funcio e processa'!W523&lt;='Tabela IRT'!$B$12,'Tabela IRT'!$D$12,IF('Ficha de funcio e processa'!W523&lt;='Tabela IRT'!$B$13,'Tabela IRT'!$D$13,IF('Ficha de funcio e processa'!W523&lt;='Tabela IRT'!$B$14,'Tabela IRT'!$D$14,IF('Ficha de funcio e processa'!W523&lt;='Tabela IRT'!$B$15,'Tabela IRT'!$D$15,IF('Ficha de funcio e processa'!W523&lt;='Tabela IRT'!$B$16,'Tabela IRT'!$D$16,IF('Ficha de funcio e processa'!W523&lt;='Tabela IRT'!$B$17,'Tabela IRT'!$D$17,IF('Ficha de funcio e processa'!W523&lt;='Tabela IRT'!$B$18,'Tabela IRT'!$D$18,IF('Ficha de funcio e processa'!W523&lt;='Tabela IRT'!$B$19,'Tabela IRT'!$D$19,IF('Ficha de funcio e processa'!W523&lt;='Tabela IRT'!$B$20,'Tabela IRT'!$D$20,IF('Ficha de funcio e processa'!W523&lt;='Tabela IRT'!$B$21,'Tabela IRT'!$D$21,IF('Ficha de funcio e processa'!W523&lt;='Tabela IRT'!$B$22,'Tabela IRT'!$D$22,IF('Ficha de funcio e processa'!W523&lt;='Tabela IRT'!$B$23,'Tabela IRT'!$D$23,IF('Ficha de funcio e processa'!W523&lt;='Tabela IRT'!$B$24,'Tabela IRT'!$D$24))))))))))))))</f>
        <v>0</v>
      </c>
      <c r="K518" s="148">
        <f>IF('Ficha de funcio e processa'!W523&lt;='Tabela IRT'!$B$11,'Tabela IRT'!$E$11,IF('Ficha de funcio e processa'!W523&lt;='Tabela IRT'!$B$12,'Tabela IRT'!$E$12,IF('Ficha de funcio e processa'!W523&lt;='Tabela IRT'!$B$13,'Tabela IRT'!$E$13,IF('Ficha de funcio e processa'!W523&lt;='Tabela IRT'!$B$14,'Tabela IRT'!$E$14,IF('Ficha de funcio e processa'!W523&lt;='Tabela IRT'!$B$15,'Tabela IRT'!$E$15,IF('Ficha de funcio e processa'!W523&lt;='Tabela IRT'!$B$16,'Tabela IRT'!$E$16,IF('Ficha de funcio e processa'!W523&lt;='Tabela IRT'!$B$17,'Tabela IRT'!$E$17,IF('Ficha de funcio e processa'!W523&lt;='Tabela IRT'!$B$18,'Tabela IRT'!$E$18,IF('Ficha de funcio e processa'!W523&lt;='Tabela IRT'!$B$19,'Tabela IRT'!$E$19,IF('Ficha de funcio e processa'!W523&lt;='Tabela IRT'!$B$20,'Tabela IRT'!$E$20,IF('Ficha de funcio e processa'!W523&lt;='Tabela IRT'!$B$21,'Tabela IRT'!$E$21,IF('Ficha de funcio e processa'!W523&lt;='Tabela IRT'!$B$22,'Tabela IRT'!$E$22,IF('Ficha de funcio e processa'!W523&lt;='Tabela IRT'!$B$23,'Tabela IRT'!$E$23,IF('Ficha de funcio e processa'!W523&lt;='Tabela IRT'!$B$24,'Tabela IRT'!$E$24))))))))))))))</f>
        <v>0</v>
      </c>
      <c r="L518" s="148">
        <f>IF('Ficha de funcio e processa'!W523&lt;='Tabela IRT'!$B$11,'Tabela IRT'!$C$11,IF('Ficha de funcio e processa'!W523&lt;='Tabela IRT'!$B$12,'Tabela IRT'!$C$12,IF('Ficha de funcio e processa'!W523&lt;='Tabela IRT'!$B$13,'Tabela IRT'!$C$13,IF('Ficha de funcio e processa'!W523&lt;='Tabela IRT'!$B$14,'Tabela IRT'!$C$14,IF('Ficha de funcio e processa'!W523&lt;='Tabela IRT'!$B$15,'Tabela IRT'!$C$15,IF('Ficha de funcio e processa'!W523&lt;='Tabela IRT'!$B$16,'Tabela IRT'!$C$16,IF('Ficha de funcio e processa'!W523&lt;='Tabela IRT'!$B$17,'Tabela IRT'!$C$17,IF('Ficha de funcio e processa'!W523&lt;='Tabela IRT'!$B$18,'Tabela IRT'!$C$18,IF('Ficha de funcio e processa'!W523&lt;='Tabela IRT'!$B$19,'Tabela IRT'!$C$19,IF('Ficha de funcio e processa'!W523&lt;='Tabela IRT'!$B$20,'Tabela IRT'!$C$20,IF('Ficha de funcio e processa'!W523&lt;='Tabela IRT'!$B$21,'Tabela IRT'!$C$21,IF('Ficha de funcio e processa'!W523&lt;='Tabela IRT'!$B$22,'Tabela IRT'!$C$22,IF('Ficha de funcio e processa'!W523&lt;='Tabela IRT'!$B$23,'Tabela IRT'!$C$23,IF('Ficha de funcio e processa'!W523&lt;='Tabela IRT'!$B$24,'Tabela IRT'!$C$24))))))))))))))</f>
        <v>0</v>
      </c>
      <c r="M518" s="233">
        <f>('Ficha de funcio e processa'!W523-30%)-L518</f>
        <v>-0.3</v>
      </c>
      <c r="N518" s="184">
        <v>44</v>
      </c>
      <c r="O518" s="184">
        <v>9</v>
      </c>
      <c r="P518" s="185"/>
      <c r="Q518" s="185"/>
      <c r="R518" s="186"/>
      <c r="S518" s="186"/>
      <c r="T518" s="186"/>
      <c r="U518" s="186"/>
      <c r="V518" s="186"/>
      <c r="W518" s="186"/>
      <c r="X518" s="186"/>
      <c r="Y518" s="186"/>
      <c r="Z518" s="151"/>
      <c r="AA518" s="153">
        <f t="shared" ca="1" si="37"/>
        <v>41740</v>
      </c>
      <c r="AB518" s="154">
        <f t="shared" ca="1" si="38"/>
        <v>114.35616438356165</v>
      </c>
      <c r="AC518" s="187"/>
    </row>
    <row r="519" spans="1:29">
      <c r="A519" s="137" t="b">
        <f t="shared" si="39"/>
        <v>0</v>
      </c>
      <c r="B519" s="138"/>
      <c r="C519" s="145"/>
      <c r="D519" s="138"/>
      <c r="E519" s="139"/>
      <c r="F519" s="139"/>
      <c r="G519" s="140">
        <f t="shared" ca="1" si="40"/>
        <v>41740</v>
      </c>
      <c r="H519" s="141">
        <f t="shared" ca="1" si="36"/>
        <v>-41740</v>
      </c>
      <c r="I519" s="180"/>
      <c r="J519" s="135">
        <f>IF('Ficha de funcio e processa'!W524&lt;='Tabela IRT'!$B$11,'Tabela IRT'!$D$11,IF('Ficha de funcio e processa'!W524&lt;='Tabela IRT'!$B$12,'Tabela IRT'!$D$12,IF('Ficha de funcio e processa'!W524&lt;='Tabela IRT'!$B$13,'Tabela IRT'!$D$13,IF('Ficha de funcio e processa'!W524&lt;='Tabela IRT'!$B$14,'Tabela IRT'!$D$14,IF('Ficha de funcio e processa'!W524&lt;='Tabela IRT'!$B$15,'Tabela IRT'!$D$15,IF('Ficha de funcio e processa'!W524&lt;='Tabela IRT'!$B$16,'Tabela IRT'!$D$16,IF('Ficha de funcio e processa'!W524&lt;='Tabela IRT'!$B$17,'Tabela IRT'!$D$17,IF('Ficha de funcio e processa'!W524&lt;='Tabela IRT'!$B$18,'Tabela IRT'!$D$18,IF('Ficha de funcio e processa'!W524&lt;='Tabela IRT'!$B$19,'Tabela IRT'!$D$19,IF('Ficha de funcio e processa'!W524&lt;='Tabela IRT'!$B$20,'Tabela IRT'!$D$20,IF('Ficha de funcio e processa'!W524&lt;='Tabela IRT'!$B$21,'Tabela IRT'!$D$21,IF('Ficha de funcio e processa'!W524&lt;='Tabela IRT'!$B$22,'Tabela IRT'!$D$22,IF('Ficha de funcio e processa'!W524&lt;='Tabela IRT'!$B$23,'Tabela IRT'!$D$23,IF('Ficha de funcio e processa'!W524&lt;='Tabela IRT'!$B$24,'Tabela IRT'!$D$24))))))))))))))</f>
        <v>0</v>
      </c>
      <c r="K519" s="148">
        <f>IF('Ficha de funcio e processa'!W524&lt;='Tabela IRT'!$B$11,'Tabela IRT'!$E$11,IF('Ficha de funcio e processa'!W524&lt;='Tabela IRT'!$B$12,'Tabela IRT'!$E$12,IF('Ficha de funcio e processa'!W524&lt;='Tabela IRT'!$B$13,'Tabela IRT'!$E$13,IF('Ficha de funcio e processa'!W524&lt;='Tabela IRT'!$B$14,'Tabela IRT'!$E$14,IF('Ficha de funcio e processa'!W524&lt;='Tabela IRT'!$B$15,'Tabela IRT'!$E$15,IF('Ficha de funcio e processa'!W524&lt;='Tabela IRT'!$B$16,'Tabela IRT'!$E$16,IF('Ficha de funcio e processa'!W524&lt;='Tabela IRT'!$B$17,'Tabela IRT'!$E$17,IF('Ficha de funcio e processa'!W524&lt;='Tabela IRT'!$B$18,'Tabela IRT'!$E$18,IF('Ficha de funcio e processa'!W524&lt;='Tabela IRT'!$B$19,'Tabela IRT'!$E$19,IF('Ficha de funcio e processa'!W524&lt;='Tabela IRT'!$B$20,'Tabela IRT'!$E$20,IF('Ficha de funcio e processa'!W524&lt;='Tabela IRT'!$B$21,'Tabela IRT'!$E$21,IF('Ficha de funcio e processa'!W524&lt;='Tabela IRT'!$B$22,'Tabela IRT'!$E$22,IF('Ficha de funcio e processa'!W524&lt;='Tabela IRT'!$B$23,'Tabela IRT'!$E$23,IF('Ficha de funcio e processa'!W524&lt;='Tabela IRT'!$B$24,'Tabela IRT'!$E$24))))))))))))))</f>
        <v>0</v>
      </c>
      <c r="L519" s="148">
        <f>IF('Ficha de funcio e processa'!W524&lt;='Tabela IRT'!$B$11,'Tabela IRT'!$C$11,IF('Ficha de funcio e processa'!W524&lt;='Tabela IRT'!$B$12,'Tabela IRT'!$C$12,IF('Ficha de funcio e processa'!W524&lt;='Tabela IRT'!$B$13,'Tabela IRT'!$C$13,IF('Ficha de funcio e processa'!W524&lt;='Tabela IRT'!$B$14,'Tabela IRT'!$C$14,IF('Ficha de funcio e processa'!W524&lt;='Tabela IRT'!$B$15,'Tabela IRT'!$C$15,IF('Ficha de funcio e processa'!W524&lt;='Tabela IRT'!$B$16,'Tabela IRT'!$C$16,IF('Ficha de funcio e processa'!W524&lt;='Tabela IRT'!$B$17,'Tabela IRT'!$C$17,IF('Ficha de funcio e processa'!W524&lt;='Tabela IRT'!$B$18,'Tabela IRT'!$C$18,IF('Ficha de funcio e processa'!W524&lt;='Tabela IRT'!$B$19,'Tabela IRT'!$C$19,IF('Ficha de funcio e processa'!W524&lt;='Tabela IRT'!$B$20,'Tabela IRT'!$C$20,IF('Ficha de funcio e processa'!W524&lt;='Tabela IRT'!$B$21,'Tabela IRT'!$C$21,IF('Ficha de funcio e processa'!W524&lt;='Tabela IRT'!$B$22,'Tabela IRT'!$C$22,IF('Ficha de funcio e processa'!W524&lt;='Tabela IRT'!$B$23,'Tabela IRT'!$C$23,IF('Ficha de funcio e processa'!W524&lt;='Tabela IRT'!$B$24,'Tabela IRT'!$C$24))))))))))))))</f>
        <v>0</v>
      </c>
      <c r="M519" s="233">
        <f>('Ficha de funcio e processa'!W524-30%)-L519</f>
        <v>-0.3</v>
      </c>
      <c r="N519" s="184">
        <v>44</v>
      </c>
      <c r="O519" s="184">
        <v>9</v>
      </c>
      <c r="P519" s="185"/>
      <c r="Q519" s="185"/>
      <c r="R519" s="186"/>
      <c r="S519" s="186"/>
      <c r="T519" s="186"/>
      <c r="U519" s="186"/>
      <c r="V519" s="186"/>
      <c r="W519" s="186"/>
      <c r="X519" s="186"/>
      <c r="Y519" s="186"/>
      <c r="Z519" s="151"/>
      <c r="AA519" s="153">
        <f t="shared" ca="1" si="37"/>
        <v>41740</v>
      </c>
      <c r="AB519" s="154">
        <f t="shared" ca="1" si="38"/>
        <v>114.35616438356165</v>
      </c>
      <c r="AC519" s="187"/>
    </row>
    <row r="520" spans="1:29">
      <c r="A520" s="137" t="b">
        <f t="shared" si="39"/>
        <v>0</v>
      </c>
      <c r="B520" s="138"/>
      <c r="C520" s="145"/>
      <c r="D520" s="138"/>
      <c r="E520" s="139"/>
      <c r="F520" s="139"/>
      <c r="G520" s="140">
        <f t="shared" ca="1" si="40"/>
        <v>41740</v>
      </c>
      <c r="H520" s="141">
        <f t="shared" ref="H520:H547" ca="1" si="41">F520-G520</f>
        <v>-41740</v>
      </c>
      <c r="I520" s="180"/>
      <c r="J520" s="135">
        <f>IF('Ficha de funcio e processa'!W525&lt;='Tabela IRT'!$B$11,'Tabela IRT'!$D$11,IF('Ficha de funcio e processa'!W525&lt;='Tabela IRT'!$B$12,'Tabela IRT'!$D$12,IF('Ficha de funcio e processa'!W525&lt;='Tabela IRT'!$B$13,'Tabela IRT'!$D$13,IF('Ficha de funcio e processa'!W525&lt;='Tabela IRT'!$B$14,'Tabela IRT'!$D$14,IF('Ficha de funcio e processa'!W525&lt;='Tabela IRT'!$B$15,'Tabela IRT'!$D$15,IF('Ficha de funcio e processa'!W525&lt;='Tabela IRT'!$B$16,'Tabela IRT'!$D$16,IF('Ficha de funcio e processa'!W525&lt;='Tabela IRT'!$B$17,'Tabela IRT'!$D$17,IF('Ficha de funcio e processa'!W525&lt;='Tabela IRT'!$B$18,'Tabela IRT'!$D$18,IF('Ficha de funcio e processa'!W525&lt;='Tabela IRT'!$B$19,'Tabela IRT'!$D$19,IF('Ficha de funcio e processa'!W525&lt;='Tabela IRT'!$B$20,'Tabela IRT'!$D$20,IF('Ficha de funcio e processa'!W525&lt;='Tabela IRT'!$B$21,'Tabela IRT'!$D$21,IF('Ficha de funcio e processa'!W525&lt;='Tabela IRT'!$B$22,'Tabela IRT'!$D$22,IF('Ficha de funcio e processa'!W525&lt;='Tabela IRT'!$B$23,'Tabela IRT'!$D$23,IF('Ficha de funcio e processa'!W525&lt;='Tabela IRT'!$B$24,'Tabela IRT'!$D$24))))))))))))))</f>
        <v>0</v>
      </c>
      <c r="K520" s="148">
        <f>IF('Ficha de funcio e processa'!W525&lt;='Tabela IRT'!$B$11,'Tabela IRT'!$E$11,IF('Ficha de funcio e processa'!W525&lt;='Tabela IRT'!$B$12,'Tabela IRT'!$E$12,IF('Ficha de funcio e processa'!W525&lt;='Tabela IRT'!$B$13,'Tabela IRT'!$E$13,IF('Ficha de funcio e processa'!W525&lt;='Tabela IRT'!$B$14,'Tabela IRT'!$E$14,IF('Ficha de funcio e processa'!W525&lt;='Tabela IRT'!$B$15,'Tabela IRT'!$E$15,IF('Ficha de funcio e processa'!W525&lt;='Tabela IRT'!$B$16,'Tabela IRT'!$E$16,IF('Ficha de funcio e processa'!W525&lt;='Tabela IRT'!$B$17,'Tabela IRT'!$E$17,IF('Ficha de funcio e processa'!W525&lt;='Tabela IRT'!$B$18,'Tabela IRT'!$E$18,IF('Ficha de funcio e processa'!W525&lt;='Tabela IRT'!$B$19,'Tabela IRT'!$E$19,IF('Ficha de funcio e processa'!W525&lt;='Tabela IRT'!$B$20,'Tabela IRT'!$E$20,IF('Ficha de funcio e processa'!W525&lt;='Tabela IRT'!$B$21,'Tabela IRT'!$E$21,IF('Ficha de funcio e processa'!W525&lt;='Tabela IRT'!$B$22,'Tabela IRT'!$E$22,IF('Ficha de funcio e processa'!W525&lt;='Tabela IRT'!$B$23,'Tabela IRT'!$E$23,IF('Ficha de funcio e processa'!W525&lt;='Tabela IRT'!$B$24,'Tabela IRT'!$E$24))))))))))))))</f>
        <v>0</v>
      </c>
      <c r="L520" s="148">
        <f>IF('Ficha de funcio e processa'!W525&lt;='Tabela IRT'!$B$11,'Tabela IRT'!$C$11,IF('Ficha de funcio e processa'!W525&lt;='Tabela IRT'!$B$12,'Tabela IRT'!$C$12,IF('Ficha de funcio e processa'!W525&lt;='Tabela IRT'!$B$13,'Tabela IRT'!$C$13,IF('Ficha de funcio e processa'!W525&lt;='Tabela IRT'!$B$14,'Tabela IRT'!$C$14,IF('Ficha de funcio e processa'!W525&lt;='Tabela IRT'!$B$15,'Tabela IRT'!$C$15,IF('Ficha de funcio e processa'!W525&lt;='Tabela IRT'!$B$16,'Tabela IRT'!$C$16,IF('Ficha de funcio e processa'!W525&lt;='Tabela IRT'!$B$17,'Tabela IRT'!$C$17,IF('Ficha de funcio e processa'!W525&lt;='Tabela IRT'!$B$18,'Tabela IRT'!$C$18,IF('Ficha de funcio e processa'!W525&lt;='Tabela IRT'!$B$19,'Tabela IRT'!$C$19,IF('Ficha de funcio e processa'!W525&lt;='Tabela IRT'!$B$20,'Tabela IRT'!$C$20,IF('Ficha de funcio e processa'!W525&lt;='Tabela IRT'!$B$21,'Tabela IRT'!$C$21,IF('Ficha de funcio e processa'!W525&lt;='Tabela IRT'!$B$22,'Tabela IRT'!$C$22,IF('Ficha de funcio e processa'!W525&lt;='Tabela IRT'!$B$23,'Tabela IRT'!$C$23,IF('Ficha de funcio e processa'!W525&lt;='Tabela IRT'!$B$24,'Tabela IRT'!$C$24))))))))))))))</f>
        <v>0</v>
      </c>
      <c r="M520" s="233">
        <f>('Ficha de funcio e processa'!W525-30%)-L520</f>
        <v>-0.3</v>
      </c>
      <c r="N520" s="184">
        <v>44</v>
      </c>
      <c r="O520" s="184">
        <v>9</v>
      </c>
      <c r="P520" s="185"/>
      <c r="Q520" s="185"/>
      <c r="R520" s="186"/>
      <c r="S520" s="186"/>
      <c r="T520" s="186"/>
      <c r="U520" s="186"/>
      <c r="V520" s="186"/>
      <c r="W520" s="186"/>
      <c r="X520" s="186"/>
      <c r="Y520" s="186"/>
      <c r="Z520" s="151"/>
      <c r="AA520" s="153">
        <f t="shared" ref="AA520:AA547" ca="1" si="42">TODAY()</f>
        <v>41740</v>
      </c>
      <c r="AB520" s="154">
        <f t="shared" ref="AB520:AB547" ca="1" si="43">(AA520-Z520)/365</f>
        <v>114.35616438356165</v>
      </c>
      <c r="AC520" s="187"/>
    </row>
    <row r="521" spans="1:29">
      <c r="A521" s="137" t="b">
        <f t="shared" ref="A521:A547" si="44">IF(B521&gt;0,A520+1)</f>
        <v>0</v>
      </c>
      <c r="B521" s="138"/>
      <c r="C521" s="145"/>
      <c r="D521" s="138"/>
      <c r="E521" s="139"/>
      <c r="F521" s="139"/>
      <c r="G521" s="140">
        <f t="shared" ca="1" si="40"/>
        <v>41740</v>
      </c>
      <c r="H521" s="141">
        <f t="shared" ca="1" si="41"/>
        <v>-41740</v>
      </c>
      <c r="I521" s="180"/>
      <c r="J521" s="135">
        <f>IF('Ficha de funcio e processa'!W526&lt;='Tabela IRT'!$B$11,'Tabela IRT'!$D$11,IF('Ficha de funcio e processa'!W526&lt;='Tabela IRT'!$B$12,'Tabela IRT'!$D$12,IF('Ficha de funcio e processa'!W526&lt;='Tabela IRT'!$B$13,'Tabela IRT'!$D$13,IF('Ficha de funcio e processa'!W526&lt;='Tabela IRT'!$B$14,'Tabela IRT'!$D$14,IF('Ficha de funcio e processa'!W526&lt;='Tabela IRT'!$B$15,'Tabela IRT'!$D$15,IF('Ficha de funcio e processa'!W526&lt;='Tabela IRT'!$B$16,'Tabela IRT'!$D$16,IF('Ficha de funcio e processa'!W526&lt;='Tabela IRT'!$B$17,'Tabela IRT'!$D$17,IF('Ficha de funcio e processa'!W526&lt;='Tabela IRT'!$B$18,'Tabela IRT'!$D$18,IF('Ficha de funcio e processa'!W526&lt;='Tabela IRT'!$B$19,'Tabela IRT'!$D$19,IF('Ficha de funcio e processa'!W526&lt;='Tabela IRT'!$B$20,'Tabela IRT'!$D$20,IF('Ficha de funcio e processa'!W526&lt;='Tabela IRT'!$B$21,'Tabela IRT'!$D$21,IF('Ficha de funcio e processa'!W526&lt;='Tabela IRT'!$B$22,'Tabela IRT'!$D$22,IF('Ficha de funcio e processa'!W526&lt;='Tabela IRT'!$B$23,'Tabela IRT'!$D$23,IF('Ficha de funcio e processa'!W526&lt;='Tabela IRT'!$B$24,'Tabela IRT'!$D$24))))))))))))))</f>
        <v>0</v>
      </c>
      <c r="K521" s="148">
        <f>IF('Ficha de funcio e processa'!W526&lt;='Tabela IRT'!$B$11,'Tabela IRT'!$E$11,IF('Ficha de funcio e processa'!W526&lt;='Tabela IRT'!$B$12,'Tabela IRT'!$E$12,IF('Ficha de funcio e processa'!W526&lt;='Tabela IRT'!$B$13,'Tabela IRT'!$E$13,IF('Ficha de funcio e processa'!W526&lt;='Tabela IRT'!$B$14,'Tabela IRT'!$E$14,IF('Ficha de funcio e processa'!W526&lt;='Tabela IRT'!$B$15,'Tabela IRT'!$E$15,IF('Ficha de funcio e processa'!W526&lt;='Tabela IRT'!$B$16,'Tabela IRT'!$E$16,IF('Ficha de funcio e processa'!W526&lt;='Tabela IRT'!$B$17,'Tabela IRT'!$E$17,IF('Ficha de funcio e processa'!W526&lt;='Tabela IRT'!$B$18,'Tabela IRT'!$E$18,IF('Ficha de funcio e processa'!W526&lt;='Tabela IRT'!$B$19,'Tabela IRT'!$E$19,IF('Ficha de funcio e processa'!W526&lt;='Tabela IRT'!$B$20,'Tabela IRT'!$E$20,IF('Ficha de funcio e processa'!W526&lt;='Tabela IRT'!$B$21,'Tabela IRT'!$E$21,IF('Ficha de funcio e processa'!W526&lt;='Tabela IRT'!$B$22,'Tabela IRT'!$E$22,IF('Ficha de funcio e processa'!W526&lt;='Tabela IRT'!$B$23,'Tabela IRT'!$E$23,IF('Ficha de funcio e processa'!W526&lt;='Tabela IRT'!$B$24,'Tabela IRT'!$E$24))))))))))))))</f>
        <v>0</v>
      </c>
      <c r="L521" s="148">
        <f>IF('Ficha de funcio e processa'!W526&lt;='Tabela IRT'!$B$11,'Tabela IRT'!$C$11,IF('Ficha de funcio e processa'!W526&lt;='Tabela IRT'!$B$12,'Tabela IRT'!$C$12,IF('Ficha de funcio e processa'!W526&lt;='Tabela IRT'!$B$13,'Tabela IRT'!$C$13,IF('Ficha de funcio e processa'!W526&lt;='Tabela IRT'!$B$14,'Tabela IRT'!$C$14,IF('Ficha de funcio e processa'!W526&lt;='Tabela IRT'!$B$15,'Tabela IRT'!$C$15,IF('Ficha de funcio e processa'!W526&lt;='Tabela IRT'!$B$16,'Tabela IRT'!$C$16,IF('Ficha de funcio e processa'!W526&lt;='Tabela IRT'!$B$17,'Tabela IRT'!$C$17,IF('Ficha de funcio e processa'!W526&lt;='Tabela IRT'!$B$18,'Tabela IRT'!$C$18,IF('Ficha de funcio e processa'!W526&lt;='Tabela IRT'!$B$19,'Tabela IRT'!$C$19,IF('Ficha de funcio e processa'!W526&lt;='Tabela IRT'!$B$20,'Tabela IRT'!$C$20,IF('Ficha de funcio e processa'!W526&lt;='Tabela IRT'!$B$21,'Tabela IRT'!$C$21,IF('Ficha de funcio e processa'!W526&lt;='Tabela IRT'!$B$22,'Tabela IRT'!$C$22,IF('Ficha de funcio e processa'!W526&lt;='Tabela IRT'!$B$23,'Tabela IRT'!$C$23,IF('Ficha de funcio e processa'!W526&lt;='Tabela IRT'!$B$24,'Tabela IRT'!$C$24))))))))))))))</f>
        <v>0</v>
      </c>
      <c r="M521" s="233">
        <f>('Ficha de funcio e processa'!W526-30%)-L521</f>
        <v>-0.3</v>
      </c>
      <c r="N521" s="184">
        <v>44</v>
      </c>
      <c r="O521" s="184">
        <v>9</v>
      </c>
      <c r="P521" s="185"/>
      <c r="Q521" s="185"/>
      <c r="R521" s="186"/>
      <c r="S521" s="186"/>
      <c r="T521" s="186"/>
      <c r="U521" s="186"/>
      <c r="V521" s="186"/>
      <c r="W521" s="186"/>
      <c r="X521" s="186"/>
      <c r="Y521" s="186"/>
      <c r="Z521" s="151"/>
      <c r="AA521" s="153">
        <f t="shared" ca="1" si="42"/>
        <v>41740</v>
      </c>
      <c r="AB521" s="154">
        <f t="shared" ca="1" si="43"/>
        <v>114.35616438356165</v>
      </c>
      <c r="AC521" s="187"/>
    </row>
    <row r="522" spans="1:29">
      <c r="A522" s="137" t="b">
        <f t="shared" si="44"/>
        <v>0</v>
      </c>
      <c r="B522" s="138"/>
      <c r="C522" s="145"/>
      <c r="D522" s="138"/>
      <c r="E522" s="139"/>
      <c r="F522" s="139"/>
      <c r="G522" s="140">
        <f t="shared" ca="1" si="40"/>
        <v>41740</v>
      </c>
      <c r="H522" s="141">
        <f t="shared" ca="1" si="41"/>
        <v>-41740</v>
      </c>
      <c r="I522" s="180"/>
      <c r="J522" s="135">
        <f>IF('Ficha de funcio e processa'!W527&lt;='Tabela IRT'!$B$11,'Tabela IRT'!$D$11,IF('Ficha de funcio e processa'!W527&lt;='Tabela IRT'!$B$12,'Tabela IRT'!$D$12,IF('Ficha de funcio e processa'!W527&lt;='Tabela IRT'!$B$13,'Tabela IRT'!$D$13,IF('Ficha de funcio e processa'!W527&lt;='Tabela IRT'!$B$14,'Tabela IRT'!$D$14,IF('Ficha de funcio e processa'!W527&lt;='Tabela IRT'!$B$15,'Tabela IRT'!$D$15,IF('Ficha de funcio e processa'!W527&lt;='Tabela IRT'!$B$16,'Tabela IRT'!$D$16,IF('Ficha de funcio e processa'!W527&lt;='Tabela IRT'!$B$17,'Tabela IRT'!$D$17,IF('Ficha de funcio e processa'!W527&lt;='Tabela IRT'!$B$18,'Tabela IRT'!$D$18,IF('Ficha de funcio e processa'!W527&lt;='Tabela IRT'!$B$19,'Tabela IRT'!$D$19,IF('Ficha de funcio e processa'!W527&lt;='Tabela IRT'!$B$20,'Tabela IRT'!$D$20,IF('Ficha de funcio e processa'!W527&lt;='Tabela IRT'!$B$21,'Tabela IRT'!$D$21,IF('Ficha de funcio e processa'!W527&lt;='Tabela IRT'!$B$22,'Tabela IRT'!$D$22,IF('Ficha de funcio e processa'!W527&lt;='Tabela IRT'!$B$23,'Tabela IRT'!$D$23,IF('Ficha de funcio e processa'!W527&lt;='Tabela IRT'!$B$24,'Tabela IRT'!$D$24))))))))))))))</f>
        <v>0</v>
      </c>
      <c r="K522" s="148">
        <f>IF('Ficha de funcio e processa'!W527&lt;='Tabela IRT'!$B$11,'Tabela IRT'!$E$11,IF('Ficha de funcio e processa'!W527&lt;='Tabela IRT'!$B$12,'Tabela IRT'!$E$12,IF('Ficha de funcio e processa'!W527&lt;='Tabela IRT'!$B$13,'Tabela IRT'!$E$13,IF('Ficha de funcio e processa'!W527&lt;='Tabela IRT'!$B$14,'Tabela IRT'!$E$14,IF('Ficha de funcio e processa'!W527&lt;='Tabela IRT'!$B$15,'Tabela IRT'!$E$15,IF('Ficha de funcio e processa'!W527&lt;='Tabela IRT'!$B$16,'Tabela IRT'!$E$16,IF('Ficha de funcio e processa'!W527&lt;='Tabela IRT'!$B$17,'Tabela IRT'!$E$17,IF('Ficha de funcio e processa'!W527&lt;='Tabela IRT'!$B$18,'Tabela IRT'!$E$18,IF('Ficha de funcio e processa'!W527&lt;='Tabela IRT'!$B$19,'Tabela IRT'!$E$19,IF('Ficha de funcio e processa'!W527&lt;='Tabela IRT'!$B$20,'Tabela IRT'!$E$20,IF('Ficha de funcio e processa'!W527&lt;='Tabela IRT'!$B$21,'Tabela IRT'!$E$21,IF('Ficha de funcio e processa'!W527&lt;='Tabela IRT'!$B$22,'Tabela IRT'!$E$22,IF('Ficha de funcio e processa'!W527&lt;='Tabela IRT'!$B$23,'Tabela IRT'!$E$23,IF('Ficha de funcio e processa'!W527&lt;='Tabela IRT'!$B$24,'Tabela IRT'!$E$24))))))))))))))</f>
        <v>0</v>
      </c>
      <c r="L522" s="148">
        <f>IF('Ficha de funcio e processa'!W527&lt;='Tabela IRT'!$B$11,'Tabela IRT'!$C$11,IF('Ficha de funcio e processa'!W527&lt;='Tabela IRT'!$B$12,'Tabela IRT'!$C$12,IF('Ficha de funcio e processa'!W527&lt;='Tabela IRT'!$B$13,'Tabela IRT'!$C$13,IF('Ficha de funcio e processa'!W527&lt;='Tabela IRT'!$B$14,'Tabela IRT'!$C$14,IF('Ficha de funcio e processa'!W527&lt;='Tabela IRT'!$B$15,'Tabela IRT'!$C$15,IF('Ficha de funcio e processa'!W527&lt;='Tabela IRT'!$B$16,'Tabela IRT'!$C$16,IF('Ficha de funcio e processa'!W527&lt;='Tabela IRT'!$B$17,'Tabela IRT'!$C$17,IF('Ficha de funcio e processa'!W527&lt;='Tabela IRT'!$B$18,'Tabela IRT'!$C$18,IF('Ficha de funcio e processa'!W527&lt;='Tabela IRT'!$B$19,'Tabela IRT'!$C$19,IF('Ficha de funcio e processa'!W527&lt;='Tabela IRT'!$B$20,'Tabela IRT'!$C$20,IF('Ficha de funcio e processa'!W527&lt;='Tabela IRT'!$B$21,'Tabela IRT'!$C$21,IF('Ficha de funcio e processa'!W527&lt;='Tabela IRT'!$B$22,'Tabela IRT'!$C$22,IF('Ficha de funcio e processa'!W527&lt;='Tabela IRT'!$B$23,'Tabela IRT'!$C$23,IF('Ficha de funcio e processa'!W527&lt;='Tabela IRT'!$B$24,'Tabela IRT'!$C$24))))))))))))))</f>
        <v>0</v>
      </c>
      <c r="M522" s="233">
        <f>('Ficha de funcio e processa'!W527-30%)-L522</f>
        <v>-0.3</v>
      </c>
      <c r="N522" s="184">
        <v>44</v>
      </c>
      <c r="O522" s="184">
        <v>9</v>
      </c>
      <c r="P522" s="185"/>
      <c r="Q522" s="185"/>
      <c r="R522" s="186"/>
      <c r="S522" s="186"/>
      <c r="T522" s="186"/>
      <c r="U522" s="186"/>
      <c r="V522" s="186"/>
      <c r="W522" s="186"/>
      <c r="X522" s="186"/>
      <c r="Y522" s="186"/>
      <c r="Z522" s="151"/>
      <c r="AA522" s="153">
        <f t="shared" ca="1" si="42"/>
        <v>41740</v>
      </c>
      <c r="AB522" s="154">
        <f t="shared" ca="1" si="43"/>
        <v>114.35616438356165</v>
      </c>
      <c r="AC522" s="187"/>
    </row>
    <row r="523" spans="1:29">
      <c r="A523" s="137" t="b">
        <f t="shared" si="44"/>
        <v>0</v>
      </c>
      <c r="B523" s="138"/>
      <c r="C523" s="145"/>
      <c r="D523" s="138"/>
      <c r="E523" s="139"/>
      <c r="F523" s="139"/>
      <c r="G523" s="140">
        <f t="shared" ca="1" si="40"/>
        <v>41740</v>
      </c>
      <c r="H523" s="141">
        <f t="shared" ca="1" si="41"/>
        <v>-41740</v>
      </c>
      <c r="I523" s="180"/>
      <c r="J523" s="135">
        <f>IF('Ficha de funcio e processa'!W528&lt;='Tabela IRT'!$B$11,'Tabela IRT'!$D$11,IF('Ficha de funcio e processa'!W528&lt;='Tabela IRT'!$B$12,'Tabela IRT'!$D$12,IF('Ficha de funcio e processa'!W528&lt;='Tabela IRT'!$B$13,'Tabela IRT'!$D$13,IF('Ficha de funcio e processa'!W528&lt;='Tabela IRT'!$B$14,'Tabela IRT'!$D$14,IF('Ficha de funcio e processa'!W528&lt;='Tabela IRT'!$B$15,'Tabela IRT'!$D$15,IF('Ficha de funcio e processa'!W528&lt;='Tabela IRT'!$B$16,'Tabela IRT'!$D$16,IF('Ficha de funcio e processa'!W528&lt;='Tabela IRT'!$B$17,'Tabela IRT'!$D$17,IF('Ficha de funcio e processa'!W528&lt;='Tabela IRT'!$B$18,'Tabela IRT'!$D$18,IF('Ficha de funcio e processa'!W528&lt;='Tabela IRT'!$B$19,'Tabela IRT'!$D$19,IF('Ficha de funcio e processa'!W528&lt;='Tabela IRT'!$B$20,'Tabela IRT'!$D$20,IF('Ficha de funcio e processa'!W528&lt;='Tabela IRT'!$B$21,'Tabela IRT'!$D$21,IF('Ficha de funcio e processa'!W528&lt;='Tabela IRT'!$B$22,'Tabela IRT'!$D$22,IF('Ficha de funcio e processa'!W528&lt;='Tabela IRT'!$B$23,'Tabela IRT'!$D$23,IF('Ficha de funcio e processa'!W528&lt;='Tabela IRT'!$B$24,'Tabela IRT'!$D$24))))))))))))))</f>
        <v>0</v>
      </c>
      <c r="K523" s="148">
        <f>IF('Ficha de funcio e processa'!W528&lt;='Tabela IRT'!$B$11,'Tabela IRT'!$E$11,IF('Ficha de funcio e processa'!W528&lt;='Tabela IRT'!$B$12,'Tabela IRT'!$E$12,IF('Ficha de funcio e processa'!W528&lt;='Tabela IRT'!$B$13,'Tabela IRT'!$E$13,IF('Ficha de funcio e processa'!W528&lt;='Tabela IRT'!$B$14,'Tabela IRT'!$E$14,IF('Ficha de funcio e processa'!W528&lt;='Tabela IRT'!$B$15,'Tabela IRT'!$E$15,IF('Ficha de funcio e processa'!W528&lt;='Tabela IRT'!$B$16,'Tabela IRT'!$E$16,IF('Ficha de funcio e processa'!W528&lt;='Tabela IRT'!$B$17,'Tabela IRT'!$E$17,IF('Ficha de funcio e processa'!W528&lt;='Tabela IRT'!$B$18,'Tabela IRT'!$E$18,IF('Ficha de funcio e processa'!W528&lt;='Tabela IRT'!$B$19,'Tabela IRT'!$E$19,IF('Ficha de funcio e processa'!W528&lt;='Tabela IRT'!$B$20,'Tabela IRT'!$E$20,IF('Ficha de funcio e processa'!W528&lt;='Tabela IRT'!$B$21,'Tabela IRT'!$E$21,IF('Ficha de funcio e processa'!W528&lt;='Tabela IRT'!$B$22,'Tabela IRT'!$E$22,IF('Ficha de funcio e processa'!W528&lt;='Tabela IRT'!$B$23,'Tabela IRT'!$E$23,IF('Ficha de funcio e processa'!W528&lt;='Tabela IRT'!$B$24,'Tabela IRT'!$E$24))))))))))))))</f>
        <v>0</v>
      </c>
      <c r="L523" s="148">
        <f>IF('Ficha de funcio e processa'!W528&lt;='Tabela IRT'!$B$11,'Tabela IRT'!$C$11,IF('Ficha de funcio e processa'!W528&lt;='Tabela IRT'!$B$12,'Tabela IRT'!$C$12,IF('Ficha de funcio e processa'!W528&lt;='Tabela IRT'!$B$13,'Tabela IRT'!$C$13,IF('Ficha de funcio e processa'!W528&lt;='Tabela IRT'!$B$14,'Tabela IRT'!$C$14,IF('Ficha de funcio e processa'!W528&lt;='Tabela IRT'!$B$15,'Tabela IRT'!$C$15,IF('Ficha de funcio e processa'!W528&lt;='Tabela IRT'!$B$16,'Tabela IRT'!$C$16,IF('Ficha de funcio e processa'!W528&lt;='Tabela IRT'!$B$17,'Tabela IRT'!$C$17,IF('Ficha de funcio e processa'!W528&lt;='Tabela IRT'!$B$18,'Tabela IRT'!$C$18,IF('Ficha de funcio e processa'!W528&lt;='Tabela IRT'!$B$19,'Tabela IRT'!$C$19,IF('Ficha de funcio e processa'!W528&lt;='Tabela IRT'!$B$20,'Tabela IRT'!$C$20,IF('Ficha de funcio e processa'!W528&lt;='Tabela IRT'!$B$21,'Tabela IRT'!$C$21,IF('Ficha de funcio e processa'!W528&lt;='Tabela IRT'!$B$22,'Tabela IRT'!$C$22,IF('Ficha de funcio e processa'!W528&lt;='Tabela IRT'!$B$23,'Tabela IRT'!$C$23,IF('Ficha de funcio e processa'!W528&lt;='Tabela IRT'!$B$24,'Tabela IRT'!$C$24))))))))))))))</f>
        <v>0</v>
      </c>
      <c r="M523" s="233">
        <f>('Ficha de funcio e processa'!W528-30%)-L523</f>
        <v>-0.3</v>
      </c>
      <c r="N523" s="184">
        <v>44</v>
      </c>
      <c r="O523" s="184">
        <v>9</v>
      </c>
      <c r="P523" s="185"/>
      <c r="Q523" s="185"/>
      <c r="R523" s="186"/>
      <c r="S523" s="186"/>
      <c r="T523" s="186"/>
      <c r="U523" s="186"/>
      <c r="V523" s="186"/>
      <c r="W523" s="186"/>
      <c r="X523" s="186"/>
      <c r="Y523" s="186"/>
      <c r="Z523" s="151"/>
      <c r="AA523" s="153">
        <f t="shared" ca="1" si="42"/>
        <v>41740</v>
      </c>
      <c r="AB523" s="154">
        <f t="shared" ca="1" si="43"/>
        <v>114.35616438356165</v>
      </c>
      <c r="AC523" s="187"/>
    </row>
    <row r="524" spans="1:29">
      <c r="A524" s="137" t="b">
        <f t="shared" si="44"/>
        <v>0</v>
      </c>
      <c r="B524" s="138"/>
      <c r="C524" s="145"/>
      <c r="D524" s="138"/>
      <c r="E524" s="139"/>
      <c r="F524" s="139"/>
      <c r="G524" s="140">
        <f t="shared" ca="1" si="40"/>
        <v>41740</v>
      </c>
      <c r="H524" s="141">
        <f t="shared" ca="1" si="41"/>
        <v>-41740</v>
      </c>
      <c r="I524" s="180"/>
      <c r="J524" s="135">
        <f>IF('Ficha de funcio e processa'!W529&lt;='Tabela IRT'!$B$11,'Tabela IRT'!$D$11,IF('Ficha de funcio e processa'!W529&lt;='Tabela IRT'!$B$12,'Tabela IRT'!$D$12,IF('Ficha de funcio e processa'!W529&lt;='Tabela IRT'!$B$13,'Tabela IRT'!$D$13,IF('Ficha de funcio e processa'!W529&lt;='Tabela IRT'!$B$14,'Tabela IRT'!$D$14,IF('Ficha de funcio e processa'!W529&lt;='Tabela IRT'!$B$15,'Tabela IRT'!$D$15,IF('Ficha de funcio e processa'!W529&lt;='Tabela IRT'!$B$16,'Tabela IRT'!$D$16,IF('Ficha de funcio e processa'!W529&lt;='Tabela IRT'!$B$17,'Tabela IRT'!$D$17,IF('Ficha de funcio e processa'!W529&lt;='Tabela IRT'!$B$18,'Tabela IRT'!$D$18,IF('Ficha de funcio e processa'!W529&lt;='Tabela IRT'!$B$19,'Tabela IRT'!$D$19,IF('Ficha de funcio e processa'!W529&lt;='Tabela IRT'!$B$20,'Tabela IRT'!$D$20,IF('Ficha de funcio e processa'!W529&lt;='Tabela IRT'!$B$21,'Tabela IRT'!$D$21,IF('Ficha de funcio e processa'!W529&lt;='Tabela IRT'!$B$22,'Tabela IRT'!$D$22,IF('Ficha de funcio e processa'!W529&lt;='Tabela IRT'!$B$23,'Tabela IRT'!$D$23,IF('Ficha de funcio e processa'!W529&lt;='Tabela IRT'!$B$24,'Tabela IRT'!$D$24))))))))))))))</f>
        <v>0</v>
      </c>
      <c r="K524" s="148">
        <f>IF('Ficha de funcio e processa'!W529&lt;='Tabela IRT'!$B$11,'Tabela IRT'!$E$11,IF('Ficha de funcio e processa'!W529&lt;='Tabela IRT'!$B$12,'Tabela IRT'!$E$12,IF('Ficha de funcio e processa'!W529&lt;='Tabela IRT'!$B$13,'Tabela IRT'!$E$13,IF('Ficha de funcio e processa'!W529&lt;='Tabela IRT'!$B$14,'Tabela IRT'!$E$14,IF('Ficha de funcio e processa'!W529&lt;='Tabela IRT'!$B$15,'Tabela IRT'!$E$15,IF('Ficha de funcio e processa'!W529&lt;='Tabela IRT'!$B$16,'Tabela IRT'!$E$16,IF('Ficha de funcio e processa'!W529&lt;='Tabela IRT'!$B$17,'Tabela IRT'!$E$17,IF('Ficha de funcio e processa'!W529&lt;='Tabela IRT'!$B$18,'Tabela IRT'!$E$18,IF('Ficha de funcio e processa'!W529&lt;='Tabela IRT'!$B$19,'Tabela IRT'!$E$19,IF('Ficha de funcio e processa'!W529&lt;='Tabela IRT'!$B$20,'Tabela IRT'!$E$20,IF('Ficha de funcio e processa'!W529&lt;='Tabela IRT'!$B$21,'Tabela IRT'!$E$21,IF('Ficha de funcio e processa'!W529&lt;='Tabela IRT'!$B$22,'Tabela IRT'!$E$22,IF('Ficha de funcio e processa'!W529&lt;='Tabela IRT'!$B$23,'Tabela IRT'!$E$23,IF('Ficha de funcio e processa'!W529&lt;='Tabela IRT'!$B$24,'Tabela IRT'!$E$24))))))))))))))</f>
        <v>0</v>
      </c>
      <c r="L524" s="148">
        <f>IF('Ficha de funcio e processa'!W529&lt;='Tabela IRT'!$B$11,'Tabela IRT'!$C$11,IF('Ficha de funcio e processa'!W529&lt;='Tabela IRT'!$B$12,'Tabela IRT'!$C$12,IF('Ficha de funcio e processa'!W529&lt;='Tabela IRT'!$B$13,'Tabela IRT'!$C$13,IF('Ficha de funcio e processa'!W529&lt;='Tabela IRT'!$B$14,'Tabela IRT'!$C$14,IF('Ficha de funcio e processa'!W529&lt;='Tabela IRT'!$B$15,'Tabela IRT'!$C$15,IF('Ficha de funcio e processa'!W529&lt;='Tabela IRT'!$B$16,'Tabela IRT'!$C$16,IF('Ficha de funcio e processa'!W529&lt;='Tabela IRT'!$B$17,'Tabela IRT'!$C$17,IF('Ficha de funcio e processa'!W529&lt;='Tabela IRT'!$B$18,'Tabela IRT'!$C$18,IF('Ficha de funcio e processa'!W529&lt;='Tabela IRT'!$B$19,'Tabela IRT'!$C$19,IF('Ficha de funcio e processa'!W529&lt;='Tabela IRT'!$B$20,'Tabela IRT'!$C$20,IF('Ficha de funcio e processa'!W529&lt;='Tabela IRT'!$B$21,'Tabela IRT'!$C$21,IF('Ficha de funcio e processa'!W529&lt;='Tabela IRT'!$B$22,'Tabela IRT'!$C$22,IF('Ficha de funcio e processa'!W529&lt;='Tabela IRT'!$B$23,'Tabela IRT'!$C$23,IF('Ficha de funcio e processa'!W529&lt;='Tabela IRT'!$B$24,'Tabela IRT'!$C$24))))))))))))))</f>
        <v>0</v>
      </c>
      <c r="M524" s="233">
        <f>('Ficha de funcio e processa'!W529-30%)-L524</f>
        <v>-0.3</v>
      </c>
      <c r="N524" s="184">
        <v>44</v>
      </c>
      <c r="O524" s="184">
        <v>9</v>
      </c>
      <c r="P524" s="185"/>
      <c r="Q524" s="185"/>
      <c r="R524" s="186"/>
      <c r="S524" s="186"/>
      <c r="T524" s="186"/>
      <c r="U524" s="186"/>
      <c r="V524" s="186"/>
      <c r="W524" s="186"/>
      <c r="X524" s="186"/>
      <c r="Y524" s="186"/>
      <c r="Z524" s="151"/>
      <c r="AA524" s="153">
        <f t="shared" ca="1" si="42"/>
        <v>41740</v>
      </c>
      <c r="AB524" s="154">
        <f t="shared" ca="1" si="43"/>
        <v>114.35616438356165</v>
      </c>
      <c r="AC524" s="187"/>
    </row>
    <row r="525" spans="1:29">
      <c r="A525" s="137" t="b">
        <f t="shared" si="44"/>
        <v>0</v>
      </c>
      <c r="B525" s="138"/>
      <c r="C525" s="145"/>
      <c r="D525" s="138"/>
      <c r="E525" s="139"/>
      <c r="F525" s="139"/>
      <c r="G525" s="140">
        <f t="shared" ca="1" si="40"/>
        <v>41740</v>
      </c>
      <c r="H525" s="141">
        <f t="shared" ca="1" si="41"/>
        <v>-41740</v>
      </c>
      <c r="I525" s="180"/>
      <c r="J525" s="135">
        <f>IF('Ficha de funcio e processa'!W530&lt;='Tabela IRT'!$B$11,'Tabela IRT'!$D$11,IF('Ficha de funcio e processa'!W530&lt;='Tabela IRT'!$B$12,'Tabela IRT'!$D$12,IF('Ficha de funcio e processa'!W530&lt;='Tabela IRT'!$B$13,'Tabela IRT'!$D$13,IF('Ficha de funcio e processa'!W530&lt;='Tabela IRT'!$B$14,'Tabela IRT'!$D$14,IF('Ficha de funcio e processa'!W530&lt;='Tabela IRT'!$B$15,'Tabela IRT'!$D$15,IF('Ficha de funcio e processa'!W530&lt;='Tabela IRT'!$B$16,'Tabela IRT'!$D$16,IF('Ficha de funcio e processa'!W530&lt;='Tabela IRT'!$B$17,'Tabela IRT'!$D$17,IF('Ficha de funcio e processa'!W530&lt;='Tabela IRT'!$B$18,'Tabela IRT'!$D$18,IF('Ficha de funcio e processa'!W530&lt;='Tabela IRT'!$B$19,'Tabela IRT'!$D$19,IF('Ficha de funcio e processa'!W530&lt;='Tabela IRT'!$B$20,'Tabela IRT'!$D$20,IF('Ficha de funcio e processa'!W530&lt;='Tabela IRT'!$B$21,'Tabela IRT'!$D$21,IF('Ficha de funcio e processa'!W530&lt;='Tabela IRT'!$B$22,'Tabela IRT'!$D$22,IF('Ficha de funcio e processa'!W530&lt;='Tabela IRT'!$B$23,'Tabela IRT'!$D$23,IF('Ficha de funcio e processa'!W530&lt;='Tabela IRT'!$B$24,'Tabela IRT'!$D$24))))))))))))))</f>
        <v>0</v>
      </c>
      <c r="K525" s="148">
        <f>IF('Ficha de funcio e processa'!W530&lt;='Tabela IRT'!$B$11,'Tabela IRT'!$E$11,IF('Ficha de funcio e processa'!W530&lt;='Tabela IRT'!$B$12,'Tabela IRT'!$E$12,IF('Ficha de funcio e processa'!W530&lt;='Tabela IRT'!$B$13,'Tabela IRT'!$E$13,IF('Ficha de funcio e processa'!W530&lt;='Tabela IRT'!$B$14,'Tabela IRT'!$E$14,IF('Ficha de funcio e processa'!W530&lt;='Tabela IRT'!$B$15,'Tabela IRT'!$E$15,IF('Ficha de funcio e processa'!W530&lt;='Tabela IRT'!$B$16,'Tabela IRT'!$E$16,IF('Ficha de funcio e processa'!W530&lt;='Tabela IRT'!$B$17,'Tabela IRT'!$E$17,IF('Ficha de funcio e processa'!W530&lt;='Tabela IRT'!$B$18,'Tabela IRT'!$E$18,IF('Ficha de funcio e processa'!W530&lt;='Tabela IRT'!$B$19,'Tabela IRT'!$E$19,IF('Ficha de funcio e processa'!W530&lt;='Tabela IRT'!$B$20,'Tabela IRT'!$E$20,IF('Ficha de funcio e processa'!W530&lt;='Tabela IRT'!$B$21,'Tabela IRT'!$E$21,IF('Ficha de funcio e processa'!W530&lt;='Tabela IRT'!$B$22,'Tabela IRT'!$E$22,IF('Ficha de funcio e processa'!W530&lt;='Tabela IRT'!$B$23,'Tabela IRT'!$E$23,IF('Ficha de funcio e processa'!W530&lt;='Tabela IRT'!$B$24,'Tabela IRT'!$E$24))))))))))))))</f>
        <v>0</v>
      </c>
      <c r="L525" s="148">
        <f>IF('Ficha de funcio e processa'!W530&lt;='Tabela IRT'!$B$11,'Tabela IRT'!$C$11,IF('Ficha de funcio e processa'!W530&lt;='Tabela IRT'!$B$12,'Tabela IRT'!$C$12,IF('Ficha de funcio e processa'!W530&lt;='Tabela IRT'!$B$13,'Tabela IRT'!$C$13,IF('Ficha de funcio e processa'!W530&lt;='Tabela IRT'!$B$14,'Tabela IRT'!$C$14,IF('Ficha de funcio e processa'!W530&lt;='Tabela IRT'!$B$15,'Tabela IRT'!$C$15,IF('Ficha de funcio e processa'!W530&lt;='Tabela IRT'!$B$16,'Tabela IRT'!$C$16,IF('Ficha de funcio e processa'!W530&lt;='Tabela IRT'!$B$17,'Tabela IRT'!$C$17,IF('Ficha de funcio e processa'!W530&lt;='Tabela IRT'!$B$18,'Tabela IRT'!$C$18,IF('Ficha de funcio e processa'!W530&lt;='Tabela IRT'!$B$19,'Tabela IRT'!$C$19,IF('Ficha de funcio e processa'!W530&lt;='Tabela IRT'!$B$20,'Tabela IRT'!$C$20,IF('Ficha de funcio e processa'!W530&lt;='Tabela IRT'!$B$21,'Tabela IRT'!$C$21,IF('Ficha de funcio e processa'!W530&lt;='Tabela IRT'!$B$22,'Tabela IRT'!$C$22,IF('Ficha de funcio e processa'!W530&lt;='Tabela IRT'!$B$23,'Tabela IRT'!$C$23,IF('Ficha de funcio e processa'!W530&lt;='Tabela IRT'!$B$24,'Tabela IRT'!$C$24))))))))))))))</f>
        <v>0</v>
      </c>
      <c r="M525" s="233">
        <f>('Ficha de funcio e processa'!W530-30%)-L525</f>
        <v>-0.3</v>
      </c>
      <c r="N525" s="184">
        <v>44</v>
      </c>
      <c r="O525" s="184">
        <v>9</v>
      </c>
      <c r="P525" s="185"/>
      <c r="Q525" s="185"/>
      <c r="R525" s="186"/>
      <c r="S525" s="186"/>
      <c r="T525" s="186"/>
      <c r="U525" s="186"/>
      <c r="V525" s="186"/>
      <c r="W525" s="186"/>
      <c r="X525" s="186"/>
      <c r="Y525" s="186"/>
      <c r="Z525" s="151"/>
      <c r="AA525" s="153">
        <f t="shared" ca="1" si="42"/>
        <v>41740</v>
      </c>
      <c r="AB525" s="154">
        <f t="shared" ca="1" si="43"/>
        <v>114.35616438356165</v>
      </c>
      <c r="AC525" s="187"/>
    </row>
    <row r="526" spans="1:29">
      <c r="A526" s="137" t="b">
        <f t="shared" si="44"/>
        <v>0</v>
      </c>
      <c r="B526" s="138"/>
      <c r="C526" s="145"/>
      <c r="D526" s="138"/>
      <c r="E526" s="139"/>
      <c r="F526" s="139"/>
      <c r="G526" s="140">
        <f t="shared" ca="1" si="40"/>
        <v>41740</v>
      </c>
      <c r="H526" s="141">
        <f t="shared" ca="1" si="41"/>
        <v>-41740</v>
      </c>
      <c r="I526" s="180"/>
      <c r="J526" s="135">
        <f>IF('Ficha de funcio e processa'!W531&lt;='Tabela IRT'!$B$11,'Tabela IRT'!$D$11,IF('Ficha de funcio e processa'!W531&lt;='Tabela IRT'!$B$12,'Tabela IRT'!$D$12,IF('Ficha de funcio e processa'!W531&lt;='Tabela IRT'!$B$13,'Tabela IRT'!$D$13,IF('Ficha de funcio e processa'!W531&lt;='Tabela IRT'!$B$14,'Tabela IRT'!$D$14,IF('Ficha de funcio e processa'!W531&lt;='Tabela IRT'!$B$15,'Tabela IRT'!$D$15,IF('Ficha de funcio e processa'!W531&lt;='Tabela IRT'!$B$16,'Tabela IRT'!$D$16,IF('Ficha de funcio e processa'!W531&lt;='Tabela IRT'!$B$17,'Tabela IRT'!$D$17,IF('Ficha de funcio e processa'!W531&lt;='Tabela IRT'!$B$18,'Tabela IRT'!$D$18,IF('Ficha de funcio e processa'!W531&lt;='Tabela IRT'!$B$19,'Tabela IRT'!$D$19,IF('Ficha de funcio e processa'!W531&lt;='Tabela IRT'!$B$20,'Tabela IRT'!$D$20,IF('Ficha de funcio e processa'!W531&lt;='Tabela IRT'!$B$21,'Tabela IRT'!$D$21,IF('Ficha de funcio e processa'!W531&lt;='Tabela IRT'!$B$22,'Tabela IRT'!$D$22,IF('Ficha de funcio e processa'!W531&lt;='Tabela IRT'!$B$23,'Tabela IRT'!$D$23,IF('Ficha de funcio e processa'!W531&lt;='Tabela IRT'!$B$24,'Tabela IRT'!$D$24))))))))))))))</f>
        <v>0</v>
      </c>
      <c r="K526" s="148">
        <f>IF('Ficha de funcio e processa'!W531&lt;='Tabela IRT'!$B$11,'Tabela IRT'!$E$11,IF('Ficha de funcio e processa'!W531&lt;='Tabela IRT'!$B$12,'Tabela IRT'!$E$12,IF('Ficha de funcio e processa'!W531&lt;='Tabela IRT'!$B$13,'Tabela IRT'!$E$13,IF('Ficha de funcio e processa'!W531&lt;='Tabela IRT'!$B$14,'Tabela IRT'!$E$14,IF('Ficha de funcio e processa'!W531&lt;='Tabela IRT'!$B$15,'Tabela IRT'!$E$15,IF('Ficha de funcio e processa'!W531&lt;='Tabela IRT'!$B$16,'Tabela IRT'!$E$16,IF('Ficha de funcio e processa'!W531&lt;='Tabela IRT'!$B$17,'Tabela IRT'!$E$17,IF('Ficha de funcio e processa'!W531&lt;='Tabela IRT'!$B$18,'Tabela IRT'!$E$18,IF('Ficha de funcio e processa'!W531&lt;='Tabela IRT'!$B$19,'Tabela IRT'!$E$19,IF('Ficha de funcio e processa'!W531&lt;='Tabela IRT'!$B$20,'Tabela IRT'!$E$20,IF('Ficha de funcio e processa'!W531&lt;='Tabela IRT'!$B$21,'Tabela IRT'!$E$21,IF('Ficha de funcio e processa'!W531&lt;='Tabela IRT'!$B$22,'Tabela IRT'!$E$22,IF('Ficha de funcio e processa'!W531&lt;='Tabela IRT'!$B$23,'Tabela IRT'!$E$23,IF('Ficha de funcio e processa'!W531&lt;='Tabela IRT'!$B$24,'Tabela IRT'!$E$24))))))))))))))</f>
        <v>0</v>
      </c>
      <c r="L526" s="148">
        <f>IF('Ficha de funcio e processa'!W531&lt;='Tabela IRT'!$B$11,'Tabela IRT'!$C$11,IF('Ficha de funcio e processa'!W531&lt;='Tabela IRT'!$B$12,'Tabela IRT'!$C$12,IF('Ficha de funcio e processa'!W531&lt;='Tabela IRT'!$B$13,'Tabela IRT'!$C$13,IF('Ficha de funcio e processa'!W531&lt;='Tabela IRT'!$B$14,'Tabela IRT'!$C$14,IF('Ficha de funcio e processa'!W531&lt;='Tabela IRT'!$B$15,'Tabela IRT'!$C$15,IF('Ficha de funcio e processa'!W531&lt;='Tabela IRT'!$B$16,'Tabela IRT'!$C$16,IF('Ficha de funcio e processa'!W531&lt;='Tabela IRT'!$B$17,'Tabela IRT'!$C$17,IF('Ficha de funcio e processa'!W531&lt;='Tabela IRT'!$B$18,'Tabela IRT'!$C$18,IF('Ficha de funcio e processa'!W531&lt;='Tabela IRT'!$B$19,'Tabela IRT'!$C$19,IF('Ficha de funcio e processa'!W531&lt;='Tabela IRT'!$B$20,'Tabela IRT'!$C$20,IF('Ficha de funcio e processa'!W531&lt;='Tabela IRT'!$B$21,'Tabela IRT'!$C$21,IF('Ficha de funcio e processa'!W531&lt;='Tabela IRT'!$B$22,'Tabela IRT'!$C$22,IF('Ficha de funcio e processa'!W531&lt;='Tabela IRT'!$B$23,'Tabela IRT'!$C$23,IF('Ficha de funcio e processa'!W531&lt;='Tabela IRT'!$B$24,'Tabela IRT'!$C$24))))))))))))))</f>
        <v>0</v>
      </c>
      <c r="M526" s="233">
        <f>('Ficha de funcio e processa'!W531-30%)-L526</f>
        <v>-0.3</v>
      </c>
      <c r="N526" s="184">
        <v>44</v>
      </c>
      <c r="O526" s="184">
        <v>9</v>
      </c>
      <c r="P526" s="185"/>
      <c r="Q526" s="185"/>
      <c r="R526" s="186"/>
      <c r="S526" s="186"/>
      <c r="T526" s="186"/>
      <c r="U526" s="186"/>
      <c r="V526" s="186"/>
      <c r="W526" s="186"/>
      <c r="X526" s="186"/>
      <c r="Y526" s="186"/>
      <c r="Z526" s="151"/>
      <c r="AA526" s="153">
        <f t="shared" ca="1" si="42"/>
        <v>41740</v>
      </c>
      <c r="AB526" s="154">
        <f t="shared" ca="1" si="43"/>
        <v>114.35616438356165</v>
      </c>
      <c r="AC526" s="187"/>
    </row>
    <row r="527" spans="1:29">
      <c r="A527" s="137" t="b">
        <f t="shared" si="44"/>
        <v>0</v>
      </c>
      <c r="B527" s="138"/>
      <c r="C527" s="145"/>
      <c r="D527" s="138"/>
      <c r="E527" s="139"/>
      <c r="F527" s="139"/>
      <c r="G527" s="140">
        <f t="shared" ca="1" si="40"/>
        <v>41740</v>
      </c>
      <c r="H527" s="141">
        <f t="shared" ca="1" si="41"/>
        <v>-41740</v>
      </c>
      <c r="I527" s="180"/>
      <c r="J527" s="135">
        <f>IF('Ficha de funcio e processa'!W532&lt;='Tabela IRT'!$B$11,'Tabela IRT'!$D$11,IF('Ficha de funcio e processa'!W532&lt;='Tabela IRT'!$B$12,'Tabela IRT'!$D$12,IF('Ficha de funcio e processa'!W532&lt;='Tabela IRT'!$B$13,'Tabela IRT'!$D$13,IF('Ficha de funcio e processa'!W532&lt;='Tabela IRT'!$B$14,'Tabela IRT'!$D$14,IF('Ficha de funcio e processa'!W532&lt;='Tabela IRT'!$B$15,'Tabela IRT'!$D$15,IF('Ficha de funcio e processa'!W532&lt;='Tabela IRT'!$B$16,'Tabela IRT'!$D$16,IF('Ficha de funcio e processa'!W532&lt;='Tabela IRT'!$B$17,'Tabela IRT'!$D$17,IF('Ficha de funcio e processa'!W532&lt;='Tabela IRT'!$B$18,'Tabela IRT'!$D$18,IF('Ficha de funcio e processa'!W532&lt;='Tabela IRT'!$B$19,'Tabela IRT'!$D$19,IF('Ficha de funcio e processa'!W532&lt;='Tabela IRT'!$B$20,'Tabela IRT'!$D$20,IF('Ficha de funcio e processa'!W532&lt;='Tabela IRT'!$B$21,'Tabela IRT'!$D$21,IF('Ficha de funcio e processa'!W532&lt;='Tabela IRT'!$B$22,'Tabela IRT'!$D$22,IF('Ficha de funcio e processa'!W532&lt;='Tabela IRT'!$B$23,'Tabela IRT'!$D$23,IF('Ficha de funcio e processa'!W532&lt;='Tabela IRT'!$B$24,'Tabela IRT'!$D$24))))))))))))))</f>
        <v>0</v>
      </c>
      <c r="K527" s="148">
        <f>IF('Ficha de funcio e processa'!W532&lt;='Tabela IRT'!$B$11,'Tabela IRT'!$E$11,IF('Ficha de funcio e processa'!W532&lt;='Tabela IRT'!$B$12,'Tabela IRT'!$E$12,IF('Ficha de funcio e processa'!W532&lt;='Tabela IRT'!$B$13,'Tabela IRT'!$E$13,IF('Ficha de funcio e processa'!W532&lt;='Tabela IRT'!$B$14,'Tabela IRT'!$E$14,IF('Ficha de funcio e processa'!W532&lt;='Tabela IRT'!$B$15,'Tabela IRT'!$E$15,IF('Ficha de funcio e processa'!W532&lt;='Tabela IRT'!$B$16,'Tabela IRT'!$E$16,IF('Ficha de funcio e processa'!W532&lt;='Tabela IRT'!$B$17,'Tabela IRT'!$E$17,IF('Ficha de funcio e processa'!W532&lt;='Tabela IRT'!$B$18,'Tabela IRT'!$E$18,IF('Ficha de funcio e processa'!W532&lt;='Tabela IRT'!$B$19,'Tabela IRT'!$E$19,IF('Ficha de funcio e processa'!W532&lt;='Tabela IRT'!$B$20,'Tabela IRT'!$E$20,IF('Ficha de funcio e processa'!W532&lt;='Tabela IRT'!$B$21,'Tabela IRT'!$E$21,IF('Ficha de funcio e processa'!W532&lt;='Tabela IRT'!$B$22,'Tabela IRT'!$E$22,IF('Ficha de funcio e processa'!W532&lt;='Tabela IRT'!$B$23,'Tabela IRT'!$E$23,IF('Ficha de funcio e processa'!W532&lt;='Tabela IRT'!$B$24,'Tabela IRT'!$E$24))))))))))))))</f>
        <v>0</v>
      </c>
      <c r="L527" s="148">
        <f>IF('Ficha de funcio e processa'!W532&lt;='Tabela IRT'!$B$11,'Tabela IRT'!$C$11,IF('Ficha de funcio e processa'!W532&lt;='Tabela IRT'!$B$12,'Tabela IRT'!$C$12,IF('Ficha de funcio e processa'!W532&lt;='Tabela IRT'!$B$13,'Tabela IRT'!$C$13,IF('Ficha de funcio e processa'!W532&lt;='Tabela IRT'!$B$14,'Tabela IRT'!$C$14,IF('Ficha de funcio e processa'!W532&lt;='Tabela IRT'!$B$15,'Tabela IRT'!$C$15,IF('Ficha de funcio e processa'!W532&lt;='Tabela IRT'!$B$16,'Tabela IRT'!$C$16,IF('Ficha de funcio e processa'!W532&lt;='Tabela IRT'!$B$17,'Tabela IRT'!$C$17,IF('Ficha de funcio e processa'!W532&lt;='Tabela IRT'!$B$18,'Tabela IRT'!$C$18,IF('Ficha de funcio e processa'!W532&lt;='Tabela IRT'!$B$19,'Tabela IRT'!$C$19,IF('Ficha de funcio e processa'!W532&lt;='Tabela IRT'!$B$20,'Tabela IRT'!$C$20,IF('Ficha de funcio e processa'!W532&lt;='Tabela IRT'!$B$21,'Tabela IRT'!$C$21,IF('Ficha de funcio e processa'!W532&lt;='Tabela IRT'!$B$22,'Tabela IRT'!$C$22,IF('Ficha de funcio e processa'!W532&lt;='Tabela IRT'!$B$23,'Tabela IRT'!$C$23,IF('Ficha de funcio e processa'!W532&lt;='Tabela IRT'!$B$24,'Tabela IRT'!$C$24))))))))))))))</f>
        <v>0</v>
      </c>
      <c r="M527" s="233">
        <f>('Ficha de funcio e processa'!W532-30%)-L527</f>
        <v>-0.3</v>
      </c>
      <c r="N527" s="184">
        <v>44</v>
      </c>
      <c r="O527" s="184">
        <v>9</v>
      </c>
      <c r="P527" s="185"/>
      <c r="Q527" s="185"/>
      <c r="R527" s="186"/>
      <c r="S527" s="186"/>
      <c r="T527" s="186"/>
      <c r="U527" s="186"/>
      <c r="V527" s="186"/>
      <c r="W527" s="186"/>
      <c r="X527" s="186"/>
      <c r="Y527" s="186"/>
      <c r="Z527" s="151"/>
      <c r="AA527" s="153">
        <f t="shared" ca="1" si="42"/>
        <v>41740</v>
      </c>
      <c r="AB527" s="154">
        <f t="shared" ca="1" si="43"/>
        <v>114.35616438356165</v>
      </c>
      <c r="AC527" s="187"/>
    </row>
    <row r="528" spans="1:29">
      <c r="A528" s="137" t="b">
        <f t="shared" si="44"/>
        <v>0</v>
      </c>
      <c r="B528" s="138"/>
      <c r="C528" s="145"/>
      <c r="D528" s="138"/>
      <c r="E528" s="139"/>
      <c r="F528" s="139"/>
      <c r="G528" s="140">
        <f t="shared" ca="1" si="40"/>
        <v>41740</v>
      </c>
      <c r="H528" s="141">
        <f t="shared" ca="1" si="41"/>
        <v>-41740</v>
      </c>
      <c r="I528" s="180"/>
      <c r="J528" s="135">
        <f>IF('Ficha de funcio e processa'!W533&lt;='Tabela IRT'!$B$11,'Tabela IRT'!$D$11,IF('Ficha de funcio e processa'!W533&lt;='Tabela IRT'!$B$12,'Tabela IRT'!$D$12,IF('Ficha de funcio e processa'!W533&lt;='Tabela IRT'!$B$13,'Tabela IRT'!$D$13,IF('Ficha de funcio e processa'!W533&lt;='Tabela IRT'!$B$14,'Tabela IRT'!$D$14,IF('Ficha de funcio e processa'!W533&lt;='Tabela IRT'!$B$15,'Tabela IRT'!$D$15,IF('Ficha de funcio e processa'!W533&lt;='Tabela IRT'!$B$16,'Tabela IRT'!$D$16,IF('Ficha de funcio e processa'!W533&lt;='Tabela IRT'!$B$17,'Tabela IRT'!$D$17,IF('Ficha de funcio e processa'!W533&lt;='Tabela IRT'!$B$18,'Tabela IRT'!$D$18,IF('Ficha de funcio e processa'!W533&lt;='Tabela IRT'!$B$19,'Tabela IRT'!$D$19,IF('Ficha de funcio e processa'!W533&lt;='Tabela IRT'!$B$20,'Tabela IRT'!$D$20,IF('Ficha de funcio e processa'!W533&lt;='Tabela IRT'!$B$21,'Tabela IRT'!$D$21,IF('Ficha de funcio e processa'!W533&lt;='Tabela IRT'!$B$22,'Tabela IRT'!$D$22,IF('Ficha de funcio e processa'!W533&lt;='Tabela IRT'!$B$23,'Tabela IRT'!$D$23,IF('Ficha de funcio e processa'!W533&lt;='Tabela IRT'!$B$24,'Tabela IRT'!$D$24))))))))))))))</f>
        <v>0</v>
      </c>
      <c r="K528" s="148">
        <f>IF('Ficha de funcio e processa'!W533&lt;='Tabela IRT'!$B$11,'Tabela IRT'!$E$11,IF('Ficha de funcio e processa'!W533&lt;='Tabela IRT'!$B$12,'Tabela IRT'!$E$12,IF('Ficha de funcio e processa'!W533&lt;='Tabela IRT'!$B$13,'Tabela IRT'!$E$13,IF('Ficha de funcio e processa'!W533&lt;='Tabela IRT'!$B$14,'Tabela IRT'!$E$14,IF('Ficha de funcio e processa'!W533&lt;='Tabela IRT'!$B$15,'Tabela IRT'!$E$15,IF('Ficha de funcio e processa'!W533&lt;='Tabela IRT'!$B$16,'Tabela IRT'!$E$16,IF('Ficha de funcio e processa'!W533&lt;='Tabela IRT'!$B$17,'Tabela IRT'!$E$17,IF('Ficha de funcio e processa'!W533&lt;='Tabela IRT'!$B$18,'Tabela IRT'!$E$18,IF('Ficha de funcio e processa'!W533&lt;='Tabela IRT'!$B$19,'Tabela IRT'!$E$19,IF('Ficha de funcio e processa'!W533&lt;='Tabela IRT'!$B$20,'Tabela IRT'!$E$20,IF('Ficha de funcio e processa'!W533&lt;='Tabela IRT'!$B$21,'Tabela IRT'!$E$21,IF('Ficha de funcio e processa'!W533&lt;='Tabela IRT'!$B$22,'Tabela IRT'!$E$22,IF('Ficha de funcio e processa'!W533&lt;='Tabela IRT'!$B$23,'Tabela IRT'!$E$23,IF('Ficha de funcio e processa'!W533&lt;='Tabela IRT'!$B$24,'Tabela IRT'!$E$24))))))))))))))</f>
        <v>0</v>
      </c>
      <c r="L528" s="148">
        <f>IF('Ficha de funcio e processa'!W533&lt;='Tabela IRT'!$B$11,'Tabela IRT'!$C$11,IF('Ficha de funcio e processa'!W533&lt;='Tabela IRT'!$B$12,'Tabela IRT'!$C$12,IF('Ficha de funcio e processa'!W533&lt;='Tabela IRT'!$B$13,'Tabela IRT'!$C$13,IF('Ficha de funcio e processa'!W533&lt;='Tabela IRT'!$B$14,'Tabela IRT'!$C$14,IF('Ficha de funcio e processa'!W533&lt;='Tabela IRT'!$B$15,'Tabela IRT'!$C$15,IF('Ficha de funcio e processa'!W533&lt;='Tabela IRT'!$B$16,'Tabela IRT'!$C$16,IF('Ficha de funcio e processa'!W533&lt;='Tabela IRT'!$B$17,'Tabela IRT'!$C$17,IF('Ficha de funcio e processa'!W533&lt;='Tabela IRT'!$B$18,'Tabela IRT'!$C$18,IF('Ficha de funcio e processa'!W533&lt;='Tabela IRT'!$B$19,'Tabela IRT'!$C$19,IF('Ficha de funcio e processa'!W533&lt;='Tabela IRT'!$B$20,'Tabela IRT'!$C$20,IF('Ficha de funcio e processa'!W533&lt;='Tabela IRT'!$B$21,'Tabela IRT'!$C$21,IF('Ficha de funcio e processa'!W533&lt;='Tabela IRT'!$B$22,'Tabela IRT'!$C$22,IF('Ficha de funcio e processa'!W533&lt;='Tabela IRT'!$B$23,'Tabela IRT'!$C$23,IF('Ficha de funcio e processa'!W533&lt;='Tabela IRT'!$B$24,'Tabela IRT'!$C$24))))))))))))))</f>
        <v>0</v>
      </c>
      <c r="M528" s="233">
        <f>('Ficha de funcio e processa'!W533-30%)-L528</f>
        <v>-0.3</v>
      </c>
      <c r="N528" s="184">
        <v>44</v>
      </c>
      <c r="O528" s="184">
        <v>9</v>
      </c>
      <c r="P528" s="185"/>
      <c r="Q528" s="185"/>
      <c r="R528" s="186"/>
      <c r="S528" s="186"/>
      <c r="T528" s="186"/>
      <c r="U528" s="186"/>
      <c r="V528" s="186"/>
      <c r="W528" s="186"/>
      <c r="X528" s="186"/>
      <c r="Y528" s="186"/>
      <c r="Z528" s="151"/>
      <c r="AA528" s="153">
        <f t="shared" ca="1" si="42"/>
        <v>41740</v>
      </c>
      <c r="AB528" s="154">
        <f t="shared" ca="1" si="43"/>
        <v>114.35616438356165</v>
      </c>
      <c r="AC528" s="187"/>
    </row>
    <row r="529" spans="1:29">
      <c r="A529" s="137" t="b">
        <f t="shared" si="44"/>
        <v>0</v>
      </c>
      <c r="B529" s="138"/>
      <c r="C529" s="145"/>
      <c r="D529" s="138"/>
      <c r="E529" s="139"/>
      <c r="F529" s="139"/>
      <c r="G529" s="140">
        <f t="shared" ca="1" si="40"/>
        <v>41740</v>
      </c>
      <c r="H529" s="141">
        <f t="shared" ca="1" si="41"/>
        <v>-41740</v>
      </c>
      <c r="I529" s="180"/>
      <c r="J529" s="135">
        <f>IF('Ficha de funcio e processa'!W534&lt;='Tabela IRT'!$B$11,'Tabela IRT'!$D$11,IF('Ficha de funcio e processa'!W534&lt;='Tabela IRT'!$B$12,'Tabela IRT'!$D$12,IF('Ficha de funcio e processa'!W534&lt;='Tabela IRT'!$B$13,'Tabela IRT'!$D$13,IF('Ficha de funcio e processa'!W534&lt;='Tabela IRT'!$B$14,'Tabela IRT'!$D$14,IF('Ficha de funcio e processa'!W534&lt;='Tabela IRT'!$B$15,'Tabela IRT'!$D$15,IF('Ficha de funcio e processa'!W534&lt;='Tabela IRT'!$B$16,'Tabela IRT'!$D$16,IF('Ficha de funcio e processa'!W534&lt;='Tabela IRT'!$B$17,'Tabela IRT'!$D$17,IF('Ficha de funcio e processa'!W534&lt;='Tabela IRT'!$B$18,'Tabela IRT'!$D$18,IF('Ficha de funcio e processa'!W534&lt;='Tabela IRT'!$B$19,'Tabela IRT'!$D$19,IF('Ficha de funcio e processa'!W534&lt;='Tabela IRT'!$B$20,'Tabela IRT'!$D$20,IF('Ficha de funcio e processa'!W534&lt;='Tabela IRT'!$B$21,'Tabela IRT'!$D$21,IF('Ficha de funcio e processa'!W534&lt;='Tabela IRT'!$B$22,'Tabela IRT'!$D$22,IF('Ficha de funcio e processa'!W534&lt;='Tabela IRT'!$B$23,'Tabela IRT'!$D$23,IF('Ficha de funcio e processa'!W534&lt;='Tabela IRT'!$B$24,'Tabela IRT'!$D$24))))))))))))))</f>
        <v>0</v>
      </c>
      <c r="K529" s="148">
        <f>IF('Ficha de funcio e processa'!W534&lt;='Tabela IRT'!$B$11,'Tabela IRT'!$E$11,IF('Ficha de funcio e processa'!W534&lt;='Tabela IRT'!$B$12,'Tabela IRT'!$E$12,IF('Ficha de funcio e processa'!W534&lt;='Tabela IRT'!$B$13,'Tabela IRT'!$E$13,IF('Ficha de funcio e processa'!W534&lt;='Tabela IRT'!$B$14,'Tabela IRT'!$E$14,IF('Ficha de funcio e processa'!W534&lt;='Tabela IRT'!$B$15,'Tabela IRT'!$E$15,IF('Ficha de funcio e processa'!W534&lt;='Tabela IRT'!$B$16,'Tabela IRT'!$E$16,IF('Ficha de funcio e processa'!W534&lt;='Tabela IRT'!$B$17,'Tabela IRT'!$E$17,IF('Ficha de funcio e processa'!W534&lt;='Tabela IRT'!$B$18,'Tabela IRT'!$E$18,IF('Ficha de funcio e processa'!W534&lt;='Tabela IRT'!$B$19,'Tabela IRT'!$E$19,IF('Ficha de funcio e processa'!W534&lt;='Tabela IRT'!$B$20,'Tabela IRT'!$E$20,IF('Ficha de funcio e processa'!W534&lt;='Tabela IRT'!$B$21,'Tabela IRT'!$E$21,IF('Ficha de funcio e processa'!W534&lt;='Tabela IRT'!$B$22,'Tabela IRT'!$E$22,IF('Ficha de funcio e processa'!W534&lt;='Tabela IRT'!$B$23,'Tabela IRT'!$E$23,IF('Ficha de funcio e processa'!W534&lt;='Tabela IRT'!$B$24,'Tabela IRT'!$E$24))))))))))))))</f>
        <v>0</v>
      </c>
      <c r="L529" s="148">
        <f>IF('Ficha de funcio e processa'!W534&lt;='Tabela IRT'!$B$11,'Tabela IRT'!$C$11,IF('Ficha de funcio e processa'!W534&lt;='Tabela IRT'!$B$12,'Tabela IRT'!$C$12,IF('Ficha de funcio e processa'!W534&lt;='Tabela IRT'!$B$13,'Tabela IRT'!$C$13,IF('Ficha de funcio e processa'!W534&lt;='Tabela IRT'!$B$14,'Tabela IRT'!$C$14,IF('Ficha de funcio e processa'!W534&lt;='Tabela IRT'!$B$15,'Tabela IRT'!$C$15,IF('Ficha de funcio e processa'!W534&lt;='Tabela IRT'!$B$16,'Tabela IRT'!$C$16,IF('Ficha de funcio e processa'!W534&lt;='Tabela IRT'!$B$17,'Tabela IRT'!$C$17,IF('Ficha de funcio e processa'!W534&lt;='Tabela IRT'!$B$18,'Tabela IRT'!$C$18,IF('Ficha de funcio e processa'!W534&lt;='Tabela IRT'!$B$19,'Tabela IRT'!$C$19,IF('Ficha de funcio e processa'!W534&lt;='Tabela IRT'!$B$20,'Tabela IRT'!$C$20,IF('Ficha de funcio e processa'!W534&lt;='Tabela IRT'!$B$21,'Tabela IRT'!$C$21,IF('Ficha de funcio e processa'!W534&lt;='Tabela IRT'!$B$22,'Tabela IRT'!$C$22,IF('Ficha de funcio e processa'!W534&lt;='Tabela IRT'!$B$23,'Tabela IRT'!$C$23,IF('Ficha de funcio e processa'!W534&lt;='Tabela IRT'!$B$24,'Tabela IRT'!$C$24))))))))))))))</f>
        <v>0</v>
      </c>
      <c r="M529" s="233">
        <f>('Ficha de funcio e processa'!W534-30%)-L529</f>
        <v>-0.3</v>
      </c>
      <c r="N529" s="184">
        <v>44</v>
      </c>
      <c r="O529" s="184">
        <v>9</v>
      </c>
      <c r="P529" s="185"/>
      <c r="Q529" s="185"/>
      <c r="R529" s="186"/>
      <c r="S529" s="186"/>
      <c r="T529" s="186"/>
      <c r="U529" s="186"/>
      <c r="V529" s="186"/>
      <c r="W529" s="186"/>
      <c r="X529" s="186"/>
      <c r="Y529" s="186"/>
      <c r="Z529" s="151"/>
      <c r="AA529" s="153">
        <f t="shared" ca="1" si="42"/>
        <v>41740</v>
      </c>
      <c r="AB529" s="154">
        <f t="shared" ca="1" si="43"/>
        <v>114.35616438356165</v>
      </c>
      <c r="AC529" s="187"/>
    </row>
    <row r="530" spans="1:29">
      <c r="A530" s="137" t="b">
        <f t="shared" si="44"/>
        <v>0</v>
      </c>
      <c r="B530" s="138"/>
      <c r="C530" s="145"/>
      <c r="D530" s="138"/>
      <c r="E530" s="139"/>
      <c r="F530" s="139"/>
      <c r="G530" s="140">
        <f t="shared" ca="1" si="40"/>
        <v>41740</v>
      </c>
      <c r="H530" s="141">
        <f t="shared" ca="1" si="41"/>
        <v>-41740</v>
      </c>
      <c r="I530" s="180"/>
      <c r="J530" s="135">
        <f>IF('Ficha de funcio e processa'!W535&lt;='Tabela IRT'!$B$11,'Tabela IRT'!$D$11,IF('Ficha de funcio e processa'!W535&lt;='Tabela IRT'!$B$12,'Tabela IRT'!$D$12,IF('Ficha de funcio e processa'!W535&lt;='Tabela IRT'!$B$13,'Tabela IRT'!$D$13,IF('Ficha de funcio e processa'!W535&lt;='Tabela IRT'!$B$14,'Tabela IRT'!$D$14,IF('Ficha de funcio e processa'!W535&lt;='Tabela IRT'!$B$15,'Tabela IRT'!$D$15,IF('Ficha de funcio e processa'!W535&lt;='Tabela IRT'!$B$16,'Tabela IRT'!$D$16,IF('Ficha de funcio e processa'!W535&lt;='Tabela IRT'!$B$17,'Tabela IRT'!$D$17,IF('Ficha de funcio e processa'!W535&lt;='Tabela IRT'!$B$18,'Tabela IRT'!$D$18,IF('Ficha de funcio e processa'!W535&lt;='Tabela IRT'!$B$19,'Tabela IRT'!$D$19,IF('Ficha de funcio e processa'!W535&lt;='Tabela IRT'!$B$20,'Tabela IRT'!$D$20,IF('Ficha de funcio e processa'!W535&lt;='Tabela IRT'!$B$21,'Tabela IRT'!$D$21,IF('Ficha de funcio e processa'!W535&lt;='Tabela IRT'!$B$22,'Tabela IRT'!$D$22,IF('Ficha de funcio e processa'!W535&lt;='Tabela IRT'!$B$23,'Tabela IRT'!$D$23,IF('Ficha de funcio e processa'!W535&lt;='Tabela IRT'!$B$24,'Tabela IRT'!$D$24))))))))))))))</f>
        <v>0</v>
      </c>
      <c r="K530" s="148">
        <f>IF('Ficha de funcio e processa'!W535&lt;='Tabela IRT'!$B$11,'Tabela IRT'!$E$11,IF('Ficha de funcio e processa'!W535&lt;='Tabela IRT'!$B$12,'Tabela IRT'!$E$12,IF('Ficha de funcio e processa'!W535&lt;='Tabela IRT'!$B$13,'Tabela IRT'!$E$13,IF('Ficha de funcio e processa'!W535&lt;='Tabela IRT'!$B$14,'Tabela IRT'!$E$14,IF('Ficha de funcio e processa'!W535&lt;='Tabela IRT'!$B$15,'Tabela IRT'!$E$15,IF('Ficha de funcio e processa'!W535&lt;='Tabela IRT'!$B$16,'Tabela IRT'!$E$16,IF('Ficha de funcio e processa'!W535&lt;='Tabela IRT'!$B$17,'Tabela IRT'!$E$17,IF('Ficha de funcio e processa'!W535&lt;='Tabela IRT'!$B$18,'Tabela IRT'!$E$18,IF('Ficha de funcio e processa'!W535&lt;='Tabela IRT'!$B$19,'Tabela IRT'!$E$19,IF('Ficha de funcio e processa'!W535&lt;='Tabela IRT'!$B$20,'Tabela IRT'!$E$20,IF('Ficha de funcio e processa'!W535&lt;='Tabela IRT'!$B$21,'Tabela IRT'!$E$21,IF('Ficha de funcio e processa'!W535&lt;='Tabela IRT'!$B$22,'Tabela IRT'!$E$22,IF('Ficha de funcio e processa'!W535&lt;='Tabela IRT'!$B$23,'Tabela IRT'!$E$23,IF('Ficha de funcio e processa'!W535&lt;='Tabela IRT'!$B$24,'Tabela IRT'!$E$24))))))))))))))</f>
        <v>0</v>
      </c>
      <c r="L530" s="148">
        <f>IF('Ficha de funcio e processa'!W535&lt;='Tabela IRT'!$B$11,'Tabela IRT'!$C$11,IF('Ficha de funcio e processa'!W535&lt;='Tabela IRT'!$B$12,'Tabela IRT'!$C$12,IF('Ficha de funcio e processa'!W535&lt;='Tabela IRT'!$B$13,'Tabela IRT'!$C$13,IF('Ficha de funcio e processa'!W535&lt;='Tabela IRT'!$B$14,'Tabela IRT'!$C$14,IF('Ficha de funcio e processa'!W535&lt;='Tabela IRT'!$B$15,'Tabela IRT'!$C$15,IF('Ficha de funcio e processa'!W535&lt;='Tabela IRT'!$B$16,'Tabela IRT'!$C$16,IF('Ficha de funcio e processa'!W535&lt;='Tabela IRT'!$B$17,'Tabela IRT'!$C$17,IF('Ficha de funcio e processa'!W535&lt;='Tabela IRT'!$B$18,'Tabela IRT'!$C$18,IF('Ficha de funcio e processa'!W535&lt;='Tabela IRT'!$B$19,'Tabela IRT'!$C$19,IF('Ficha de funcio e processa'!W535&lt;='Tabela IRT'!$B$20,'Tabela IRT'!$C$20,IF('Ficha de funcio e processa'!W535&lt;='Tabela IRT'!$B$21,'Tabela IRT'!$C$21,IF('Ficha de funcio e processa'!W535&lt;='Tabela IRT'!$B$22,'Tabela IRT'!$C$22,IF('Ficha de funcio e processa'!W535&lt;='Tabela IRT'!$B$23,'Tabela IRT'!$C$23,IF('Ficha de funcio e processa'!W535&lt;='Tabela IRT'!$B$24,'Tabela IRT'!$C$24))))))))))))))</f>
        <v>0</v>
      </c>
      <c r="M530" s="233">
        <f>('Ficha de funcio e processa'!W535-30%)-L530</f>
        <v>-0.3</v>
      </c>
      <c r="N530" s="184">
        <v>44</v>
      </c>
      <c r="O530" s="184">
        <v>9</v>
      </c>
      <c r="P530" s="185"/>
      <c r="Q530" s="185"/>
      <c r="R530" s="186"/>
      <c r="S530" s="186"/>
      <c r="T530" s="186"/>
      <c r="U530" s="186"/>
      <c r="V530" s="186"/>
      <c r="W530" s="186"/>
      <c r="X530" s="186"/>
      <c r="Y530" s="186"/>
      <c r="Z530" s="151"/>
      <c r="AA530" s="153">
        <f t="shared" ca="1" si="42"/>
        <v>41740</v>
      </c>
      <c r="AB530" s="154">
        <f t="shared" ca="1" si="43"/>
        <v>114.35616438356165</v>
      </c>
      <c r="AC530" s="187"/>
    </row>
    <row r="531" spans="1:29">
      <c r="A531" s="137" t="b">
        <f t="shared" si="44"/>
        <v>0</v>
      </c>
      <c r="B531" s="138"/>
      <c r="C531" s="145"/>
      <c r="D531" s="138"/>
      <c r="E531" s="139"/>
      <c r="F531" s="139"/>
      <c r="G531" s="140">
        <f t="shared" ca="1" si="40"/>
        <v>41740</v>
      </c>
      <c r="H531" s="141">
        <f t="shared" ca="1" si="41"/>
        <v>-41740</v>
      </c>
      <c r="I531" s="180"/>
      <c r="J531" s="135">
        <f>IF('Ficha de funcio e processa'!W536&lt;='Tabela IRT'!$B$11,'Tabela IRT'!$D$11,IF('Ficha de funcio e processa'!W536&lt;='Tabela IRT'!$B$12,'Tabela IRT'!$D$12,IF('Ficha de funcio e processa'!W536&lt;='Tabela IRT'!$B$13,'Tabela IRT'!$D$13,IF('Ficha de funcio e processa'!W536&lt;='Tabela IRT'!$B$14,'Tabela IRT'!$D$14,IF('Ficha de funcio e processa'!W536&lt;='Tabela IRT'!$B$15,'Tabela IRT'!$D$15,IF('Ficha de funcio e processa'!W536&lt;='Tabela IRT'!$B$16,'Tabela IRT'!$D$16,IF('Ficha de funcio e processa'!W536&lt;='Tabela IRT'!$B$17,'Tabela IRT'!$D$17,IF('Ficha de funcio e processa'!W536&lt;='Tabela IRT'!$B$18,'Tabela IRT'!$D$18,IF('Ficha de funcio e processa'!W536&lt;='Tabela IRT'!$B$19,'Tabela IRT'!$D$19,IF('Ficha de funcio e processa'!W536&lt;='Tabela IRT'!$B$20,'Tabela IRT'!$D$20,IF('Ficha de funcio e processa'!W536&lt;='Tabela IRT'!$B$21,'Tabela IRT'!$D$21,IF('Ficha de funcio e processa'!W536&lt;='Tabela IRT'!$B$22,'Tabela IRT'!$D$22,IF('Ficha de funcio e processa'!W536&lt;='Tabela IRT'!$B$23,'Tabela IRT'!$D$23,IF('Ficha de funcio e processa'!W536&lt;='Tabela IRT'!$B$24,'Tabela IRT'!$D$24))))))))))))))</f>
        <v>0</v>
      </c>
      <c r="K531" s="148">
        <f>IF('Ficha de funcio e processa'!W536&lt;='Tabela IRT'!$B$11,'Tabela IRT'!$E$11,IF('Ficha de funcio e processa'!W536&lt;='Tabela IRT'!$B$12,'Tabela IRT'!$E$12,IF('Ficha de funcio e processa'!W536&lt;='Tabela IRT'!$B$13,'Tabela IRT'!$E$13,IF('Ficha de funcio e processa'!W536&lt;='Tabela IRT'!$B$14,'Tabela IRT'!$E$14,IF('Ficha de funcio e processa'!W536&lt;='Tabela IRT'!$B$15,'Tabela IRT'!$E$15,IF('Ficha de funcio e processa'!W536&lt;='Tabela IRT'!$B$16,'Tabela IRT'!$E$16,IF('Ficha de funcio e processa'!W536&lt;='Tabela IRT'!$B$17,'Tabela IRT'!$E$17,IF('Ficha de funcio e processa'!W536&lt;='Tabela IRT'!$B$18,'Tabela IRT'!$E$18,IF('Ficha de funcio e processa'!W536&lt;='Tabela IRT'!$B$19,'Tabela IRT'!$E$19,IF('Ficha de funcio e processa'!W536&lt;='Tabela IRT'!$B$20,'Tabela IRT'!$E$20,IF('Ficha de funcio e processa'!W536&lt;='Tabela IRT'!$B$21,'Tabela IRT'!$E$21,IF('Ficha de funcio e processa'!W536&lt;='Tabela IRT'!$B$22,'Tabela IRT'!$E$22,IF('Ficha de funcio e processa'!W536&lt;='Tabela IRT'!$B$23,'Tabela IRT'!$E$23,IF('Ficha de funcio e processa'!W536&lt;='Tabela IRT'!$B$24,'Tabela IRT'!$E$24))))))))))))))</f>
        <v>0</v>
      </c>
      <c r="L531" s="148">
        <f>IF('Ficha de funcio e processa'!W536&lt;='Tabela IRT'!$B$11,'Tabela IRT'!$C$11,IF('Ficha de funcio e processa'!W536&lt;='Tabela IRT'!$B$12,'Tabela IRT'!$C$12,IF('Ficha de funcio e processa'!W536&lt;='Tabela IRT'!$B$13,'Tabela IRT'!$C$13,IF('Ficha de funcio e processa'!W536&lt;='Tabela IRT'!$B$14,'Tabela IRT'!$C$14,IF('Ficha de funcio e processa'!W536&lt;='Tabela IRT'!$B$15,'Tabela IRT'!$C$15,IF('Ficha de funcio e processa'!W536&lt;='Tabela IRT'!$B$16,'Tabela IRT'!$C$16,IF('Ficha de funcio e processa'!W536&lt;='Tabela IRT'!$B$17,'Tabela IRT'!$C$17,IF('Ficha de funcio e processa'!W536&lt;='Tabela IRT'!$B$18,'Tabela IRT'!$C$18,IF('Ficha de funcio e processa'!W536&lt;='Tabela IRT'!$B$19,'Tabela IRT'!$C$19,IF('Ficha de funcio e processa'!W536&lt;='Tabela IRT'!$B$20,'Tabela IRT'!$C$20,IF('Ficha de funcio e processa'!W536&lt;='Tabela IRT'!$B$21,'Tabela IRT'!$C$21,IF('Ficha de funcio e processa'!W536&lt;='Tabela IRT'!$B$22,'Tabela IRT'!$C$22,IF('Ficha de funcio e processa'!W536&lt;='Tabela IRT'!$B$23,'Tabela IRT'!$C$23,IF('Ficha de funcio e processa'!W536&lt;='Tabela IRT'!$B$24,'Tabela IRT'!$C$24))))))))))))))</f>
        <v>0</v>
      </c>
      <c r="M531" s="233">
        <f>('Ficha de funcio e processa'!W536-30%)-L531</f>
        <v>-0.3</v>
      </c>
      <c r="N531" s="184">
        <v>44</v>
      </c>
      <c r="O531" s="184">
        <v>9</v>
      </c>
      <c r="P531" s="185"/>
      <c r="Q531" s="185"/>
      <c r="R531" s="186"/>
      <c r="S531" s="186"/>
      <c r="T531" s="186"/>
      <c r="U531" s="186"/>
      <c r="V531" s="186"/>
      <c r="W531" s="186"/>
      <c r="X531" s="186"/>
      <c r="Y531" s="186"/>
      <c r="Z531" s="151"/>
      <c r="AA531" s="153">
        <f t="shared" ca="1" si="42"/>
        <v>41740</v>
      </c>
      <c r="AB531" s="154">
        <f t="shared" ca="1" si="43"/>
        <v>114.35616438356165</v>
      </c>
      <c r="AC531" s="187"/>
    </row>
    <row r="532" spans="1:29">
      <c r="A532" s="137" t="b">
        <f t="shared" si="44"/>
        <v>0</v>
      </c>
      <c r="B532" s="138"/>
      <c r="C532" s="145"/>
      <c r="D532" s="138"/>
      <c r="E532" s="139"/>
      <c r="F532" s="139"/>
      <c r="G532" s="140">
        <f t="shared" ca="1" si="40"/>
        <v>41740</v>
      </c>
      <c r="H532" s="141">
        <f t="shared" ca="1" si="41"/>
        <v>-41740</v>
      </c>
      <c r="I532" s="180"/>
      <c r="J532" s="135">
        <f>IF('Ficha de funcio e processa'!W537&lt;='Tabela IRT'!$B$11,'Tabela IRT'!$D$11,IF('Ficha de funcio e processa'!W537&lt;='Tabela IRT'!$B$12,'Tabela IRT'!$D$12,IF('Ficha de funcio e processa'!W537&lt;='Tabela IRT'!$B$13,'Tabela IRT'!$D$13,IF('Ficha de funcio e processa'!W537&lt;='Tabela IRT'!$B$14,'Tabela IRT'!$D$14,IF('Ficha de funcio e processa'!W537&lt;='Tabela IRT'!$B$15,'Tabela IRT'!$D$15,IF('Ficha de funcio e processa'!W537&lt;='Tabela IRT'!$B$16,'Tabela IRT'!$D$16,IF('Ficha de funcio e processa'!W537&lt;='Tabela IRT'!$B$17,'Tabela IRT'!$D$17,IF('Ficha de funcio e processa'!W537&lt;='Tabela IRT'!$B$18,'Tabela IRT'!$D$18,IF('Ficha de funcio e processa'!W537&lt;='Tabela IRT'!$B$19,'Tabela IRT'!$D$19,IF('Ficha de funcio e processa'!W537&lt;='Tabela IRT'!$B$20,'Tabela IRT'!$D$20,IF('Ficha de funcio e processa'!W537&lt;='Tabela IRT'!$B$21,'Tabela IRT'!$D$21,IF('Ficha de funcio e processa'!W537&lt;='Tabela IRT'!$B$22,'Tabela IRT'!$D$22,IF('Ficha de funcio e processa'!W537&lt;='Tabela IRT'!$B$23,'Tabela IRT'!$D$23,IF('Ficha de funcio e processa'!W537&lt;='Tabela IRT'!$B$24,'Tabela IRT'!$D$24))))))))))))))</f>
        <v>0</v>
      </c>
      <c r="K532" s="148">
        <f>IF('Ficha de funcio e processa'!W537&lt;='Tabela IRT'!$B$11,'Tabela IRT'!$E$11,IF('Ficha de funcio e processa'!W537&lt;='Tabela IRT'!$B$12,'Tabela IRT'!$E$12,IF('Ficha de funcio e processa'!W537&lt;='Tabela IRT'!$B$13,'Tabela IRT'!$E$13,IF('Ficha de funcio e processa'!W537&lt;='Tabela IRT'!$B$14,'Tabela IRT'!$E$14,IF('Ficha de funcio e processa'!W537&lt;='Tabela IRT'!$B$15,'Tabela IRT'!$E$15,IF('Ficha de funcio e processa'!W537&lt;='Tabela IRT'!$B$16,'Tabela IRT'!$E$16,IF('Ficha de funcio e processa'!W537&lt;='Tabela IRT'!$B$17,'Tabela IRT'!$E$17,IF('Ficha de funcio e processa'!W537&lt;='Tabela IRT'!$B$18,'Tabela IRT'!$E$18,IF('Ficha de funcio e processa'!W537&lt;='Tabela IRT'!$B$19,'Tabela IRT'!$E$19,IF('Ficha de funcio e processa'!W537&lt;='Tabela IRT'!$B$20,'Tabela IRT'!$E$20,IF('Ficha de funcio e processa'!W537&lt;='Tabela IRT'!$B$21,'Tabela IRT'!$E$21,IF('Ficha de funcio e processa'!W537&lt;='Tabela IRT'!$B$22,'Tabela IRT'!$E$22,IF('Ficha de funcio e processa'!W537&lt;='Tabela IRT'!$B$23,'Tabela IRT'!$E$23,IF('Ficha de funcio e processa'!W537&lt;='Tabela IRT'!$B$24,'Tabela IRT'!$E$24))))))))))))))</f>
        <v>0</v>
      </c>
      <c r="L532" s="148">
        <f>IF('Ficha de funcio e processa'!W537&lt;='Tabela IRT'!$B$11,'Tabela IRT'!$C$11,IF('Ficha de funcio e processa'!W537&lt;='Tabela IRT'!$B$12,'Tabela IRT'!$C$12,IF('Ficha de funcio e processa'!W537&lt;='Tabela IRT'!$B$13,'Tabela IRT'!$C$13,IF('Ficha de funcio e processa'!W537&lt;='Tabela IRT'!$B$14,'Tabela IRT'!$C$14,IF('Ficha de funcio e processa'!W537&lt;='Tabela IRT'!$B$15,'Tabela IRT'!$C$15,IF('Ficha de funcio e processa'!W537&lt;='Tabela IRT'!$B$16,'Tabela IRT'!$C$16,IF('Ficha de funcio e processa'!W537&lt;='Tabela IRT'!$B$17,'Tabela IRT'!$C$17,IF('Ficha de funcio e processa'!W537&lt;='Tabela IRT'!$B$18,'Tabela IRT'!$C$18,IF('Ficha de funcio e processa'!W537&lt;='Tabela IRT'!$B$19,'Tabela IRT'!$C$19,IF('Ficha de funcio e processa'!W537&lt;='Tabela IRT'!$B$20,'Tabela IRT'!$C$20,IF('Ficha de funcio e processa'!W537&lt;='Tabela IRT'!$B$21,'Tabela IRT'!$C$21,IF('Ficha de funcio e processa'!W537&lt;='Tabela IRT'!$B$22,'Tabela IRT'!$C$22,IF('Ficha de funcio e processa'!W537&lt;='Tabela IRT'!$B$23,'Tabela IRT'!$C$23,IF('Ficha de funcio e processa'!W537&lt;='Tabela IRT'!$B$24,'Tabela IRT'!$C$24))))))))))))))</f>
        <v>0</v>
      </c>
      <c r="M532" s="233">
        <f>('Ficha de funcio e processa'!W537-30%)-L532</f>
        <v>-0.3</v>
      </c>
      <c r="N532" s="184">
        <v>44</v>
      </c>
      <c r="O532" s="184">
        <v>9</v>
      </c>
      <c r="P532" s="185"/>
      <c r="Q532" s="185"/>
      <c r="R532" s="186"/>
      <c r="S532" s="186"/>
      <c r="T532" s="186"/>
      <c r="U532" s="186"/>
      <c r="V532" s="186"/>
      <c r="W532" s="186"/>
      <c r="X532" s="186"/>
      <c r="Y532" s="186"/>
      <c r="Z532" s="151"/>
      <c r="AA532" s="153">
        <f t="shared" ca="1" si="42"/>
        <v>41740</v>
      </c>
      <c r="AB532" s="154">
        <f t="shared" ca="1" si="43"/>
        <v>114.35616438356165</v>
      </c>
      <c r="AC532" s="187"/>
    </row>
    <row r="533" spans="1:29">
      <c r="A533" s="137" t="b">
        <f t="shared" si="44"/>
        <v>0</v>
      </c>
      <c r="B533" s="138"/>
      <c r="C533" s="145"/>
      <c r="D533" s="138"/>
      <c r="E533" s="139"/>
      <c r="F533" s="139"/>
      <c r="G533" s="140">
        <f t="shared" ca="1" si="40"/>
        <v>41740</v>
      </c>
      <c r="H533" s="141">
        <f t="shared" ca="1" si="41"/>
        <v>-41740</v>
      </c>
      <c r="I533" s="180"/>
      <c r="J533" s="135">
        <f>IF('Ficha de funcio e processa'!W538&lt;='Tabela IRT'!$B$11,'Tabela IRT'!$D$11,IF('Ficha de funcio e processa'!W538&lt;='Tabela IRT'!$B$12,'Tabela IRT'!$D$12,IF('Ficha de funcio e processa'!W538&lt;='Tabela IRT'!$B$13,'Tabela IRT'!$D$13,IF('Ficha de funcio e processa'!W538&lt;='Tabela IRT'!$B$14,'Tabela IRT'!$D$14,IF('Ficha de funcio e processa'!W538&lt;='Tabela IRT'!$B$15,'Tabela IRT'!$D$15,IF('Ficha de funcio e processa'!W538&lt;='Tabela IRT'!$B$16,'Tabela IRT'!$D$16,IF('Ficha de funcio e processa'!W538&lt;='Tabela IRT'!$B$17,'Tabela IRT'!$D$17,IF('Ficha de funcio e processa'!W538&lt;='Tabela IRT'!$B$18,'Tabela IRT'!$D$18,IF('Ficha de funcio e processa'!W538&lt;='Tabela IRT'!$B$19,'Tabela IRT'!$D$19,IF('Ficha de funcio e processa'!W538&lt;='Tabela IRT'!$B$20,'Tabela IRT'!$D$20,IF('Ficha de funcio e processa'!W538&lt;='Tabela IRT'!$B$21,'Tabela IRT'!$D$21,IF('Ficha de funcio e processa'!W538&lt;='Tabela IRT'!$B$22,'Tabela IRT'!$D$22,IF('Ficha de funcio e processa'!W538&lt;='Tabela IRT'!$B$23,'Tabela IRT'!$D$23,IF('Ficha de funcio e processa'!W538&lt;='Tabela IRT'!$B$24,'Tabela IRT'!$D$24))))))))))))))</f>
        <v>0</v>
      </c>
      <c r="K533" s="148">
        <f>IF('Ficha de funcio e processa'!W538&lt;='Tabela IRT'!$B$11,'Tabela IRT'!$E$11,IF('Ficha de funcio e processa'!W538&lt;='Tabela IRT'!$B$12,'Tabela IRT'!$E$12,IF('Ficha de funcio e processa'!W538&lt;='Tabela IRT'!$B$13,'Tabela IRT'!$E$13,IF('Ficha de funcio e processa'!W538&lt;='Tabela IRT'!$B$14,'Tabela IRT'!$E$14,IF('Ficha de funcio e processa'!W538&lt;='Tabela IRT'!$B$15,'Tabela IRT'!$E$15,IF('Ficha de funcio e processa'!W538&lt;='Tabela IRT'!$B$16,'Tabela IRT'!$E$16,IF('Ficha de funcio e processa'!W538&lt;='Tabela IRT'!$B$17,'Tabela IRT'!$E$17,IF('Ficha de funcio e processa'!W538&lt;='Tabela IRT'!$B$18,'Tabela IRT'!$E$18,IF('Ficha de funcio e processa'!W538&lt;='Tabela IRT'!$B$19,'Tabela IRT'!$E$19,IF('Ficha de funcio e processa'!W538&lt;='Tabela IRT'!$B$20,'Tabela IRT'!$E$20,IF('Ficha de funcio e processa'!W538&lt;='Tabela IRT'!$B$21,'Tabela IRT'!$E$21,IF('Ficha de funcio e processa'!W538&lt;='Tabela IRT'!$B$22,'Tabela IRT'!$E$22,IF('Ficha de funcio e processa'!W538&lt;='Tabela IRT'!$B$23,'Tabela IRT'!$E$23,IF('Ficha de funcio e processa'!W538&lt;='Tabela IRT'!$B$24,'Tabela IRT'!$E$24))))))))))))))</f>
        <v>0</v>
      </c>
      <c r="L533" s="148">
        <f>IF('Ficha de funcio e processa'!W538&lt;='Tabela IRT'!$B$11,'Tabela IRT'!$C$11,IF('Ficha de funcio e processa'!W538&lt;='Tabela IRT'!$B$12,'Tabela IRT'!$C$12,IF('Ficha de funcio e processa'!W538&lt;='Tabela IRT'!$B$13,'Tabela IRT'!$C$13,IF('Ficha de funcio e processa'!W538&lt;='Tabela IRT'!$B$14,'Tabela IRT'!$C$14,IF('Ficha de funcio e processa'!W538&lt;='Tabela IRT'!$B$15,'Tabela IRT'!$C$15,IF('Ficha de funcio e processa'!W538&lt;='Tabela IRT'!$B$16,'Tabela IRT'!$C$16,IF('Ficha de funcio e processa'!W538&lt;='Tabela IRT'!$B$17,'Tabela IRT'!$C$17,IF('Ficha de funcio e processa'!W538&lt;='Tabela IRT'!$B$18,'Tabela IRT'!$C$18,IF('Ficha de funcio e processa'!W538&lt;='Tabela IRT'!$B$19,'Tabela IRT'!$C$19,IF('Ficha de funcio e processa'!W538&lt;='Tabela IRT'!$B$20,'Tabela IRT'!$C$20,IF('Ficha de funcio e processa'!W538&lt;='Tabela IRT'!$B$21,'Tabela IRT'!$C$21,IF('Ficha de funcio e processa'!W538&lt;='Tabela IRT'!$B$22,'Tabela IRT'!$C$22,IF('Ficha de funcio e processa'!W538&lt;='Tabela IRT'!$B$23,'Tabela IRT'!$C$23,IF('Ficha de funcio e processa'!W538&lt;='Tabela IRT'!$B$24,'Tabela IRT'!$C$24))))))))))))))</f>
        <v>0</v>
      </c>
      <c r="M533" s="233">
        <f>('Ficha de funcio e processa'!W538-30%)-L533</f>
        <v>-0.3</v>
      </c>
      <c r="N533" s="184">
        <v>44</v>
      </c>
      <c r="O533" s="184">
        <v>9</v>
      </c>
      <c r="P533" s="185"/>
      <c r="Q533" s="185"/>
      <c r="R533" s="186"/>
      <c r="S533" s="186"/>
      <c r="T533" s="186"/>
      <c r="U533" s="186"/>
      <c r="V533" s="186"/>
      <c r="W533" s="186"/>
      <c r="X533" s="186"/>
      <c r="Y533" s="186"/>
      <c r="Z533" s="151"/>
      <c r="AA533" s="153">
        <f t="shared" ca="1" si="42"/>
        <v>41740</v>
      </c>
      <c r="AB533" s="154">
        <f t="shared" ca="1" si="43"/>
        <v>114.35616438356165</v>
      </c>
      <c r="AC533" s="187"/>
    </row>
    <row r="534" spans="1:29">
      <c r="A534" s="137" t="b">
        <f t="shared" si="44"/>
        <v>0</v>
      </c>
      <c r="B534" s="138"/>
      <c r="C534" s="145"/>
      <c r="D534" s="138"/>
      <c r="E534" s="139"/>
      <c r="F534" s="139"/>
      <c r="G534" s="140">
        <f t="shared" ca="1" si="40"/>
        <v>41740</v>
      </c>
      <c r="H534" s="141">
        <f t="shared" ca="1" si="41"/>
        <v>-41740</v>
      </c>
      <c r="I534" s="180"/>
      <c r="J534" s="135">
        <f>IF('Ficha de funcio e processa'!W539&lt;='Tabela IRT'!$B$11,'Tabela IRT'!$D$11,IF('Ficha de funcio e processa'!W539&lt;='Tabela IRT'!$B$12,'Tabela IRT'!$D$12,IF('Ficha de funcio e processa'!W539&lt;='Tabela IRT'!$B$13,'Tabela IRT'!$D$13,IF('Ficha de funcio e processa'!W539&lt;='Tabela IRT'!$B$14,'Tabela IRT'!$D$14,IF('Ficha de funcio e processa'!W539&lt;='Tabela IRT'!$B$15,'Tabela IRT'!$D$15,IF('Ficha de funcio e processa'!W539&lt;='Tabela IRT'!$B$16,'Tabela IRT'!$D$16,IF('Ficha de funcio e processa'!W539&lt;='Tabela IRT'!$B$17,'Tabela IRT'!$D$17,IF('Ficha de funcio e processa'!W539&lt;='Tabela IRT'!$B$18,'Tabela IRT'!$D$18,IF('Ficha de funcio e processa'!W539&lt;='Tabela IRT'!$B$19,'Tabela IRT'!$D$19,IF('Ficha de funcio e processa'!W539&lt;='Tabela IRT'!$B$20,'Tabela IRT'!$D$20,IF('Ficha de funcio e processa'!W539&lt;='Tabela IRT'!$B$21,'Tabela IRT'!$D$21,IF('Ficha de funcio e processa'!W539&lt;='Tabela IRT'!$B$22,'Tabela IRT'!$D$22,IF('Ficha de funcio e processa'!W539&lt;='Tabela IRT'!$B$23,'Tabela IRT'!$D$23,IF('Ficha de funcio e processa'!W539&lt;='Tabela IRT'!$B$24,'Tabela IRT'!$D$24))))))))))))))</f>
        <v>0</v>
      </c>
      <c r="K534" s="148">
        <f>IF('Ficha de funcio e processa'!W539&lt;='Tabela IRT'!$B$11,'Tabela IRT'!$E$11,IF('Ficha de funcio e processa'!W539&lt;='Tabela IRT'!$B$12,'Tabela IRT'!$E$12,IF('Ficha de funcio e processa'!W539&lt;='Tabela IRT'!$B$13,'Tabela IRT'!$E$13,IF('Ficha de funcio e processa'!W539&lt;='Tabela IRT'!$B$14,'Tabela IRT'!$E$14,IF('Ficha de funcio e processa'!W539&lt;='Tabela IRT'!$B$15,'Tabela IRT'!$E$15,IF('Ficha de funcio e processa'!W539&lt;='Tabela IRT'!$B$16,'Tabela IRT'!$E$16,IF('Ficha de funcio e processa'!W539&lt;='Tabela IRT'!$B$17,'Tabela IRT'!$E$17,IF('Ficha de funcio e processa'!W539&lt;='Tabela IRT'!$B$18,'Tabela IRT'!$E$18,IF('Ficha de funcio e processa'!W539&lt;='Tabela IRT'!$B$19,'Tabela IRT'!$E$19,IF('Ficha de funcio e processa'!W539&lt;='Tabela IRT'!$B$20,'Tabela IRT'!$E$20,IF('Ficha de funcio e processa'!W539&lt;='Tabela IRT'!$B$21,'Tabela IRT'!$E$21,IF('Ficha de funcio e processa'!W539&lt;='Tabela IRT'!$B$22,'Tabela IRT'!$E$22,IF('Ficha de funcio e processa'!W539&lt;='Tabela IRT'!$B$23,'Tabela IRT'!$E$23,IF('Ficha de funcio e processa'!W539&lt;='Tabela IRT'!$B$24,'Tabela IRT'!$E$24))))))))))))))</f>
        <v>0</v>
      </c>
      <c r="L534" s="148">
        <f>IF('Ficha de funcio e processa'!W539&lt;='Tabela IRT'!$B$11,'Tabela IRT'!$C$11,IF('Ficha de funcio e processa'!W539&lt;='Tabela IRT'!$B$12,'Tabela IRT'!$C$12,IF('Ficha de funcio e processa'!W539&lt;='Tabela IRT'!$B$13,'Tabela IRT'!$C$13,IF('Ficha de funcio e processa'!W539&lt;='Tabela IRT'!$B$14,'Tabela IRT'!$C$14,IF('Ficha de funcio e processa'!W539&lt;='Tabela IRT'!$B$15,'Tabela IRT'!$C$15,IF('Ficha de funcio e processa'!W539&lt;='Tabela IRT'!$B$16,'Tabela IRT'!$C$16,IF('Ficha de funcio e processa'!W539&lt;='Tabela IRT'!$B$17,'Tabela IRT'!$C$17,IF('Ficha de funcio e processa'!W539&lt;='Tabela IRT'!$B$18,'Tabela IRT'!$C$18,IF('Ficha de funcio e processa'!W539&lt;='Tabela IRT'!$B$19,'Tabela IRT'!$C$19,IF('Ficha de funcio e processa'!W539&lt;='Tabela IRT'!$B$20,'Tabela IRT'!$C$20,IF('Ficha de funcio e processa'!W539&lt;='Tabela IRT'!$B$21,'Tabela IRT'!$C$21,IF('Ficha de funcio e processa'!W539&lt;='Tabela IRT'!$B$22,'Tabela IRT'!$C$22,IF('Ficha de funcio e processa'!W539&lt;='Tabela IRT'!$B$23,'Tabela IRT'!$C$23,IF('Ficha de funcio e processa'!W539&lt;='Tabela IRT'!$B$24,'Tabela IRT'!$C$24))))))))))))))</f>
        <v>0</v>
      </c>
      <c r="M534" s="233">
        <f>('Ficha de funcio e processa'!W539-30%)-L534</f>
        <v>-0.3</v>
      </c>
      <c r="N534" s="184">
        <v>44</v>
      </c>
      <c r="O534" s="184">
        <v>9</v>
      </c>
      <c r="P534" s="185"/>
      <c r="Q534" s="185"/>
      <c r="R534" s="186"/>
      <c r="S534" s="186"/>
      <c r="T534" s="186"/>
      <c r="U534" s="186"/>
      <c r="V534" s="186"/>
      <c r="W534" s="186"/>
      <c r="X534" s="186"/>
      <c r="Y534" s="186"/>
      <c r="Z534" s="151"/>
      <c r="AA534" s="153">
        <f t="shared" ca="1" si="42"/>
        <v>41740</v>
      </c>
      <c r="AB534" s="154">
        <f t="shared" ca="1" si="43"/>
        <v>114.35616438356165</v>
      </c>
      <c r="AC534" s="187"/>
    </row>
    <row r="535" spans="1:29">
      <c r="A535" s="137" t="b">
        <f t="shared" si="44"/>
        <v>0</v>
      </c>
      <c r="B535" s="138"/>
      <c r="C535" s="145"/>
      <c r="D535" s="138"/>
      <c r="E535" s="139"/>
      <c r="F535" s="139"/>
      <c r="G535" s="140">
        <f t="shared" ca="1" si="40"/>
        <v>41740</v>
      </c>
      <c r="H535" s="141">
        <f t="shared" ca="1" si="41"/>
        <v>-41740</v>
      </c>
      <c r="I535" s="180"/>
      <c r="J535" s="135">
        <f>IF('Ficha de funcio e processa'!W540&lt;='Tabela IRT'!$B$11,'Tabela IRT'!$D$11,IF('Ficha de funcio e processa'!W540&lt;='Tabela IRT'!$B$12,'Tabela IRT'!$D$12,IF('Ficha de funcio e processa'!W540&lt;='Tabela IRT'!$B$13,'Tabela IRT'!$D$13,IF('Ficha de funcio e processa'!W540&lt;='Tabela IRT'!$B$14,'Tabela IRT'!$D$14,IF('Ficha de funcio e processa'!W540&lt;='Tabela IRT'!$B$15,'Tabela IRT'!$D$15,IF('Ficha de funcio e processa'!W540&lt;='Tabela IRT'!$B$16,'Tabela IRT'!$D$16,IF('Ficha de funcio e processa'!W540&lt;='Tabela IRT'!$B$17,'Tabela IRT'!$D$17,IF('Ficha de funcio e processa'!W540&lt;='Tabela IRT'!$B$18,'Tabela IRT'!$D$18,IF('Ficha de funcio e processa'!W540&lt;='Tabela IRT'!$B$19,'Tabela IRT'!$D$19,IF('Ficha de funcio e processa'!W540&lt;='Tabela IRT'!$B$20,'Tabela IRT'!$D$20,IF('Ficha de funcio e processa'!W540&lt;='Tabela IRT'!$B$21,'Tabela IRT'!$D$21,IF('Ficha de funcio e processa'!W540&lt;='Tabela IRT'!$B$22,'Tabela IRT'!$D$22,IF('Ficha de funcio e processa'!W540&lt;='Tabela IRT'!$B$23,'Tabela IRT'!$D$23,IF('Ficha de funcio e processa'!W540&lt;='Tabela IRT'!$B$24,'Tabela IRT'!$D$24))))))))))))))</f>
        <v>0</v>
      </c>
      <c r="K535" s="148">
        <f>IF('Ficha de funcio e processa'!W540&lt;='Tabela IRT'!$B$11,'Tabela IRT'!$E$11,IF('Ficha de funcio e processa'!W540&lt;='Tabela IRT'!$B$12,'Tabela IRT'!$E$12,IF('Ficha de funcio e processa'!W540&lt;='Tabela IRT'!$B$13,'Tabela IRT'!$E$13,IF('Ficha de funcio e processa'!W540&lt;='Tabela IRT'!$B$14,'Tabela IRT'!$E$14,IF('Ficha de funcio e processa'!W540&lt;='Tabela IRT'!$B$15,'Tabela IRT'!$E$15,IF('Ficha de funcio e processa'!W540&lt;='Tabela IRT'!$B$16,'Tabela IRT'!$E$16,IF('Ficha de funcio e processa'!W540&lt;='Tabela IRT'!$B$17,'Tabela IRT'!$E$17,IF('Ficha de funcio e processa'!W540&lt;='Tabela IRT'!$B$18,'Tabela IRT'!$E$18,IF('Ficha de funcio e processa'!W540&lt;='Tabela IRT'!$B$19,'Tabela IRT'!$E$19,IF('Ficha de funcio e processa'!W540&lt;='Tabela IRT'!$B$20,'Tabela IRT'!$E$20,IF('Ficha de funcio e processa'!W540&lt;='Tabela IRT'!$B$21,'Tabela IRT'!$E$21,IF('Ficha de funcio e processa'!W540&lt;='Tabela IRT'!$B$22,'Tabela IRT'!$E$22,IF('Ficha de funcio e processa'!W540&lt;='Tabela IRT'!$B$23,'Tabela IRT'!$E$23,IF('Ficha de funcio e processa'!W540&lt;='Tabela IRT'!$B$24,'Tabela IRT'!$E$24))))))))))))))</f>
        <v>0</v>
      </c>
      <c r="L535" s="148">
        <f>IF('Ficha de funcio e processa'!W540&lt;='Tabela IRT'!$B$11,'Tabela IRT'!$C$11,IF('Ficha de funcio e processa'!W540&lt;='Tabela IRT'!$B$12,'Tabela IRT'!$C$12,IF('Ficha de funcio e processa'!W540&lt;='Tabela IRT'!$B$13,'Tabela IRT'!$C$13,IF('Ficha de funcio e processa'!W540&lt;='Tabela IRT'!$B$14,'Tabela IRT'!$C$14,IF('Ficha de funcio e processa'!W540&lt;='Tabela IRT'!$B$15,'Tabela IRT'!$C$15,IF('Ficha de funcio e processa'!W540&lt;='Tabela IRT'!$B$16,'Tabela IRT'!$C$16,IF('Ficha de funcio e processa'!W540&lt;='Tabela IRT'!$B$17,'Tabela IRT'!$C$17,IF('Ficha de funcio e processa'!W540&lt;='Tabela IRT'!$B$18,'Tabela IRT'!$C$18,IF('Ficha de funcio e processa'!W540&lt;='Tabela IRT'!$B$19,'Tabela IRT'!$C$19,IF('Ficha de funcio e processa'!W540&lt;='Tabela IRT'!$B$20,'Tabela IRT'!$C$20,IF('Ficha de funcio e processa'!W540&lt;='Tabela IRT'!$B$21,'Tabela IRT'!$C$21,IF('Ficha de funcio e processa'!W540&lt;='Tabela IRT'!$B$22,'Tabela IRT'!$C$22,IF('Ficha de funcio e processa'!W540&lt;='Tabela IRT'!$B$23,'Tabela IRT'!$C$23,IF('Ficha de funcio e processa'!W540&lt;='Tabela IRT'!$B$24,'Tabela IRT'!$C$24))))))))))))))</f>
        <v>0</v>
      </c>
      <c r="M535" s="233">
        <f>('Ficha de funcio e processa'!W540-30%)-L535</f>
        <v>-0.3</v>
      </c>
      <c r="N535" s="184">
        <v>44</v>
      </c>
      <c r="O535" s="184">
        <v>9</v>
      </c>
      <c r="P535" s="185"/>
      <c r="Q535" s="185"/>
      <c r="R535" s="186"/>
      <c r="S535" s="186"/>
      <c r="T535" s="186"/>
      <c r="U535" s="186"/>
      <c r="V535" s="186"/>
      <c r="W535" s="186"/>
      <c r="X535" s="186"/>
      <c r="Y535" s="186"/>
      <c r="Z535" s="151"/>
      <c r="AA535" s="153">
        <f t="shared" ca="1" si="42"/>
        <v>41740</v>
      </c>
      <c r="AB535" s="154">
        <f t="shared" ca="1" si="43"/>
        <v>114.35616438356165</v>
      </c>
      <c r="AC535" s="187"/>
    </row>
    <row r="536" spans="1:29">
      <c r="A536" s="137" t="b">
        <f t="shared" si="44"/>
        <v>0</v>
      </c>
      <c r="B536" s="138"/>
      <c r="C536" s="145"/>
      <c r="D536" s="138"/>
      <c r="E536" s="139"/>
      <c r="F536" s="139"/>
      <c r="G536" s="140">
        <f t="shared" ca="1" si="40"/>
        <v>41740</v>
      </c>
      <c r="H536" s="141">
        <f t="shared" ca="1" si="41"/>
        <v>-41740</v>
      </c>
      <c r="I536" s="180"/>
      <c r="J536" s="135">
        <f>IF('Ficha de funcio e processa'!W541&lt;='Tabela IRT'!$B$11,'Tabela IRT'!$D$11,IF('Ficha de funcio e processa'!W541&lt;='Tabela IRT'!$B$12,'Tabela IRT'!$D$12,IF('Ficha de funcio e processa'!W541&lt;='Tabela IRT'!$B$13,'Tabela IRT'!$D$13,IF('Ficha de funcio e processa'!W541&lt;='Tabela IRT'!$B$14,'Tabela IRT'!$D$14,IF('Ficha de funcio e processa'!W541&lt;='Tabela IRT'!$B$15,'Tabela IRT'!$D$15,IF('Ficha de funcio e processa'!W541&lt;='Tabela IRT'!$B$16,'Tabela IRT'!$D$16,IF('Ficha de funcio e processa'!W541&lt;='Tabela IRT'!$B$17,'Tabela IRT'!$D$17,IF('Ficha de funcio e processa'!W541&lt;='Tabela IRT'!$B$18,'Tabela IRT'!$D$18,IF('Ficha de funcio e processa'!W541&lt;='Tabela IRT'!$B$19,'Tabela IRT'!$D$19,IF('Ficha de funcio e processa'!W541&lt;='Tabela IRT'!$B$20,'Tabela IRT'!$D$20,IF('Ficha de funcio e processa'!W541&lt;='Tabela IRT'!$B$21,'Tabela IRT'!$D$21,IF('Ficha de funcio e processa'!W541&lt;='Tabela IRT'!$B$22,'Tabela IRT'!$D$22,IF('Ficha de funcio e processa'!W541&lt;='Tabela IRT'!$B$23,'Tabela IRT'!$D$23,IF('Ficha de funcio e processa'!W541&lt;='Tabela IRT'!$B$24,'Tabela IRT'!$D$24))))))))))))))</f>
        <v>0</v>
      </c>
      <c r="K536" s="148">
        <f>IF('Ficha de funcio e processa'!W541&lt;='Tabela IRT'!$B$11,'Tabela IRT'!$E$11,IF('Ficha de funcio e processa'!W541&lt;='Tabela IRT'!$B$12,'Tabela IRT'!$E$12,IF('Ficha de funcio e processa'!W541&lt;='Tabela IRT'!$B$13,'Tabela IRT'!$E$13,IF('Ficha de funcio e processa'!W541&lt;='Tabela IRT'!$B$14,'Tabela IRT'!$E$14,IF('Ficha de funcio e processa'!W541&lt;='Tabela IRT'!$B$15,'Tabela IRT'!$E$15,IF('Ficha de funcio e processa'!W541&lt;='Tabela IRT'!$B$16,'Tabela IRT'!$E$16,IF('Ficha de funcio e processa'!W541&lt;='Tabela IRT'!$B$17,'Tabela IRT'!$E$17,IF('Ficha de funcio e processa'!W541&lt;='Tabela IRT'!$B$18,'Tabela IRT'!$E$18,IF('Ficha de funcio e processa'!W541&lt;='Tabela IRT'!$B$19,'Tabela IRT'!$E$19,IF('Ficha de funcio e processa'!W541&lt;='Tabela IRT'!$B$20,'Tabela IRT'!$E$20,IF('Ficha de funcio e processa'!W541&lt;='Tabela IRT'!$B$21,'Tabela IRT'!$E$21,IF('Ficha de funcio e processa'!W541&lt;='Tabela IRT'!$B$22,'Tabela IRT'!$E$22,IF('Ficha de funcio e processa'!W541&lt;='Tabela IRT'!$B$23,'Tabela IRT'!$E$23,IF('Ficha de funcio e processa'!W541&lt;='Tabela IRT'!$B$24,'Tabela IRT'!$E$24))))))))))))))</f>
        <v>0</v>
      </c>
      <c r="L536" s="148">
        <f>IF('Ficha de funcio e processa'!W541&lt;='Tabela IRT'!$B$11,'Tabela IRT'!$C$11,IF('Ficha de funcio e processa'!W541&lt;='Tabela IRT'!$B$12,'Tabela IRT'!$C$12,IF('Ficha de funcio e processa'!W541&lt;='Tabela IRT'!$B$13,'Tabela IRT'!$C$13,IF('Ficha de funcio e processa'!W541&lt;='Tabela IRT'!$B$14,'Tabela IRT'!$C$14,IF('Ficha de funcio e processa'!W541&lt;='Tabela IRT'!$B$15,'Tabela IRT'!$C$15,IF('Ficha de funcio e processa'!W541&lt;='Tabela IRT'!$B$16,'Tabela IRT'!$C$16,IF('Ficha de funcio e processa'!W541&lt;='Tabela IRT'!$B$17,'Tabela IRT'!$C$17,IF('Ficha de funcio e processa'!W541&lt;='Tabela IRT'!$B$18,'Tabela IRT'!$C$18,IF('Ficha de funcio e processa'!W541&lt;='Tabela IRT'!$B$19,'Tabela IRT'!$C$19,IF('Ficha de funcio e processa'!W541&lt;='Tabela IRT'!$B$20,'Tabela IRT'!$C$20,IF('Ficha de funcio e processa'!W541&lt;='Tabela IRT'!$B$21,'Tabela IRT'!$C$21,IF('Ficha de funcio e processa'!W541&lt;='Tabela IRT'!$B$22,'Tabela IRT'!$C$22,IF('Ficha de funcio e processa'!W541&lt;='Tabela IRT'!$B$23,'Tabela IRT'!$C$23,IF('Ficha de funcio e processa'!W541&lt;='Tabela IRT'!$B$24,'Tabela IRT'!$C$24))))))))))))))</f>
        <v>0</v>
      </c>
      <c r="M536" s="233">
        <f>('Ficha de funcio e processa'!W541-30%)-L536</f>
        <v>-0.3</v>
      </c>
      <c r="N536" s="184">
        <v>44</v>
      </c>
      <c r="O536" s="184">
        <v>9</v>
      </c>
      <c r="P536" s="185"/>
      <c r="Q536" s="185"/>
      <c r="R536" s="186"/>
      <c r="S536" s="186"/>
      <c r="T536" s="186"/>
      <c r="U536" s="186"/>
      <c r="V536" s="186"/>
      <c r="W536" s="186"/>
      <c r="X536" s="186"/>
      <c r="Y536" s="186"/>
      <c r="Z536" s="151"/>
      <c r="AA536" s="153">
        <f t="shared" ca="1" si="42"/>
        <v>41740</v>
      </c>
      <c r="AB536" s="154">
        <f t="shared" ca="1" si="43"/>
        <v>114.35616438356165</v>
      </c>
      <c r="AC536" s="187"/>
    </row>
    <row r="537" spans="1:29">
      <c r="A537" s="137" t="b">
        <f t="shared" si="44"/>
        <v>0</v>
      </c>
      <c r="B537" s="138"/>
      <c r="C537" s="145"/>
      <c r="D537" s="138"/>
      <c r="E537" s="139"/>
      <c r="F537" s="139"/>
      <c r="G537" s="140">
        <f t="shared" ca="1" si="40"/>
        <v>41740</v>
      </c>
      <c r="H537" s="141">
        <f t="shared" ca="1" si="41"/>
        <v>-41740</v>
      </c>
      <c r="I537" s="180"/>
      <c r="J537" s="135">
        <f>IF('Ficha de funcio e processa'!W542&lt;='Tabela IRT'!$B$11,'Tabela IRT'!$D$11,IF('Ficha de funcio e processa'!W542&lt;='Tabela IRT'!$B$12,'Tabela IRT'!$D$12,IF('Ficha de funcio e processa'!W542&lt;='Tabela IRT'!$B$13,'Tabela IRT'!$D$13,IF('Ficha de funcio e processa'!W542&lt;='Tabela IRT'!$B$14,'Tabela IRT'!$D$14,IF('Ficha de funcio e processa'!W542&lt;='Tabela IRT'!$B$15,'Tabela IRT'!$D$15,IF('Ficha de funcio e processa'!W542&lt;='Tabela IRT'!$B$16,'Tabela IRT'!$D$16,IF('Ficha de funcio e processa'!W542&lt;='Tabela IRT'!$B$17,'Tabela IRT'!$D$17,IF('Ficha de funcio e processa'!W542&lt;='Tabela IRT'!$B$18,'Tabela IRT'!$D$18,IF('Ficha de funcio e processa'!W542&lt;='Tabela IRT'!$B$19,'Tabela IRT'!$D$19,IF('Ficha de funcio e processa'!W542&lt;='Tabela IRT'!$B$20,'Tabela IRT'!$D$20,IF('Ficha de funcio e processa'!W542&lt;='Tabela IRT'!$B$21,'Tabela IRT'!$D$21,IF('Ficha de funcio e processa'!W542&lt;='Tabela IRT'!$B$22,'Tabela IRT'!$D$22,IF('Ficha de funcio e processa'!W542&lt;='Tabela IRT'!$B$23,'Tabela IRT'!$D$23,IF('Ficha de funcio e processa'!W542&lt;='Tabela IRT'!$B$24,'Tabela IRT'!$D$24))))))))))))))</f>
        <v>0</v>
      </c>
      <c r="K537" s="148">
        <f>IF('Ficha de funcio e processa'!W542&lt;='Tabela IRT'!$B$11,'Tabela IRT'!$E$11,IF('Ficha de funcio e processa'!W542&lt;='Tabela IRT'!$B$12,'Tabela IRT'!$E$12,IF('Ficha de funcio e processa'!W542&lt;='Tabela IRT'!$B$13,'Tabela IRT'!$E$13,IF('Ficha de funcio e processa'!W542&lt;='Tabela IRT'!$B$14,'Tabela IRT'!$E$14,IF('Ficha de funcio e processa'!W542&lt;='Tabela IRT'!$B$15,'Tabela IRT'!$E$15,IF('Ficha de funcio e processa'!W542&lt;='Tabela IRT'!$B$16,'Tabela IRT'!$E$16,IF('Ficha de funcio e processa'!W542&lt;='Tabela IRT'!$B$17,'Tabela IRT'!$E$17,IF('Ficha de funcio e processa'!W542&lt;='Tabela IRT'!$B$18,'Tabela IRT'!$E$18,IF('Ficha de funcio e processa'!W542&lt;='Tabela IRT'!$B$19,'Tabela IRT'!$E$19,IF('Ficha de funcio e processa'!W542&lt;='Tabela IRT'!$B$20,'Tabela IRT'!$E$20,IF('Ficha de funcio e processa'!W542&lt;='Tabela IRT'!$B$21,'Tabela IRT'!$E$21,IF('Ficha de funcio e processa'!W542&lt;='Tabela IRT'!$B$22,'Tabela IRT'!$E$22,IF('Ficha de funcio e processa'!W542&lt;='Tabela IRT'!$B$23,'Tabela IRT'!$E$23,IF('Ficha de funcio e processa'!W542&lt;='Tabela IRT'!$B$24,'Tabela IRT'!$E$24))))))))))))))</f>
        <v>0</v>
      </c>
      <c r="L537" s="148">
        <f>IF('Ficha de funcio e processa'!W542&lt;='Tabela IRT'!$B$11,'Tabela IRT'!$C$11,IF('Ficha de funcio e processa'!W542&lt;='Tabela IRT'!$B$12,'Tabela IRT'!$C$12,IF('Ficha de funcio e processa'!W542&lt;='Tabela IRT'!$B$13,'Tabela IRT'!$C$13,IF('Ficha de funcio e processa'!W542&lt;='Tabela IRT'!$B$14,'Tabela IRT'!$C$14,IF('Ficha de funcio e processa'!W542&lt;='Tabela IRT'!$B$15,'Tabela IRT'!$C$15,IF('Ficha de funcio e processa'!W542&lt;='Tabela IRT'!$B$16,'Tabela IRT'!$C$16,IF('Ficha de funcio e processa'!W542&lt;='Tabela IRT'!$B$17,'Tabela IRT'!$C$17,IF('Ficha de funcio e processa'!W542&lt;='Tabela IRT'!$B$18,'Tabela IRT'!$C$18,IF('Ficha de funcio e processa'!W542&lt;='Tabela IRT'!$B$19,'Tabela IRT'!$C$19,IF('Ficha de funcio e processa'!W542&lt;='Tabela IRT'!$B$20,'Tabela IRT'!$C$20,IF('Ficha de funcio e processa'!W542&lt;='Tabela IRT'!$B$21,'Tabela IRT'!$C$21,IF('Ficha de funcio e processa'!W542&lt;='Tabela IRT'!$B$22,'Tabela IRT'!$C$22,IF('Ficha de funcio e processa'!W542&lt;='Tabela IRT'!$B$23,'Tabela IRT'!$C$23,IF('Ficha de funcio e processa'!W542&lt;='Tabela IRT'!$B$24,'Tabela IRT'!$C$24))))))))))))))</f>
        <v>0</v>
      </c>
      <c r="M537" s="233">
        <f>('Ficha de funcio e processa'!W542-30%)-L537</f>
        <v>-0.3</v>
      </c>
      <c r="N537" s="184">
        <v>44</v>
      </c>
      <c r="O537" s="184">
        <v>9</v>
      </c>
      <c r="P537" s="185"/>
      <c r="Q537" s="185"/>
      <c r="R537" s="186"/>
      <c r="S537" s="186"/>
      <c r="T537" s="186"/>
      <c r="U537" s="186"/>
      <c r="V537" s="186"/>
      <c r="W537" s="186"/>
      <c r="X537" s="186"/>
      <c r="Y537" s="186"/>
      <c r="Z537" s="151"/>
      <c r="AA537" s="153">
        <f t="shared" ca="1" si="42"/>
        <v>41740</v>
      </c>
      <c r="AB537" s="154">
        <f t="shared" ca="1" si="43"/>
        <v>114.35616438356165</v>
      </c>
      <c r="AC537" s="187"/>
    </row>
    <row r="538" spans="1:29">
      <c r="A538" s="137" t="b">
        <f t="shared" si="44"/>
        <v>0</v>
      </c>
      <c r="B538" s="138"/>
      <c r="C538" s="145"/>
      <c r="D538" s="138"/>
      <c r="E538" s="139"/>
      <c r="F538" s="139"/>
      <c r="G538" s="140">
        <f t="shared" ca="1" si="40"/>
        <v>41740</v>
      </c>
      <c r="H538" s="141">
        <f t="shared" ca="1" si="41"/>
        <v>-41740</v>
      </c>
      <c r="I538" s="180"/>
      <c r="J538" s="135">
        <f>IF('Ficha de funcio e processa'!W543&lt;='Tabela IRT'!$B$11,'Tabela IRT'!$D$11,IF('Ficha de funcio e processa'!W543&lt;='Tabela IRT'!$B$12,'Tabela IRT'!$D$12,IF('Ficha de funcio e processa'!W543&lt;='Tabela IRT'!$B$13,'Tabela IRT'!$D$13,IF('Ficha de funcio e processa'!W543&lt;='Tabela IRT'!$B$14,'Tabela IRT'!$D$14,IF('Ficha de funcio e processa'!W543&lt;='Tabela IRT'!$B$15,'Tabela IRT'!$D$15,IF('Ficha de funcio e processa'!W543&lt;='Tabela IRT'!$B$16,'Tabela IRT'!$D$16,IF('Ficha de funcio e processa'!W543&lt;='Tabela IRT'!$B$17,'Tabela IRT'!$D$17,IF('Ficha de funcio e processa'!W543&lt;='Tabela IRT'!$B$18,'Tabela IRT'!$D$18,IF('Ficha de funcio e processa'!W543&lt;='Tabela IRT'!$B$19,'Tabela IRT'!$D$19,IF('Ficha de funcio e processa'!W543&lt;='Tabela IRT'!$B$20,'Tabela IRT'!$D$20,IF('Ficha de funcio e processa'!W543&lt;='Tabela IRT'!$B$21,'Tabela IRT'!$D$21,IF('Ficha de funcio e processa'!W543&lt;='Tabela IRT'!$B$22,'Tabela IRT'!$D$22,IF('Ficha de funcio e processa'!W543&lt;='Tabela IRT'!$B$23,'Tabela IRT'!$D$23,IF('Ficha de funcio e processa'!W543&lt;='Tabela IRT'!$B$24,'Tabela IRT'!$D$24))))))))))))))</f>
        <v>0</v>
      </c>
      <c r="K538" s="148">
        <f>IF('Ficha de funcio e processa'!W543&lt;='Tabela IRT'!$B$11,'Tabela IRT'!$E$11,IF('Ficha de funcio e processa'!W543&lt;='Tabela IRT'!$B$12,'Tabela IRT'!$E$12,IF('Ficha de funcio e processa'!W543&lt;='Tabela IRT'!$B$13,'Tabela IRT'!$E$13,IF('Ficha de funcio e processa'!W543&lt;='Tabela IRT'!$B$14,'Tabela IRT'!$E$14,IF('Ficha de funcio e processa'!W543&lt;='Tabela IRT'!$B$15,'Tabela IRT'!$E$15,IF('Ficha de funcio e processa'!W543&lt;='Tabela IRT'!$B$16,'Tabela IRT'!$E$16,IF('Ficha de funcio e processa'!W543&lt;='Tabela IRT'!$B$17,'Tabela IRT'!$E$17,IF('Ficha de funcio e processa'!W543&lt;='Tabela IRT'!$B$18,'Tabela IRT'!$E$18,IF('Ficha de funcio e processa'!W543&lt;='Tabela IRT'!$B$19,'Tabela IRT'!$E$19,IF('Ficha de funcio e processa'!W543&lt;='Tabela IRT'!$B$20,'Tabela IRT'!$E$20,IF('Ficha de funcio e processa'!W543&lt;='Tabela IRT'!$B$21,'Tabela IRT'!$E$21,IF('Ficha de funcio e processa'!W543&lt;='Tabela IRT'!$B$22,'Tabela IRT'!$E$22,IF('Ficha de funcio e processa'!W543&lt;='Tabela IRT'!$B$23,'Tabela IRT'!$E$23,IF('Ficha de funcio e processa'!W543&lt;='Tabela IRT'!$B$24,'Tabela IRT'!$E$24))))))))))))))</f>
        <v>0</v>
      </c>
      <c r="L538" s="148">
        <f>IF('Ficha de funcio e processa'!W543&lt;='Tabela IRT'!$B$11,'Tabela IRT'!$C$11,IF('Ficha de funcio e processa'!W543&lt;='Tabela IRT'!$B$12,'Tabela IRT'!$C$12,IF('Ficha de funcio e processa'!W543&lt;='Tabela IRT'!$B$13,'Tabela IRT'!$C$13,IF('Ficha de funcio e processa'!W543&lt;='Tabela IRT'!$B$14,'Tabela IRT'!$C$14,IF('Ficha de funcio e processa'!W543&lt;='Tabela IRT'!$B$15,'Tabela IRT'!$C$15,IF('Ficha de funcio e processa'!W543&lt;='Tabela IRT'!$B$16,'Tabela IRT'!$C$16,IF('Ficha de funcio e processa'!W543&lt;='Tabela IRT'!$B$17,'Tabela IRT'!$C$17,IF('Ficha de funcio e processa'!W543&lt;='Tabela IRT'!$B$18,'Tabela IRT'!$C$18,IF('Ficha de funcio e processa'!W543&lt;='Tabela IRT'!$B$19,'Tabela IRT'!$C$19,IF('Ficha de funcio e processa'!W543&lt;='Tabela IRT'!$B$20,'Tabela IRT'!$C$20,IF('Ficha de funcio e processa'!W543&lt;='Tabela IRT'!$B$21,'Tabela IRT'!$C$21,IF('Ficha de funcio e processa'!W543&lt;='Tabela IRT'!$B$22,'Tabela IRT'!$C$22,IF('Ficha de funcio e processa'!W543&lt;='Tabela IRT'!$B$23,'Tabela IRT'!$C$23,IF('Ficha de funcio e processa'!W543&lt;='Tabela IRT'!$B$24,'Tabela IRT'!$C$24))))))))))))))</f>
        <v>0</v>
      </c>
      <c r="M538" s="233">
        <f>('Ficha de funcio e processa'!W543-30%)-L538</f>
        <v>-0.3</v>
      </c>
      <c r="N538" s="184">
        <v>44</v>
      </c>
      <c r="O538" s="184">
        <v>9</v>
      </c>
      <c r="P538" s="185"/>
      <c r="Q538" s="185"/>
      <c r="R538" s="186"/>
      <c r="S538" s="186"/>
      <c r="T538" s="186"/>
      <c r="U538" s="186"/>
      <c r="V538" s="186"/>
      <c r="W538" s="186"/>
      <c r="X538" s="186"/>
      <c r="Y538" s="186"/>
      <c r="Z538" s="151"/>
      <c r="AA538" s="153">
        <f t="shared" ca="1" si="42"/>
        <v>41740</v>
      </c>
      <c r="AB538" s="154">
        <f t="shared" ca="1" si="43"/>
        <v>114.35616438356165</v>
      </c>
      <c r="AC538" s="187"/>
    </row>
    <row r="539" spans="1:29">
      <c r="A539" s="137" t="b">
        <f t="shared" si="44"/>
        <v>0</v>
      </c>
      <c r="B539" s="138"/>
      <c r="C539" s="145"/>
      <c r="D539" s="138"/>
      <c r="E539" s="139"/>
      <c r="F539" s="139"/>
      <c r="G539" s="140">
        <f t="shared" ca="1" si="40"/>
        <v>41740</v>
      </c>
      <c r="H539" s="141">
        <f t="shared" ca="1" si="41"/>
        <v>-41740</v>
      </c>
      <c r="I539" s="180"/>
      <c r="J539" s="135">
        <f>IF('Ficha de funcio e processa'!W544&lt;='Tabela IRT'!$B$11,'Tabela IRT'!$D$11,IF('Ficha de funcio e processa'!W544&lt;='Tabela IRT'!$B$12,'Tabela IRT'!$D$12,IF('Ficha de funcio e processa'!W544&lt;='Tabela IRT'!$B$13,'Tabela IRT'!$D$13,IF('Ficha de funcio e processa'!W544&lt;='Tabela IRT'!$B$14,'Tabela IRT'!$D$14,IF('Ficha de funcio e processa'!W544&lt;='Tabela IRT'!$B$15,'Tabela IRT'!$D$15,IF('Ficha de funcio e processa'!W544&lt;='Tabela IRT'!$B$16,'Tabela IRT'!$D$16,IF('Ficha de funcio e processa'!W544&lt;='Tabela IRT'!$B$17,'Tabela IRT'!$D$17,IF('Ficha de funcio e processa'!W544&lt;='Tabela IRT'!$B$18,'Tabela IRT'!$D$18,IF('Ficha de funcio e processa'!W544&lt;='Tabela IRT'!$B$19,'Tabela IRT'!$D$19,IF('Ficha de funcio e processa'!W544&lt;='Tabela IRT'!$B$20,'Tabela IRT'!$D$20,IF('Ficha de funcio e processa'!W544&lt;='Tabela IRT'!$B$21,'Tabela IRT'!$D$21,IF('Ficha de funcio e processa'!W544&lt;='Tabela IRT'!$B$22,'Tabela IRT'!$D$22,IF('Ficha de funcio e processa'!W544&lt;='Tabela IRT'!$B$23,'Tabela IRT'!$D$23,IF('Ficha de funcio e processa'!W544&lt;='Tabela IRT'!$B$24,'Tabela IRT'!$D$24))))))))))))))</f>
        <v>0</v>
      </c>
      <c r="K539" s="148">
        <f>IF('Ficha de funcio e processa'!W544&lt;='Tabela IRT'!$B$11,'Tabela IRT'!$E$11,IF('Ficha de funcio e processa'!W544&lt;='Tabela IRT'!$B$12,'Tabela IRT'!$E$12,IF('Ficha de funcio e processa'!W544&lt;='Tabela IRT'!$B$13,'Tabela IRT'!$E$13,IF('Ficha de funcio e processa'!W544&lt;='Tabela IRT'!$B$14,'Tabela IRT'!$E$14,IF('Ficha de funcio e processa'!W544&lt;='Tabela IRT'!$B$15,'Tabela IRT'!$E$15,IF('Ficha de funcio e processa'!W544&lt;='Tabela IRT'!$B$16,'Tabela IRT'!$E$16,IF('Ficha de funcio e processa'!W544&lt;='Tabela IRT'!$B$17,'Tabela IRT'!$E$17,IF('Ficha de funcio e processa'!W544&lt;='Tabela IRT'!$B$18,'Tabela IRT'!$E$18,IF('Ficha de funcio e processa'!W544&lt;='Tabela IRT'!$B$19,'Tabela IRT'!$E$19,IF('Ficha de funcio e processa'!W544&lt;='Tabela IRT'!$B$20,'Tabela IRT'!$E$20,IF('Ficha de funcio e processa'!W544&lt;='Tabela IRT'!$B$21,'Tabela IRT'!$E$21,IF('Ficha de funcio e processa'!W544&lt;='Tabela IRT'!$B$22,'Tabela IRT'!$E$22,IF('Ficha de funcio e processa'!W544&lt;='Tabela IRT'!$B$23,'Tabela IRT'!$E$23,IF('Ficha de funcio e processa'!W544&lt;='Tabela IRT'!$B$24,'Tabela IRT'!$E$24))))))))))))))</f>
        <v>0</v>
      </c>
      <c r="L539" s="148">
        <f>IF('Ficha de funcio e processa'!W544&lt;='Tabela IRT'!$B$11,'Tabela IRT'!$C$11,IF('Ficha de funcio e processa'!W544&lt;='Tabela IRT'!$B$12,'Tabela IRT'!$C$12,IF('Ficha de funcio e processa'!W544&lt;='Tabela IRT'!$B$13,'Tabela IRT'!$C$13,IF('Ficha de funcio e processa'!W544&lt;='Tabela IRT'!$B$14,'Tabela IRT'!$C$14,IF('Ficha de funcio e processa'!W544&lt;='Tabela IRT'!$B$15,'Tabela IRT'!$C$15,IF('Ficha de funcio e processa'!W544&lt;='Tabela IRT'!$B$16,'Tabela IRT'!$C$16,IF('Ficha de funcio e processa'!W544&lt;='Tabela IRT'!$B$17,'Tabela IRT'!$C$17,IF('Ficha de funcio e processa'!W544&lt;='Tabela IRT'!$B$18,'Tabela IRT'!$C$18,IF('Ficha de funcio e processa'!W544&lt;='Tabela IRT'!$B$19,'Tabela IRT'!$C$19,IF('Ficha de funcio e processa'!W544&lt;='Tabela IRT'!$B$20,'Tabela IRT'!$C$20,IF('Ficha de funcio e processa'!W544&lt;='Tabela IRT'!$B$21,'Tabela IRT'!$C$21,IF('Ficha de funcio e processa'!W544&lt;='Tabela IRT'!$B$22,'Tabela IRT'!$C$22,IF('Ficha de funcio e processa'!W544&lt;='Tabela IRT'!$B$23,'Tabela IRT'!$C$23,IF('Ficha de funcio e processa'!W544&lt;='Tabela IRT'!$B$24,'Tabela IRT'!$C$24))))))))))))))</f>
        <v>0</v>
      </c>
      <c r="M539" s="233">
        <f>('Ficha de funcio e processa'!W544-30%)-L539</f>
        <v>-0.3</v>
      </c>
      <c r="N539" s="184">
        <v>44</v>
      </c>
      <c r="O539" s="184">
        <v>9</v>
      </c>
      <c r="P539" s="185"/>
      <c r="Q539" s="185"/>
      <c r="R539" s="186"/>
      <c r="S539" s="186"/>
      <c r="T539" s="186"/>
      <c r="U539" s="186"/>
      <c r="V539" s="186"/>
      <c r="W539" s="186"/>
      <c r="X539" s="186"/>
      <c r="Y539" s="186"/>
      <c r="Z539" s="151"/>
      <c r="AA539" s="153">
        <f t="shared" ca="1" si="42"/>
        <v>41740</v>
      </c>
      <c r="AB539" s="154">
        <f t="shared" ca="1" si="43"/>
        <v>114.35616438356165</v>
      </c>
      <c r="AC539" s="187"/>
    </row>
    <row r="540" spans="1:29">
      <c r="A540" s="137" t="b">
        <f t="shared" si="44"/>
        <v>0</v>
      </c>
      <c r="B540" s="138"/>
      <c r="C540" s="145"/>
      <c r="D540" s="138"/>
      <c r="E540" s="139"/>
      <c r="F540" s="139"/>
      <c r="G540" s="140">
        <f t="shared" ca="1" si="40"/>
        <v>41740</v>
      </c>
      <c r="H540" s="141">
        <f t="shared" ca="1" si="41"/>
        <v>-41740</v>
      </c>
      <c r="I540" s="180"/>
      <c r="J540" s="135">
        <f>IF('Ficha de funcio e processa'!W545&lt;='Tabela IRT'!$B$11,'Tabela IRT'!$D$11,IF('Ficha de funcio e processa'!W545&lt;='Tabela IRT'!$B$12,'Tabela IRT'!$D$12,IF('Ficha de funcio e processa'!W545&lt;='Tabela IRT'!$B$13,'Tabela IRT'!$D$13,IF('Ficha de funcio e processa'!W545&lt;='Tabela IRT'!$B$14,'Tabela IRT'!$D$14,IF('Ficha de funcio e processa'!W545&lt;='Tabela IRT'!$B$15,'Tabela IRT'!$D$15,IF('Ficha de funcio e processa'!W545&lt;='Tabela IRT'!$B$16,'Tabela IRT'!$D$16,IF('Ficha de funcio e processa'!W545&lt;='Tabela IRT'!$B$17,'Tabela IRT'!$D$17,IF('Ficha de funcio e processa'!W545&lt;='Tabela IRT'!$B$18,'Tabela IRT'!$D$18,IF('Ficha de funcio e processa'!W545&lt;='Tabela IRT'!$B$19,'Tabela IRT'!$D$19,IF('Ficha de funcio e processa'!W545&lt;='Tabela IRT'!$B$20,'Tabela IRT'!$D$20,IF('Ficha de funcio e processa'!W545&lt;='Tabela IRT'!$B$21,'Tabela IRT'!$D$21,IF('Ficha de funcio e processa'!W545&lt;='Tabela IRT'!$B$22,'Tabela IRT'!$D$22,IF('Ficha de funcio e processa'!W545&lt;='Tabela IRT'!$B$23,'Tabela IRT'!$D$23,IF('Ficha de funcio e processa'!W545&lt;='Tabela IRT'!$B$24,'Tabela IRT'!$D$24))))))))))))))</f>
        <v>0</v>
      </c>
      <c r="K540" s="148">
        <f>IF('Ficha de funcio e processa'!W545&lt;='Tabela IRT'!$B$11,'Tabela IRT'!$E$11,IF('Ficha de funcio e processa'!W545&lt;='Tabela IRT'!$B$12,'Tabela IRT'!$E$12,IF('Ficha de funcio e processa'!W545&lt;='Tabela IRT'!$B$13,'Tabela IRT'!$E$13,IF('Ficha de funcio e processa'!W545&lt;='Tabela IRT'!$B$14,'Tabela IRT'!$E$14,IF('Ficha de funcio e processa'!W545&lt;='Tabela IRT'!$B$15,'Tabela IRT'!$E$15,IF('Ficha de funcio e processa'!W545&lt;='Tabela IRT'!$B$16,'Tabela IRT'!$E$16,IF('Ficha de funcio e processa'!W545&lt;='Tabela IRT'!$B$17,'Tabela IRT'!$E$17,IF('Ficha de funcio e processa'!W545&lt;='Tabela IRT'!$B$18,'Tabela IRT'!$E$18,IF('Ficha de funcio e processa'!W545&lt;='Tabela IRT'!$B$19,'Tabela IRT'!$E$19,IF('Ficha de funcio e processa'!W545&lt;='Tabela IRT'!$B$20,'Tabela IRT'!$E$20,IF('Ficha de funcio e processa'!W545&lt;='Tabela IRT'!$B$21,'Tabela IRT'!$E$21,IF('Ficha de funcio e processa'!W545&lt;='Tabela IRT'!$B$22,'Tabela IRT'!$E$22,IF('Ficha de funcio e processa'!W545&lt;='Tabela IRT'!$B$23,'Tabela IRT'!$E$23,IF('Ficha de funcio e processa'!W545&lt;='Tabela IRT'!$B$24,'Tabela IRT'!$E$24))))))))))))))</f>
        <v>0</v>
      </c>
      <c r="L540" s="148">
        <f>IF('Ficha de funcio e processa'!W545&lt;='Tabela IRT'!$B$11,'Tabela IRT'!$C$11,IF('Ficha de funcio e processa'!W545&lt;='Tabela IRT'!$B$12,'Tabela IRT'!$C$12,IF('Ficha de funcio e processa'!W545&lt;='Tabela IRT'!$B$13,'Tabela IRT'!$C$13,IF('Ficha de funcio e processa'!W545&lt;='Tabela IRT'!$B$14,'Tabela IRT'!$C$14,IF('Ficha de funcio e processa'!W545&lt;='Tabela IRT'!$B$15,'Tabela IRT'!$C$15,IF('Ficha de funcio e processa'!W545&lt;='Tabela IRT'!$B$16,'Tabela IRT'!$C$16,IF('Ficha de funcio e processa'!W545&lt;='Tabela IRT'!$B$17,'Tabela IRT'!$C$17,IF('Ficha de funcio e processa'!W545&lt;='Tabela IRT'!$B$18,'Tabela IRT'!$C$18,IF('Ficha de funcio e processa'!W545&lt;='Tabela IRT'!$B$19,'Tabela IRT'!$C$19,IF('Ficha de funcio e processa'!W545&lt;='Tabela IRT'!$B$20,'Tabela IRT'!$C$20,IF('Ficha de funcio e processa'!W545&lt;='Tabela IRT'!$B$21,'Tabela IRT'!$C$21,IF('Ficha de funcio e processa'!W545&lt;='Tabela IRT'!$B$22,'Tabela IRT'!$C$22,IF('Ficha de funcio e processa'!W545&lt;='Tabela IRT'!$B$23,'Tabela IRT'!$C$23,IF('Ficha de funcio e processa'!W545&lt;='Tabela IRT'!$B$24,'Tabela IRT'!$C$24))))))))))))))</f>
        <v>0</v>
      </c>
      <c r="M540" s="233">
        <f>('Ficha de funcio e processa'!W545-30%)-L540</f>
        <v>-0.3</v>
      </c>
      <c r="N540" s="184">
        <v>44</v>
      </c>
      <c r="O540" s="184">
        <v>9</v>
      </c>
      <c r="P540" s="185"/>
      <c r="Q540" s="185"/>
      <c r="R540" s="186"/>
      <c r="S540" s="186"/>
      <c r="T540" s="186"/>
      <c r="U540" s="186"/>
      <c r="V540" s="186"/>
      <c r="W540" s="186"/>
      <c r="X540" s="186"/>
      <c r="Y540" s="186"/>
      <c r="Z540" s="151"/>
      <c r="AA540" s="153">
        <f t="shared" ca="1" si="42"/>
        <v>41740</v>
      </c>
      <c r="AB540" s="154">
        <f t="shared" ca="1" si="43"/>
        <v>114.35616438356165</v>
      </c>
      <c r="AC540" s="187"/>
    </row>
    <row r="541" spans="1:29">
      <c r="A541" s="137" t="b">
        <f t="shared" si="44"/>
        <v>0</v>
      </c>
      <c r="B541" s="138"/>
      <c r="C541" s="145"/>
      <c r="D541" s="138"/>
      <c r="E541" s="139"/>
      <c r="F541" s="139"/>
      <c r="G541" s="140">
        <f t="shared" ca="1" si="40"/>
        <v>41740</v>
      </c>
      <c r="H541" s="141">
        <f t="shared" ca="1" si="41"/>
        <v>-41740</v>
      </c>
      <c r="I541" s="180"/>
      <c r="J541" s="135">
        <f>IF('Ficha de funcio e processa'!W546&lt;='Tabela IRT'!$B$11,'Tabela IRT'!$D$11,IF('Ficha de funcio e processa'!W546&lt;='Tabela IRT'!$B$12,'Tabela IRT'!$D$12,IF('Ficha de funcio e processa'!W546&lt;='Tabela IRT'!$B$13,'Tabela IRT'!$D$13,IF('Ficha de funcio e processa'!W546&lt;='Tabela IRT'!$B$14,'Tabela IRT'!$D$14,IF('Ficha de funcio e processa'!W546&lt;='Tabela IRT'!$B$15,'Tabela IRT'!$D$15,IF('Ficha de funcio e processa'!W546&lt;='Tabela IRT'!$B$16,'Tabela IRT'!$D$16,IF('Ficha de funcio e processa'!W546&lt;='Tabela IRT'!$B$17,'Tabela IRT'!$D$17,IF('Ficha de funcio e processa'!W546&lt;='Tabela IRT'!$B$18,'Tabela IRT'!$D$18,IF('Ficha de funcio e processa'!W546&lt;='Tabela IRT'!$B$19,'Tabela IRT'!$D$19,IF('Ficha de funcio e processa'!W546&lt;='Tabela IRT'!$B$20,'Tabela IRT'!$D$20,IF('Ficha de funcio e processa'!W546&lt;='Tabela IRT'!$B$21,'Tabela IRT'!$D$21,IF('Ficha de funcio e processa'!W546&lt;='Tabela IRT'!$B$22,'Tabela IRT'!$D$22,IF('Ficha de funcio e processa'!W546&lt;='Tabela IRT'!$B$23,'Tabela IRT'!$D$23,IF('Ficha de funcio e processa'!W546&lt;='Tabela IRT'!$B$24,'Tabela IRT'!$D$24))))))))))))))</f>
        <v>0</v>
      </c>
      <c r="K541" s="148">
        <f>IF('Ficha de funcio e processa'!W546&lt;='Tabela IRT'!$B$11,'Tabela IRT'!$E$11,IF('Ficha de funcio e processa'!W546&lt;='Tabela IRT'!$B$12,'Tabela IRT'!$E$12,IF('Ficha de funcio e processa'!W546&lt;='Tabela IRT'!$B$13,'Tabela IRT'!$E$13,IF('Ficha de funcio e processa'!W546&lt;='Tabela IRT'!$B$14,'Tabela IRT'!$E$14,IF('Ficha de funcio e processa'!W546&lt;='Tabela IRT'!$B$15,'Tabela IRT'!$E$15,IF('Ficha de funcio e processa'!W546&lt;='Tabela IRT'!$B$16,'Tabela IRT'!$E$16,IF('Ficha de funcio e processa'!W546&lt;='Tabela IRT'!$B$17,'Tabela IRT'!$E$17,IF('Ficha de funcio e processa'!W546&lt;='Tabela IRT'!$B$18,'Tabela IRT'!$E$18,IF('Ficha de funcio e processa'!W546&lt;='Tabela IRT'!$B$19,'Tabela IRT'!$E$19,IF('Ficha de funcio e processa'!W546&lt;='Tabela IRT'!$B$20,'Tabela IRT'!$E$20,IF('Ficha de funcio e processa'!W546&lt;='Tabela IRT'!$B$21,'Tabela IRT'!$E$21,IF('Ficha de funcio e processa'!W546&lt;='Tabela IRT'!$B$22,'Tabela IRT'!$E$22,IF('Ficha de funcio e processa'!W546&lt;='Tabela IRT'!$B$23,'Tabela IRT'!$E$23,IF('Ficha de funcio e processa'!W546&lt;='Tabela IRT'!$B$24,'Tabela IRT'!$E$24))))))))))))))</f>
        <v>0</v>
      </c>
      <c r="L541" s="148">
        <f>IF('Ficha de funcio e processa'!W546&lt;='Tabela IRT'!$B$11,'Tabela IRT'!$C$11,IF('Ficha de funcio e processa'!W546&lt;='Tabela IRT'!$B$12,'Tabela IRT'!$C$12,IF('Ficha de funcio e processa'!W546&lt;='Tabela IRT'!$B$13,'Tabela IRT'!$C$13,IF('Ficha de funcio e processa'!W546&lt;='Tabela IRT'!$B$14,'Tabela IRT'!$C$14,IF('Ficha de funcio e processa'!W546&lt;='Tabela IRT'!$B$15,'Tabela IRT'!$C$15,IF('Ficha de funcio e processa'!W546&lt;='Tabela IRT'!$B$16,'Tabela IRT'!$C$16,IF('Ficha de funcio e processa'!W546&lt;='Tabela IRT'!$B$17,'Tabela IRT'!$C$17,IF('Ficha de funcio e processa'!W546&lt;='Tabela IRT'!$B$18,'Tabela IRT'!$C$18,IF('Ficha de funcio e processa'!W546&lt;='Tabela IRT'!$B$19,'Tabela IRT'!$C$19,IF('Ficha de funcio e processa'!W546&lt;='Tabela IRT'!$B$20,'Tabela IRT'!$C$20,IF('Ficha de funcio e processa'!W546&lt;='Tabela IRT'!$B$21,'Tabela IRT'!$C$21,IF('Ficha de funcio e processa'!W546&lt;='Tabela IRT'!$B$22,'Tabela IRT'!$C$22,IF('Ficha de funcio e processa'!W546&lt;='Tabela IRT'!$B$23,'Tabela IRT'!$C$23,IF('Ficha de funcio e processa'!W546&lt;='Tabela IRT'!$B$24,'Tabela IRT'!$C$24))))))))))))))</f>
        <v>0</v>
      </c>
      <c r="M541" s="233">
        <f>('Ficha de funcio e processa'!W546-30%)-L541</f>
        <v>-0.3</v>
      </c>
      <c r="N541" s="184">
        <v>44</v>
      </c>
      <c r="O541" s="184">
        <v>9</v>
      </c>
      <c r="P541" s="185"/>
      <c r="Q541" s="185"/>
      <c r="R541" s="186"/>
      <c r="S541" s="186"/>
      <c r="T541" s="186"/>
      <c r="U541" s="186"/>
      <c r="V541" s="186"/>
      <c r="W541" s="186"/>
      <c r="X541" s="186"/>
      <c r="Y541" s="186"/>
      <c r="Z541" s="151"/>
      <c r="AA541" s="153">
        <f t="shared" ca="1" si="42"/>
        <v>41740</v>
      </c>
      <c r="AB541" s="154">
        <f t="shared" ca="1" si="43"/>
        <v>114.35616438356165</v>
      </c>
      <c r="AC541" s="187"/>
    </row>
    <row r="542" spans="1:29">
      <c r="A542" s="137" t="b">
        <f t="shared" si="44"/>
        <v>0</v>
      </c>
      <c r="B542" s="138"/>
      <c r="C542" s="145"/>
      <c r="D542" s="138"/>
      <c r="E542" s="139"/>
      <c r="F542" s="139"/>
      <c r="G542" s="140">
        <f t="shared" ca="1" si="40"/>
        <v>41740</v>
      </c>
      <c r="H542" s="141">
        <f t="shared" ca="1" si="41"/>
        <v>-41740</v>
      </c>
      <c r="I542" s="180"/>
      <c r="J542" s="135">
        <f>IF('Ficha de funcio e processa'!W547&lt;='Tabela IRT'!$B$11,'Tabela IRT'!$D$11,IF('Ficha de funcio e processa'!W547&lt;='Tabela IRT'!$B$12,'Tabela IRT'!$D$12,IF('Ficha de funcio e processa'!W547&lt;='Tabela IRT'!$B$13,'Tabela IRT'!$D$13,IF('Ficha de funcio e processa'!W547&lt;='Tabela IRT'!$B$14,'Tabela IRT'!$D$14,IF('Ficha de funcio e processa'!W547&lt;='Tabela IRT'!$B$15,'Tabela IRT'!$D$15,IF('Ficha de funcio e processa'!W547&lt;='Tabela IRT'!$B$16,'Tabela IRT'!$D$16,IF('Ficha de funcio e processa'!W547&lt;='Tabela IRT'!$B$17,'Tabela IRT'!$D$17,IF('Ficha de funcio e processa'!W547&lt;='Tabela IRT'!$B$18,'Tabela IRT'!$D$18,IF('Ficha de funcio e processa'!W547&lt;='Tabela IRT'!$B$19,'Tabela IRT'!$D$19,IF('Ficha de funcio e processa'!W547&lt;='Tabela IRT'!$B$20,'Tabela IRT'!$D$20,IF('Ficha de funcio e processa'!W547&lt;='Tabela IRT'!$B$21,'Tabela IRT'!$D$21,IF('Ficha de funcio e processa'!W547&lt;='Tabela IRT'!$B$22,'Tabela IRT'!$D$22,IF('Ficha de funcio e processa'!W547&lt;='Tabela IRT'!$B$23,'Tabela IRT'!$D$23,IF('Ficha de funcio e processa'!W547&lt;='Tabela IRT'!$B$24,'Tabela IRT'!$D$24))))))))))))))</f>
        <v>0</v>
      </c>
      <c r="K542" s="148">
        <f>IF('Ficha de funcio e processa'!W547&lt;='Tabela IRT'!$B$11,'Tabela IRT'!$E$11,IF('Ficha de funcio e processa'!W547&lt;='Tabela IRT'!$B$12,'Tabela IRT'!$E$12,IF('Ficha de funcio e processa'!W547&lt;='Tabela IRT'!$B$13,'Tabela IRT'!$E$13,IF('Ficha de funcio e processa'!W547&lt;='Tabela IRT'!$B$14,'Tabela IRT'!$E$14,IF('Ficha de funcio e processa'!W547&lt;='Tabela IRT'!$B$15,'Tabela IRT'!$E$15,IF('Ficha de funcio e processa'!W547&lt;='Tabela IRT'!$B$16,'Tabela IRT'!$E$16,IF('Ficha de funcio e processa'!W547&lt;='Tabela IRT'!$B$17,'Tabela IRT'!$E$17,IF('Ficha de funcio e processa'!W547&lt;='Tabela IRT'!$B$18,'Tabela IRT'!$E$18,IF('Ficha de funcio e processa'!W547&lt;='Tabela IRT'!$B$19,'Tabela IRT'!$E$19,IF('Ficha de funcio e processa'!W547&lt;='Tabela IRT'!$B$20,'Tabela IRT'!$E$20,IF('Ficha de funcio e processa'!W547&lt;='Tabela IRT'!$B$21,'Tabela IRT'!$E$21,IF('Ficha de funcio e processa'!W547&lt;='Tabela IRT'!$B$22,'Tabela IRT'!$E$22,IF('Ficha de funcio e processa'!W547&lt;='Tabela IRT'!$B$23,'Tabela IRT'!$E$23,IF('Ficha de funcio e processa'!W547&lt;='Tabela IRT'!$B$24,'Tabela IRT'!$E$24))))))))))))))</f>
        <v>0</v>
      </c>
      <c r="L542" s="148">
        <f>IF('Ficha de funcio e processa'!W547&lt;='Tabela IRT'!$B$11,'Tabela IRT'!$C$11,IF('Ficha de funcio e processa'!W547&lt;='Tabela IRT'!$B$12,'Tabela IRT'!$C$12,IF('Ficha de funcio e processa'!W547&lt;='Tabela IRT'!$B$13,'Tabela IRT'!$C$13,IF('Ficha de funcio e processa'!W547&lt;='Tabela IRT'!$B$14,'Tabela IRT'!$C$14,IF('Ficha de funcio e processa'!W547&lt;='Tabela IRT'!$B$15,'Tabela IRT'!$C$15,IF('Ficha de funcio e processa'!W547&lt;='Tabela IRT'!$B$16,'Tabela IRT'!$C$16,IF('Ficha de funcio e processa'!W547&lt;='Tabela IRT'!$B$17,'Tabela IRT'!$C$17,IF('Ficha de funcio e processa'!W547&lt;='Tabela IRT'!$B$18,'Tabela IRT'!$C$18,IF('Ficha de funcio e processa'!W547&lt;='Tabela IRT'!$B$19,'Tabela IRT'!$C$19,IF('Ficha de funcio e processa'!W547&lt;='Tabela IRT'!$B$20,'Tabela IRT'!$C$20,IF('Ficha de funcio e processa'!W547&lt;='Tabela IRT'!$B$21,'Tabela IRT'!$C$21,IF('Ficha de funcio e processa'!W547&lt;='Tabela IRT'!$B$22,'Tabela IRT'!$C$22,IF('Ficha de funcio e processa'!W547&lt;='Tabela IRT'!$B$23,'Tabela IRT'!$C$23,IF('Ficha de funcio e processa'!W547&lt;='Tabela IRT'!$B$24,'Tabela IRT'!$C$24))))))))))))))</f>
        <v>0</v>
      </c>
      <c r="M542" s="233">
        <f>('Ficha de funcio e processa'!W547-30%)-L542</f>
        <v>-0.3</v>
      </c>
      <c r="N542" s="184">
        <v>44</v>
      </c>
      <c r="O542" s="184">
        <v>9</v>
      </c>
      <c r="P542" s="185"/>
      <c r="Q542" s="185"/>
      <c r="R542" s="186"/>
      <c r="S542" s="186"/>
      <c r="T542" s="186"/>
      <c r="U542" s="186"/>
      <c r="V542" s="186"/>
      <c r="W542" s="186"/>
      <c r="X542" s="186"/>
      <c r="Y542" s="186"/>
      <c r="Z542" s="151"/>
      <c r="AA542" s="153">
        <f t="shared" ca="1" si="42"/>
        <v>41740</v>
      </c>
      <c r="AB542" s="154">
        <f t="shared" ca="1" si="43"/>
        <v>114.35616438356165</v>
      </c>
      <c r="AC542" s="187"/>
    </row>
    <row r="543" spans="1:29">
      <c r="A543" s="137" t="b">
        <f t="shared" si="44"/>
        <v>0</v>
      </c>
      <c r="B543" s="138"/>
      <c r="C543" s="145"/>
      <c r="D543" s="138"/>
      <c r="E543" s="139"/>
      <c r="F543" s="139"/>
      <c r="G543" s="140">
        <f t="shared" ca="1" si="40"/>
        <v>41740</v>
      </c>
      <c r="H543" s="141">
        <f t="shared" ca="1" si="41"/>
        <v>-41740</v>
      </c>
      <c r="I543" s="180"/>
      <c r="J543" s="135">
        <f>IF('Ficha de funcio e processa'!W548&lt;='Tabela IRT'!$B$11,'Tabela IRT'!$D$11,IF('Ficha de funcio e processa'!W548&lt;='Tabela IRT'!$B$12,'Tabela IRT'!$D$12,IF('Ficha de funcio e processa'!W548&lt;='Tabela IRT'!$B$13,'Tabela IRT'!$D$13,IF('Ficha de funcio e processa'!W548&lt;='Tabela IRT'!$B$14,'Tabela IRT'!$D$14,IF('Ficha de funcio e processa'!W548&lt;='Tabela IRT'!$B$15,'Tabela IRT'!$D$15,IF('Ficha de funcio e processa'!W548&lt;='Tabela IRT'!$B$16,'Tabela IRT'!$D$16,IF('Ficha de funcio e processa'!W548&lt;='Tabela IRT'!$B$17,'Tabela IRT'!$D$17,IF('Ficha de funcio e processa'!W548&lt;='Tabela IRT'!$B$18,'Tabela IRT'!$D$18,IF('Ficha de funcio e processa'!W548&lt;='Tabela IRT'!$B$19,'Tabela IRT'!$D$19,IF('Ficha de funcio e processa'!W548&lt;='Tabela IRT'!$B$20,'Tabela IRT'!$D$20,IF('Ficha de funcio e processa'!W548&lt;='Tabela IRT'!$B$21,'Tabela IRT'!$D$21,IF('Ficha de funcio e processa'!W548&lt;='Tabela IRT'!$B$22,'Tabela IRT'!$D$22,IF('Ficha de funcio e processa'!W548&lt;='Tabela IRT'!$B$23,'Tabela IRT'!$D$23,IF('Ficha de funcio e processa'!W548&lt;='Tabela IRT'!$B$24,'Tabela IRT'!$D$24))))))))))))))</f>
        <v>0</v>
      </c>
      <c r="K543" s="148">
        <f>IF('Ficha de funcio e processa'!W548&lt;='Tabela IRT'!$B$11,'Tabela IRT'!$E$11,IF('Ficha de funcio e processa'!W548&lt;='Tabela IRT'!$B$12,'Tabela IRT'!$E$12,IF('Ficha de funcio e processa'!W548&lt;='Tabela IRT'!$B$13,'Tabela IRT'!$E$13,IF('Ficha de funcio e processa'!W548&lt;='Tabela IRT'!$B$14,'Tabela IRT'!$E$14,IF('Ficha de funcio e processa'!W548&lt;='Tabela IRT'!$B$15,'Tabela IRT'!$E$15,IF('Ficha de funcio e processa'!W548&lt;='Tabela IRT'!$B$16,'Tabela IRT'!$E$16,IF('Ficha de funcio e processa'!W548&lt;='Tabela IRT'!$B$17,'Tabela IRT'!$E$17,IF('Ficha de funcio e processa'!W548&lt;='Tabela IRT'!$B$18,'Tabela IRT'!$E$18,IF('Ficha de funcio e processa'!W548&lt;='Tabela IRT'!$B$19,'Tabela IRT'!$E$19,IF('Ficha de funcio e processa'!W548&lt;='Tabela IRT'!$B$20,'Tabela IRT'!$E$20,IF('Ficha de funcio e processa'!W548&lt;='Tabela IRT'!$B$21,'Tabela IRT'!$E$21,IF('Ficha de funcio e processa'!W548&lt;='Tabela IRT'!$B$22,'Tabela IRT'!$E$22,IF('Ficha de funcio e processa'!W548&lt;='Tabela IRT'!$B$23,'Tabela IRT'!$E$23,IF('Ficha de funcio e processa'!W548&lt;='Tabela IRT'!$B$24,'Tabela IRT'!$E$24))))))))))))))</f>
        <v>0</v>
      </c>
      <c r="L543" s="148">
        <f>IF('Ficha de funcio e processa'!W548&lt;='Tabela IRT'!$B$11,'Tabela IRT'!$C$11,IF('Ficha de funcio e processa'!W548&lt;='Tabela IRT'!$B$12,'Tabela IRT'!$C$12,IF('Ficha de funcio e processa'!W548&lt;='Tabela IRT'!$B$13,'Tabela IRT'!$C$13,IF('Ficha de funcio e processa'!W548&lt;='Tabela IRT'!$B$14,'Tabela IRT'!$C$14,IF('Ficha de funcio e processa'!W548&lt;='Tabela IRT'!$B$15,'Tabela IRT'!$C$15,IF('Ficha de funcio e processa'!W548&lt;='Tabela IRT'!$B$16,'Tabela IRT'!$C$16,IF('Ficha de funcio e processa'!W548&lt;='Tabela IRT'!$B$17,'Tabela IRT'!$C$17,IF('Ficha de funcio e processa'!W548&lt;='Tabela IRT'!$B$18,'Tabela IRT'!$C$18,IF('Ficha de funcio e processa'!W548&lt;='Tabela IRT'!$B$19,'Tabela IRT'!$C$19,IF('Ficha de funcio e processa'!W548&lt;='Tabela IRT'!$B$20,'Tabela IRT'!$C$20,IF('Ficha de funcio e processa'!W548&lt;='Tabela IRT'!$B$21,'Tabela IRT'!$C$21,IF('Ficha de funcio e processa'!W548&lt;='Tabela IRT'!$B$22,'Tabela IRT'!$C$22,IF('Ficha de funcio e processa'!W548&lt;='Tabela IRT'!$B$23,'Tabela IRT'!$C$23,IF('Ficha de funcio e processa'!W548&lt;='Tabela IRT'!$B$24,'Tabela IRT'!$C$24))))))))))))))</f>
        <v>0</v>
      </c>
      <c r="M543" s="233">
        <f>('Ficha de funcio e processa'!W548-30%)-L543</f>
        <v>-0.3</v>
      </c>
      <c r="N543" s="184">
        <v>44</v>
      </c>
      <c r="O543" s="184">
        <v>9</v>
      </c>
      <c r="P543" s="185"/>
      <c r="Q543" s="185"/>
      <c r="R543" s="186"/>
      <c r="S543" s="186"/>
      <c r="T543" s="186"/>
      <c r="U543" s="186"/>
      <c r="V543" s="186"/>
      <c r="W543" s="186"/>
      <c r="X543" s="186"/>
      <c r="Y543" s="186"/>
      <c r="Z543" s="151"/>
      <c r="AA543" s="153">
        <f t="shared" ca="1" si="42"/>
        <v>41740</v>
      </c>
      <c r="AB543" s="154">
        <f t="shared" ca="1" si="43"/>
        <v>114.35616438356165</v>
      </c>
      <c r="AC543" s="187"/>
    </row>
    <row r="544" spans="1:29">
      <c r="A544" s="137" t="b">
        <f t="shared" si="44"/>
        <v>0</v>
      </c>
      <c r="B544" s="138"/>
      <c r="C544" s="145"/>
      <c r="D544" s="138"/>
      <c r="E544" s="139"/>
      <c r="F544" s="139"/>
      <c r="G544" s="140">
        <f t="shared" ca="1" si="40"/>
        <v>41740</v>
      </c>
      <c r="H544" s="141">
        <f t="shared" ca="1" si="41"/>
        <v>-41740</v>
      </c>
      <c r="I544" s="180"/>
      <c r="J544" s="135">
        <f>IF('Ficha de funcio e processa'!W549&lt;='Tabela IRT'!$B$11,'Tabela IRT'!$D$11,IF('Ficha de funcio e processa'!W549&lt;='Tabela IRT'!$B$12,'Tabela IRT'!$D$12,IF('Ficha de funcio e processa'!W549&lt;='Tabela IRT'!$B$13,'Tabela IRT'!$D$13,IF('Ficha de funcio e processa'!W549&lt;='Tabela IRT'!$B$14,'Tabela IRT'!$D$14,IF('Ficha de funcio e processa'!W549&lt;='Tabela IRT'!$B$15,'Tabela IRT'!$D$15,IF('Ficha de funcio e processa'!W549&lt;='Tabela IRT'!$B$16,'Tabela IRT'!$D$16,IF('Ficha de funcio e processa'!W549&lt;='Tabela IRT'!$B$17,'Tabela IRT'!$D$17,IF('Ficha de funcio e processa'!W549&lt;='Tabela IRT'!$B$18,'Tabela IRT'!$D$18,IF('Ficha de funcio e processa'!W549&lt;='Tabela IRT'!$B$19,'Tabela IRT'!$D$19,IF('Ficha de funcio e processa'!W549&lt;='Tabela IRT'!$B$20,'Tabela IRT'!$D$20,IF('Ficha de funcio e processa'!W549&lt;='Tabela IRT'!$B$21,'Tabela IRT'!$D$21,IF('Ficha de funcio e processa'!W549&lt;='Tabela IRT'!$B$22,'Tabela IRT'!$D$22,IF('Ficha de funcio e processa'!W549&lt;='Tabela IRT'!$B$23,'Tabela IRT'!$D$23,IF('Ficha de funcio e processa'!W549&lt;='Tabela IRT'!$B$24,'Tabela IRT'!$D$24))))))))))))))</f>
        <v>0</v>
      </c>
      <c r="K544" s="148">
        <f>IF('Ficha de funcio e processa'!W549&lt;='Tabela IRT'!$B$11,'Tabela IRT'!$E$11,IF('Ficha de funcio e processa'!W549&lt;='Tabela IRT'!$B$12,'Tabela IRT'!$E$12,IF('Ficha de funcio e processa'!W549&lt;='Tabela IRT'!$B$13,'Tabela IRT'!$E$13,IF('Ficha de funcio e processa'!W549&lt;='Tabela IRT'!$B$14,'Tabela IRT'!$E$14,IF('Ficha de funcio e processa'!W549&lt;='Tabela IRT'!$B$15,'Tabela IRT'!$E$15,IF('Ficha de funcio e processa'!W549&lt;='Tabela IRT'!$B$16,'Tabela IRT'!$E$16,IF('Ficha de funcio e processa'!W549&lt;='Tabela IRT'!$B$17,'Tabela IRT'!$E$17,IF('Ficha de funcio e processa'!W549&lt;='Tabela IRT'!$B$18,'Tabela IRT'!$E$18,IF('Ficha de funcio e processa'!W549&lt;='Tabela IRT'!$B$19,'Tabela IRT'!$E$19,IF('Ficha de funcio e processa'!W549&lt;='Tabela IRT'!$B$20,'Tabela IRT'!$E$20,IF('Ficha de funcio e processa'!W549&lt;='Tabela IRT'!$B$21,'Tabela IRT'!$E$21,IF('Ficha de funcio e processa'!W549&lt;='Tabela IRT'!$B$22,'Tabela IRT'!$E$22,IF('Ficha de funcio e processa'!W549&lt;='Tabela IRT'!$B$23,'Tabela IRT'!$E$23,IF('Ficha de funcio e processa'!W549&lt;='Tabela IRT'!$B$24,'Tabela IRT'!$E$24))))))))))))))</f>
        <v>0</v>
      </c>
      <c r="L544" s="148">
        <f>IF('Ficha de funcio e processa'!W549&lt;='Tabela IRT'!$B$11,'Tabela IRT'!$C$11,IF('Ficha de funcio e processa'!W549&lt;='Tabela IRT'!$B$12,'Tabela IRT'!$C$12,IF('Ficha de funcio e processa'!W549&lt;='Tabela IRT'!$B$13,'Tabela IRT'!$C$13,IF('Ficha de funcio e processa'!W549&lt;='Tabela IRT'!$B$14,'Tabela IRT'!$C$14,IF('Ficha de funcio e processa'!W549&lt;='Tabela IRT'!$B$15,'Tabela IRT'!$C$15,IF('Ficha de funcio e processa'!W549&lt;='Tabela IRT'!$B$16,'Tabela IRT'!$C$16,IF('Ficha de funcio e processa'!W549&lt;='Tabela IRT'!$B$17,'Tabela IRT'!$C$17,IF('Ficha de funcio e processa'!W549&lt;='Tabela IRT'!$B$18,'Tabela IRT'!$C$18,IF('Ficha de funcio e processa'!W549&lt;='Tabela IRT'!$B$19,'Tabela IRT'!$C$19,IF('Ficha de funcio e processa'!W549&lt;='Tabela IRT'!$B$20,'Tabela IRT'!$C$20,IF('Ficha de funcio e processa'!W549&lt;='Tabela IRT'!$B$21,'Tabela IRT'!$C$21,IF('Ficha de funcio e processa'!W549&lt;='Tabela IRT'!$B$22,'Tabela IRT'!$C$22,IF('Ficha de funcio e processa'!W549&lt;='Tabela IRT'!$B$23,'Tabela IRT'!$C$23,IF('Ficha de funcio e processa'!W549&lt;='Tabela IRT'!$B$24,'Tabela IRT'!$C$24))))))))))))))</f>
        <v>0</v>
      </c>
      <c r="M544" s="233">
        <f>('Ficha de funcio e processa'!W549-30%)-L544</f>
        <v>-0.3</v>
      </c>
      <c r="N544" s="184">
        <v>44</v>
      </c>
      <c r="O544" s="184">
        <v>9</v>
      </c>
      <c r="P544" s="185"/>
      <c r="Q544" s="185"/>
      <c r="R544" s="186"/>
      <c r="S544" s="186"/>
      <c r="T544" s="186"/>
      <c r="U544" s="186"/>
      <c r="V544" s="186"/>
      <c r="W544" s="186"/>
      <c r="X544" s="186"/>
      <c r="Y544" s="186"/>
      <c r="Z544" s="151"/>
      <c r="AA544" s="153">
        <f t="shared" ca="1" si="42"/>
        <v>41740</v>
      </c>
      <c r="AB544" s="154">
        <f t="shared" ca="1" si="43"/>
        <v>114.35616438356165</v>
      </c>
      <c r="AC544" s="187"/>
    </row>
    <row r="545" spans="1:29">
      <c r="A545" s="137" t="b">
        <f t="shared" si="44"/>
        <v>0</v>
      </c>
      <c r="B545" s="138"/>
      <c r="C545" s="145"/>
      <c r="D545" s="138"/>
      <c r="E545" s="139"/>
      <c r="F545" s="139"/>
      <c r="G545" s="140">
        <f t="shared" ca="1" si="40"/>
        <v>41740</v>
      </c>
      <c r="H545" s="141">
        <f t="shared" ca="1" si="41"/>
        <v>-41740</v>
      </c>
      <c r="I545" s="180"/>
      <c r="J545" s="135">
        <f>IF('Ficha de funcio e processa'!W550&lt;='Tabela IRT'!$B$11,'Tabela IRT'!$D$11,IF('Ficha de funcio e processa'!W550&lt;='Tabela IRT'!$B$12,'Tabela IRT'!$D$12,IF('Ficha de funcio e processa'!W550&lt;='Tabela IRT'!$B$13,'Tabela IRT'!$D$13,IF('Ficha de funcio e processa'!W550&lt;='Tabela IRT'!$B$14,'Tabela IRT'!$D$14,IF('Ficha de funcio e processa'!W550&lt;='Tabela IRT'!$B$15,'Tabela IRT'!$D$15,IF('Ficha de funcio e processa'!W550&lt;='Tabela IRT'!$B$16,'Tabela IRT'!$D$16,IF('Ficha de funcio e processa'!W550&lt;='Tabela IRT'!$B$17,'Tabela IRT'!$D$17,IF('Ficha de funcio e processa'!W550&lt;='Tabela IRT'!$B$18,'Tabela IRT'!$D$18,IF('Ficha de funcio e processa'!W550&lt;='Tabela IRT'!$B$19,'Tabela IRT'!$D$19,IF('Ficha de funcio e processa'!W550&lt;='Tabela IRT'!$B$20,'Tabela IRT'!$D$20,IF('Ficha de funcio e processa'!W550&lt;='Tabela IRT'!$B$21,'Tabela IRT'!$D$21,IF('Ficha de funcio e processa'!W550&lt;='Tabela IRT'!$B$22,'Tabela IRT'!$D$22,IF('Ficha de funcio e processa'!W550&lt;='Tabela IRT'!$B$23,'Tabela IRT'!$D$23,IF('Ficha de funcio e processa'!W550&lt;='Tabela IRT'!$B$24,'Tabela IRT'!$D$24))))))))))))))</f>
        <v>0</v>
      </c>
      <c r="K545" s="148">
        <f>IF('Ficha de funcio e processa'!W550&lt;='Tabela IRT'!$B$11,'Tabela IRT'!$E$11,IF('Ficha de funcio e processa'!W550&lt;='Tabela IRT'!$B$12,'Tabela IRT'!$E$12,IF('Ficha de funcio e processa'!W550&lt;='Tabela IRT'!$B$13,'Tabela IRT'!$E$13,IF('Ficha de funcio e processa'!W550&lt;='Tabela IRT'!$B$14,'Tabela IRT'!$E$14,IF('Ficha de funcio e processa'!W550&lt;='Tabela IRT'!$B$15,'Tabela IRT'!$E$15,IF('Ficha de funcio e processa'!W550&lt;='Tabela IRT'!$B$16,'Tabela IRT'!$E$16,IF('Ficha de funcio e processa'!W550&lt;='Tabela IRT'!$B$17,'Tabela IRT'!$E$17,IF('Ficha de funcio e processa'!W550&lt;='Tabela IRT'!$B$18,'Tabela IRT'!$E$18,IF('Ficha de funcio e processa'!W550&lt;='Tabela IRT'!$B$19,'Tabela IRT'!$E$19,IF('Ficha de funcio e processa'!W550&lt;='Tabela IRT'!$B$20,'Tabela IRT'!$E$20,IF('Ficha de funcio e processa'!W550&lt;='Tabela IRT'!$B$21,'Tabela IRT'!$E$21,IF('Ficha de funcio e processa'!W550&lt;='Tabela IRT'!$B$22,'Tabela IRT'!$E$22,IF('Ficha de funcio e processa'!W550&lt;='Tabela IRT'!$B$23,'Tabela IRT'!$E$23,IF('Ficha de funcio e processa'!W550&lt;='Tabela IRT'!$B$24,'Tabela IRT'!$E$24))))))))))))))</f>
        <v>0</v>
      </c>
      <c r="L545" s="148">
        <f>IF('Ficha de funcio e processa'!W550&lt;='Tabela IRT'!$B$11,'Tabela IRT'!$C$11,IF('Ficha de funcio e processa'!W550&lt;='Tabela IRT'!$B$12,'Tabela IRT'!$C$12,IF('Ficha de funcio e processa'!W550&lt;='Tabela IRT'!$B$13,'Tabela IRT'!$C$13,IF('Ficha de funcio e processa'!W550&lt;='Tabela IRT'!$B$14,'Tabela IRT'!$C$14,IF('Ficha de funcio e processa'!W550&lt;='Tabela IRT'!$B$15,'Tabela IRT'!$C$15,IF('Ficha de funcio e processa'!W550&lt;='Tabela IRT'!$B$16,'Tabela IRT'!$C$16,IF('Ficha de funcio e processa'!W550&lt;='Tabela IRT'!$B$17,'Tabela IRT'!$C$17,IF('Ficha de funcio e processa'!W550&lt;='Tabela IRT'!$B$18,'Tabela IRT'!$C$18,IF('Ficha de funcio e processa'!W550&lt;='Tabela IRT'!$B$19,'Tabela IRT'!$C$19,IF('Ficha de funcio e processa'!W550&lt;='Tabela IRT'!$B$20,'Tabela IRT'!$C$20,IF('Ficha de funcio e processa'!W550&lt;='Tabela IRT'!$B$21,'Tabela IRT'!$C$21,IF('Ficha de funcio e processa'!W550&lt;='Tabela IRT'!$B$22,'Tabela IRT'!$C$22,IF('Ficha de funcio e processa'!W550&lt;='Tabela IRT'!$B$23,'Tabela IRT'!$C$23,IF('Ficha de funcio e processa'!W550&lt;='Tabela IRT'!$B$24,'Tabela IRT'!$C$24))))))))))))))</f>
        <v>0</v>
      </c>
      <c r="M545" s="233">
        <f>('Ficha de funcio e processa'!W550-30%)-L545</f>
        <v>-0.3</v>
      </c>
      <c r="N545" s="184">
        <v>44</v>
      </c>
      <c r="O545" s="184">
        <v>9</v>
      </c>
      <c r="P545" s="185"/>
      <c r="Q545" s="185"/>
      <c r="R545" s="186"/>
      <c r="S545" s="186"/>
      <c r="T545" s="186"/>
      <c r="U545" s="186"/>
      <c r="V545" s="186"/>
      <c r="W545" s="186"/>
      <c r="X545" s="186"/>
      <c r="Y545" s="186"/>
      <c r="Z545" s="151"/>
      <c r="AA545" s="153">
        <f t="shared" ca="1" si="42"/>
        <v>41740</v>
      </c>
      <c r="AB545" s="154">
        <f t="shared" ca="1" si="43"/>
        <v>114.35616438356165</v>
      </c>
      <c r="AC545" s="187"/>
    </row>
    <row r="546" spans="1:29">
      <c r="A546" s="137" t="b">
        <f t="shared" si="44"/>
        <v>0</v>
      </c>
      <c r="B546" s="138"/>
      <c r="C546" s="145"/>
      <c r="D546" s="138"/>
      <c r="E546" s="139"/>
      <c r="F546" s="139"/>
      <c r="G546" s="140">
        <f t="shared" ca="1" si="40"/>
        <v>41740</v>
      </c>
      <c r="H546" s="141">
        <f t="shared" ca="1" si="41"/>
        <v>-41740</v>
      </c>
      <c r="I546" s="180"/>
      <c r="J546" s="135">
        <f>IF('Ficha de funcio e processa'!W551&lt;='Tabela IRT'!$B$11,'Tabela IRT'!$D$11,IF('Ficha de funcio e processa'!W551&lt;='Tabela IRT'!$B$12,'Tabela IRT'!$D$12,IF('Ficha de funcio e processa'!W551&lt;='Tabela IRT'!$B$13,'Tabela IRT'!$D$13,IF('Ficha de funcio e processa'!W551&lt;='Tabela IRT'!$B$14,'Tabela IRT'!$D$14,IF('Ficha de funcio e processa'!W551&lt;='Tabela IRT'!$B$15,'Tabela IRT'!$D$15,IF('Ficha de funcio e processa'!W551&lt;='Tabela IRT'!$B$16,'Tabela IRT'!$D$16,IF('Ficha de funcio e processa'!W551&lt;='Tabela IRT'!$B$17,'Tabela IRT'!$D$17,IF('Ficha de funcio e processa'!W551&lt;='Tabela IRT'!$B$18,'Tabela IRT'!$D$18,IF('Ficha de funcio e processa'!W551&lt;='Tabela IRT'!$B$19,'Tabela IRT'!$D$19,IF('Ficha de funcio e processa'!W551&lt;='Tabela IRT'!$B$20,'Tabela IRT'!$D$20,IF('Ficha de funcio e processa'!W551&lt;='Tabela IRT'!$B$21,'Tabela IRT'!$D$21,IF('Ficha de funcio e processa'!W551&lt;='Tabela IRT'!$B$22,'Tabela IRT'!$D$22,IF('Ficha de funcio e processa'!W551&lt;='Tabela IRT'!$B$23,'Tabela IRT'!$D$23,IF('Ficha de funcio e processa'!W551&lt;='Tabela IRT'!$B$24,'Tabela IRT'!$D$24))))))))))))))</f>
        <v>0</v>
      </c>
      <c r="K546" s="148">
        <f>IF('Ficha de funcio e processa'!W551&lt;='Tabela IRT'!$B$11,'Tabela IRT'!$E$11,IF('Ficha de funcio e processa'!W551&lt;='Tabela IRT'!$B$12,'Tabela IRT'!$E$12,IF('Ficha de funcio e processa'!W551&lt;='Tabela IRT'!$B$13,'Tabela IRT'!$E$13,IF('Ficha de funcio e processa'!W551&lt;='Tabela IRT'!$B$14,'Tabela IRT'!$E$14,IF('Ficha de funcio e processa'!W551&lt;='Tabela IRT'!$B$15,'Tabela IRT'!$E$15,IF('Ficha de funcio e processa'!W551&lt;='Tabela IRT'!$B$16,'Tabela IRT'!$E$16,IF('Ficha de funcio e processa'!W551&lt;='Tabela IRT'!$B$17,'Tabela IRT'!$E$17,IF('Ficha de funcio e processa'!W551&lt;='Tabela IRT'!$B$18,'Tabela IRT'!$E$18,IF('Ficha de funcio e processa'!W551&lt;='Tabela IRT'!$B$19,'Tabela IRT'!$E$19,IF('Ficha de funcio e processa'!W551&lt;='Tabela IRT'!$B$20,'Tabela IRT'!$E$20,IF('Ficha de funcio e processa'!W551&lt;='Tabela IRT'!$B$21,'Tabela IRT'!$E$21,IF('Ficha de funcio e processa'!W551&lt;='Tabela IRT'!$B$22,'Tabela IRT'!$E$22,IF('Ficha de funcio e processa'!W551&lt;='Tabela IRT'!$B$23,'Tabela IRT'!$E$23,IF('Ficha de funcio e processa'!W551&lt;='Tabela IRT'!$B$24,'Tabela IRT'!$E$24))))))))))))))</f>
        <v>0</v>
      </c>
      <c r="L546" s="148">
        <f>IF('Ficha de funcio e processa'!W551&lt;='Tabela IRT'!$B$11,'Tabela IRT'!$C$11,IF('Ficha de funcio e processa'!W551&lt;='Tabela IRT'!$B$12,'Tabela IRT'!$C$12,IF('Ficha de funcio e processa'!W551&lt;='Tabela IRT'!$B$13,'Tabela IRT'!$C$13,IF('Ficha de funcio e processa'!W551&lt;='Tabela IRT'!$B$14,'Tabela IRT'!$C$14,IF('Ficha de funcio e processa'!W551&lt;='Tabela IRT'!$B$15,'Tabela IRT'!$C$15,IF('Ficha de funcio e processa'!W551&lt;='Tabela IRT'!$B$16,'Tabela IRT'!$C$16,IF('Ficha de funcio e processa'!W551&lt;='Tabela IRT'!$B$17,'Tabela IRT'!$C$17,IF('Ficha de funcio e processa'!W551&lt;='Tabela IRT'!$B$18,'Tabela IRT'!$C$18,IF('Ficha de funcio e processa'!W551&lt;='Tabela IRT'!$B$19,'Tabela IRT'!$C$19,IF('Ficha de funcio e processa'!W551&lt;='Tabela IRT'!$B$20,'Tabela IRT'!$C$20,IF('Ficha de funcio e processa'!W551&lt;='Tabela IRT'!$B$21,'Tabela IRT'!$C$21,IF('Ficha de funcio e processa'!W551&lt;='Tabela IRT'!$B$22,'Tabela IRT'!$C$22,IF('Ficha de funcio e processa'!W551&lt;='Tabela IRT'!$B$23,'Tabela IRT'!$C$23,IF('Ficha de funcio e processa'!W551&lt;='Tabela IRT'!$B$24,'Tabela IRT'!$C$24))))))))))))))</f>
        <v>0</v>
      </c>
      <c r="M546" s="233">
        <f>('Ficha de funcio e processa'!W551-30%)-L546</f>
        <v>-0.3</v>
      </c>
      <c r="N546" s="184">
        <v>44</v>
      </c>
      <c r="O546" s="184">
        <v>9</v>
      </c>
      <c r="P546" s="185"/>
      <c r="Q546" s="185"/>
      <c r="R546" s="186"/>
      <c r="S546" s="186"/>
      <c r="T546" s="186"/>
      <c r="U546" s="186"/>
      <c r="V546" s="186"/>
      <c r="W546" s="186"/>
      <c r="X546" s="186"/>
      <c r="Y546" s="186"/>
      <c r="Z546" s="151"/>
      <c r="AA546" s="153">
        <f t="shared" ca="1" si="42"/>
        <v>41740</v>
      </c>
      <c r="AB546" s="154">
        <f t="shared" ca="1" si="43"/>
        <v>114.35616438356165</v>
      </c>
      <c r="AC546" s="187"/>
    </row>
    <row r="547" spans="1:29">
      <c r="A547" s="137" t="b">
        <f t="shared" si="44"/>
        <v>0</v>
      </c>
      <c r="B547" s="138"/>
      <c r="C547" s="145"/>
      <c r="D547" s="138"/>
      <c r="E547" s="139"/>
      <c r="F547" s="139"/>
      <c r="G547" s="140">
        <f t="shared" ca="1" si="40"/>
        <v>41740</v>
      </c>
      <c r="H547" s="141">
        <f t="shared" ca="1" si="41"/>
        <v>-41740</v>
      </c>
      <c r="I547" s="180"/>
      <c r="J547" s="135">
        <f>IF('Ficha de funcio e processa'!W552&lt;='Tabela IRT'!$B$11,'Tabela IRT'!$D$11,IF('Ficha de funcio e processa'!W552&lt;='Tabela IRT'!$B$12,'Tabela IRT'!$D$12,IF('Ficha de funcio e processa'!W552&lt;='Tabela IRT'!$B$13,'Tabela IRT'!$D$13,IF('Ficha de funcio e processa'!W552&lt;='Tabela IRT'!$B$14,'Tabela IRT'!$D$14,IF('Ficha de funcio e processa'!W552&lt;='Tabela IRT'!$B$15,'Tabela IRT'!$D$15,IF('Ficha de funcio e processa'!W552&lt;='Tabela IRT'!$B$16,'Tabela IRT'!$D$16,IF('Ficha de funcio e processa'!W552&lt;='Tabela IRT'!$B$17,'Tabela IRT'!$D$17,IF('Ficha de funcio e processa'!W552&lt;='Tabela IRT'!$B$18,'Tabela IRT'!$D$18,IF('Ficha de funcio e processa'!W552&lt;='Tabela IRT'!$B$19,'Tabela IRT'!$D$19,IF('Ficha de funcio e processa'!W552&lt;='Tabela IRT'!$B$20,'Tabela IRT'!$D$20,IF('Ficha de funcio e processa'!W552&lt;='Tabela IRT'!$B$21,'Tabela IRT'!$D$21,IF('Ficha de funcio e processa'!W552&lt;='Tabela IRT'!$B$22,'Tabela IRT'!$D$22,IF('Ficha de funcio e processa'!W552&lt;='Tabela IRT'!$B$23,'Tabela IRT'!$D$23,IF('Ficha de funcio e processa'!W552&lt;='Tabela IRT'!$B$24,'Tabela IRT'!$D$24))))))))))))))</f>
        <v>0</v>
      </c>
      <c r="K547" s="148">
        <f>IF('Ficha de funcio e processa'!W552&lt;='Tabela IRT'!$B$11,'Tabela IRT'!$E$11,IF('Ficha de funcio e processa'!W552&lt;='Tabela IRT'!$B$12,'Tabela IRT'!$E$12,IF('Ficha de funcio e processa'!W552&lt;='Tabela IRT'!$B$13,'Tabela IRT'!$E$13,IF('Ficha de funcio e processa'!W552&lt;='Tabela IRT'!$B$14,'Tabela IRT'!$E$14,IF('Ficha de funcio e processa'!W552&lt;='Tabela IRT'!$B$15,'Tabela IRT'!$E$15,IF('Ficha de funcio e processa'!W552&lt;='Tabela IRT'!$B$16,'Tabela IRT'!$E$16,IF('Ficha de funcio e processa'!W552&lt;='Tabela IRT'!$B$17,'Tabela IRT'!$E$17,IF('Ficha de funcio e processa'!W552&lt;='Tabela IRT'!$B$18,'Tabela IRT'!$E$18,IF('Ficha de funcio e processa'!W552&lt;='Tabela IRT'!$B$19,'Tabela IRT'!$E$19,IF('Ficha de funcio e processa'!W552&lt;='Tabela IRT'!$B$20,'Tabela IRT'!$E$20,IF('Ficha de funcio e processa'!W552&lt;='Tabela IRT'!$B$21,'Tabela IRT'!$E$21,IF('Ficha de funcio e processa'!W552&lt;='Tabela IRT'!$B$22,'Tabela IRT'!$E$22,IF('Ficha de funcio e processa'!W552&lt;='Tabela IRT'!$B$23,'Tabela IRT'!$E$23,IF('Ficha de funcio e processa'!W552&lt;='Tabela IRT'!$B$24,'Tabela IRT'!$E$24))))))))))))))</f>
        <v>0</v>
      </c>
      <c r="L547" s="148">
        <f>IF('Ficha de funcio e processa'!W552&lt;='Tabela IRT'!$B$11,'Tabela IRT'!$C$11,IF('Ficha de funcio e processa'!W552&lt;='Tabela IRT'!$B$12,'Tabela IRT'!$C$12,IF('Ficha de funcio e processa'!W552&lt;='Tabela IRT'!$B$13,'Tabela IRT'!$C$13,IF('Ficha de funcio e processa'!W552&lt;='Tabela IRT'!$B$14,'Tabela IRT'!$C$14,IF('Ficha de funcio e processa'!W552&lt;='Tabela IRT'!$B$15,'Tabela IRT'!$C$15,IF('Ficha de funcio e processa'!W552&lt;='Tabela IRT'!$B$16,'Tabela IRT'!$C$16,IF('Ficha de funcio e processa'!W552&lt;='Tabela IRT'!$B$17,'Tabela IRT'!$C$17,IF('Ficha de funcio e processa'!W552&lt;='Tabela IRT'!$B$18,'Tabela IRT'!$C$18,IF('Ficha de funcio e processa'!W552&lt;='Tabela IRT'!$B$19,'Tabela IRT'!$C$19,IF('Ficha de funcio e processa'!W552&lt;='Tabela IRT'!$B$20,'Tabela IRT'!$C$20,IF('Ficha de funcio e processa'!W552&lt;='Tabela IRT'!$B$21,'Tabela IRT'!$C$21,IF('Ficha de funcio e processa'!W552&lt;='Tabela IRT'!$B$22,'Tabela IRT'!$C$22,IF('Ficha de funcio e processa'!W552&lt;='Tabela IRT'!$B$23,'Tabela IRT'!$C$23,IF('Ficha de funcio e processa'!W552&lt;='Tabela IRT'!$B$24,'Tabela IRT'!$C$24))))))))))))))</f>
        <v>0</v>
      </c>
      <c r="M547" s="233">
        <f>('Ficha de funcio e processa'!W552-30%)-L547</f>
        <v>-0.3</v>
      </c>
      <c r="N547" s="184">
        <v>44</v>
      </c>
      <c r="O547" s="184">
        <v>9</v>
      </c>
      <c r="P547" s="185"/>
      <c r="Q547" s="185"/>
      <c r="R547" s="186"/>
      <c r="S547" s="186"/>
      <c r="T547" s="186"/>
      <c r="U547" s="186"/>
      <c r="V547" s="186"/>
      <c r="W547" s="186"/>
      <c r="X547" s="186"/>
      <c r="Y547" s="186"/>
      <c r="Z547" s="151"/>
      <c r="AA547" s="153">
        <f t="shared" ca="1" si="42"/>
        <v>41740</v>
      </c>
      <c r="AB547" s="154">
        <f t="shared" ca="1" si="43"/>
        <v>114.35616438356165</v>
      </c>
      <c r="AC547" s="187"/>
    </row>
  </sheetData>
  <autoFilter ref="A6:AC241">
    <filterColumn colId="9" showButton="0"/>
    <filterColumn colId="10" showButton="0"/>
    <filterColumn colId="11" showButton="0"/>
  </autoFilter>
  <sortState ref="A8:AE548">
    <sortCondition ref="B8:B548"/>
  </sortState>
  <mergeCells count="28">
    <mergeCell ref="AB4:AB7"/>
    <mergeCell ref="AC4:AC7"/>
    <mergeCell ref="B4:B7"/>
    <mergeCell ref="S4:S7"/>
    <mergeCell ref="T4:T7"/>
    <mergeCell ref="U4:U7"/>
    <mergeCell ref="V4:V7"/>
    <mergeCell ref="W4:W7"/>
    <mergeCell ref="H4:H7"/>
    <mergeCell ref="I4:I7"/>
    <mergeCell ref="N4:N7"/>
    <mergeCell ref="J6:M6"/>
    <mergeCell ref="G6:G7"/>
    <mergeCell ref="AA6:AA7"/>
    <mergeCell ref="X4:X7"/>
    <mergeCell ref="Y4:Y7"/>
    <mergeCell ref="A4:A7"/>
    <mergeCell ref="C4:C7"/>
    <mergeCell ref="D4:D7"/>
    <mergeCell ref="E4:E7"/>
    <mergeCell ref="F4:F7"/>
    <mergeCell ref="Z4:Z7"/>
    <mergeCell ref="J4:M4"/>
    <mergeCell ref="J5:M5"/>
    <mergeCell ref="O4:O7"/>
    <mergeCell ref="P4:P7"/>
    <mergeCell ref="Q4:Q7"/>
    <mergeCell ref="R4:R7"/>
  </mergeCells>
  <conditionalFormatting sqref="H8:H547">
    <cfRule type="cellIs" dxfId="16" priority="2" stopIfTrue="1" operator="lessThanOrEqual">
      <formula>45</formula>
    </cfRule>
  </conditionalFormatting>
  <conditionalFormatting sqref="H8">
    <cfRule type="expression" priority="1" stopIfTrue="1">
      <formula>IF($F$8,"",0)</formula>
    </cfRule>
  </conditionalFormatting>
  <dataValidations count="3">
    <dataValidation type="list" allowBlank="1" showInputMessage="1" showErrorMessage="1" sqref="D251:D547">
      <formula1>"--------,Tempo determinado,Tempo indeterminado"</formula1>
    </dataValidation>
    <dataValidation type="date" operator="lessThan" allowBlank="1" showInputMessage="1" showErrorMessage="1" sqref="G8:H547">
      <formula1>F8-45</formula1>
    </dataValidation>
    <dataValidation type="list" allowBlank="1" showInputMessage="1" showErrorMessage="1" sqref="D8:D250">
      <formula1>"--------,Expatriado,Tempo determinado,Tempo indeterminado"</formula1>
    </dataValidation>
  </dataValidations>
  <printOptions horizontalCentered="1"/>
  <pageMargins left="0.19685039370078741" right="0.11811023622047245" top="0.98425196850393704" bottom="0.59055118110236227" header="0.31496062992125984" footer="0.31496062992125984"/>
  <pageSetup paperSize="9" scale="93" orientation="landscape" horizontalDpi="4294967293" verticalDpi="0" r:id="rId1"/>
  <headerFooter>
    <oddHeader>&amp;C&amp;"-,Negrito"&amp;26FICHA DE FUNCIONÁRIO - Expatriados</oddHeader>
    <oddFooter>&amp;L&amp;D&amp;C&amp;T&amp;RPágina &amp;P de &amp;N</oddFooter>
  </headerFooter>
  <colBreaks count="2" manualBreakCount="2">
    <brk id="9" max="1048575" man="1"/>
    <brk id="22" max="1048575" man="1"/>
  </col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2:AU630"/>
  <sheetViews>
    <sheetView showGridLines="0" topLeftCell="A4" zoomScaleNormal="100" workbookViewId="0">
      <pane xSplit="1" ySplit="9" topLeftCell="B113" activePane="bottomRight" state="frozen"/>
      <selection activeCell="A4" sqref="A4"/>
      <selection pane="topRight" activeCell="B4" sqref="B4"/>
      <selection pane="bottomLeft" activeCell="A16" sqref="A16"/>
      <selection pane="bottomRight" activeCell="C13" sqref="C13:C123"/>
    </sheetView>
  </sheetViews>
  <sheetFormatPr defaultRowHeight="15"/>
  <cols>
    <col min="1" max="1" width="9.140625" style="84"/>
    <col min="2" max="2" width="38.85546875" style="165" customWidth="1"/>
    <col min="3" max="3" width="25.5703125" style="95" customWidth="1"/>
    <col min="4" max="4" width="19.85546875" style="98" customWidth="1"/>
    <col min="5" max="6" width="11.28515625" style="95" customWidth="1"/>
    <col min="7" max="7" width="14.42578125" style="96" customWidth="1"/>
    <col min="8" max="9" width="9.140625" style="97" customWidth="1"/>
    <col min="10" max="10" width="9.140625" style="96" customWidth="1"/>
    <col min="11" max="12" width="9.140625" style="95" customWidth="1"/>
    <col min="13" max="14" width="9.140625" style="165" customWidth="1"/>
    <col min="15" max="15" width="9.140625" style="96" customWidth="1"/>
    <col min="16" max="16" width="12.85546875" style="96" customWidth="1"/>
    <col min="17" max="17" width="9.140625" style="95" customWidth="1"/>
    <col min="18" max="18" width="9.140625" style="122" customWidth="1"/>
    <col min="19" max="19" width="11.85546875" style="122" customWidth="1"/>
    <col min="20" max="20" width="11.7109375" style="96" customWidth="1"/>
    <col min="21" max="21" width="11.85546875" style="96" customWidth="1"/>
    <col min="22" max="22" width="11.7109375" style="96" customWidth="1"/>
    <col min="23" max="25" width="14" style="96" customWidth="1"/>
    <col min="26" max="26" width="11.28515625" style="96" customWidth="1"/>
    <col min="27" max="27" width="10" style="96" customWidth="1"/>
    <col min="28" max="30" width="9.140625" style="96" customWidth="1"/>
    <col min="31" max="31" width="13.42578125" style="96" customWidth="1"/>
    <col min="32" max="32" width="14.42578125" style="96" customWidth="1"/>
    <col min="33" max="33" width="14" style="96" customWidth="1"/>
    <col min="34" max="35" width="14.42578125" style="96" customWidth="1"/>
    <col min="36" max="36" width="9.140625" style="9" customWidth="1"/>
    <col min="37" max="37" width="10.28515625" style="96" customWidth="1"/>
    <col min="38" max="38" width="11.140625" style="96" customWidth="1"/>
    <col min="39" max="39" width="11.7109375" style="96" customWidth="1"/>
    <col min="40" max="40" width="10.28515625" style="96" customWidth="1"/>
    <col min="41" max="41" width="11.85546875" style="96" customWidth="1"/>
    <col min="42" max="42" width="9.42578125" style="96" customWidth="1"/>
    <col min="43" max="43" width="11.7109375" style="95" customWidth="1"/>
    <col min="44" max="46" width="34" customWidth="1"/>
    <col min="47" max="47" width="28" customWidth="1"/>
  </cols>
  <sheetData>
    <row r="2" spans="1:47">
      <c r="A2" s="256"/>
      <c r="B2" s="256"/>
      <c r="C2" s="256"/>
      <c r="D2" s="256"/>
      <c r="E2" s="256"/>
    </row>
    <row r="4" spans="1:47">
      <c r="A4" s="113"/>
      <c r="C4" s="113"/>
      <c r="E4" s="113"/>
      <c r="F4" s="113"/>
      <c r="K4" s="113"/>
      <c r="L4" s="113"/>
      <c r="Q4" s="113"/>
      <c r="AQ4" s="113"/>
    </row>
    <row r="5" spans="1:47">
      <c r="A5" s="113"/>
      <c r="C5" s="113"/>
      <c r="E5" s="113"/>
      <c r="F5" s="113"/>
      <c r="K5" s="113"/>
      <c r="L5" s="113"/>
      <c r="Q5" s="113"/>
      <c r="AQ5" s="113"/>
    </row>
    <row r="6" spans="1:47" ht="10.5" customHeight="1" thickBot="1">
      <c r="A6" s="113"/>
      <c r="C6" s="113"/>
      <c r="E6" s="113"/>
      <c r="F6" s="113"/>
      <c r="K6" s="113"/>
      <c r="L6" s="113"/>
      <c r="Q6" s="113"/>
      <c r="AQ6" s="113"/>
    </row>
    <row r="7" spans="1:47" ht="15.75" thickBot="1">
      <c r="B7" s="174" t="s">
        <v>164</v>
      </c>
      <c r="C7" s="174" t="s">
        <v>163</v>
      </c>
    </row>
    <row r="8" spans="1:47">
      <c r="A8" s="83"/>
      <c r="B8" s="176" t="s">
        <v>53</v>
      </c>
      <c r="C8" s="175">
        <f>IF(B8='Outras tabelas - calendário'!A7,'Outras tabelas - calendário'!C7,IF('Ficha de funcio e processa'!B8='Outras tabelas - calendário'!A8,'Outras tabelas - calendário'!C8,IF('Ficha de funcio e processa'!B8='Outras tabelas - calendário'!A9,'Outras tabelas - calendário'!C9,IF('Ficha de funcio e processa'!B8='Outras tabelas - calendário'!A10,'Outras tabelas - calendário'!C10,IF('Ficha de funcio e processa'!B8='Outras tabelas - calendário'!A11,'Outras tabelas - calendário'!C11,IF('Ficha de funcio e processa'!B8='Outras tabelas - calendário'!A12,'Outras tabelas - calendário'!C12,IF('Ficha de funcio e processa'!B8='Outras tabelas - calendário'!A13,'Outras tabelas - calendário'!C13,IF('Ficha de funcio e processa'!B8='Outras tabelas - calendário'!A14,'Outras tabelas - calendário'!C14,IF('Ficha de funcio e processa'!B8='Outras tabelas - calendário'!A15,'Outras tabelas - calendário'!C15,IF('Ficha de funcio e processa'!B8='Outras tabelas - calendário'!A16,'Outras tabelas - calendário'!C16,IF('Ficha de funcio e processa'!B8='Outras tabelas - calendário'!A17,'Outras tabelas - calendário'!C17,IF('Ficha de funcio e processa'!B8='Outras tabelas - calendário'!A18,'Outras tabelas - calendário'!C18,))))))))))))</f>
        <v>18</v>
      </c>
    </row>
    <row r="10" spans="1:47">
      <c r="A10" s="267" t="s">
        <v>73</v>
      </c>
      <c r="B10" s="267" t="s">
        <v>74</v>
      </c>
      <c r="C10" s="267" t="s">
        <v>75</v>
      </c>
      <c r="D10" s="267" t="s">
        <v>76</v>
      </c>
      <c r="E10" s="267" t="s">
        <v>84</v>
      </c>
      <c r="F10" s="267" t="s">
        <v>85</v>
      </c>
      <c r="G10" s="272" t="s">
        <v>154</v>
      </c>
      <c r="H10" s="281" t="s">
        <v>79</v>
      </c>
      <c r="I10" s="281" t="s">
        <v>80</v>
      </c>
      <c r="J10" s="272" t="s">
        <v>160</v>
      </c>
      <c r="K10" s="265" t="s">
        <v>156</v>
      </c>
      <c r="L10" s="265" t="s">
        <v>157</v>
      </c>
      <c r="M10" s="275" t="s">
        <v>212</v>
      </c>
      <c r="N10" s="275" t="s">
        <v>213</v>
      </c>
      <c r="O10" s="285" t="s">
        <v>158</v>
      </c>
      <c r="P10" s="285" t="s">
        <v>159</v>
      </c>
      <c r="Q10" s="286" t="s">
        <v>165</v>
      </c>
      <c r="R10" s="286"/>
      <c r="S10" s="286"/>
      <c r="T10" s="286"/>
      <c r="U10" s="287" t="s">
        <v>195</v>
      </c>
      <c r="V10" s="288"/>
      <c r="W10" s="296" t="s">
        <v>215</v>
      </c>
      <c r="X10" s="284" t="s">
        <v>202</v>
      </c>
      <c r="Y10" s="284"/>
      <c r="Z10" s="284"/>
      <c r="AA10" s="284"/>
      <c r="AB10" s="284"/>
      <c r="AC10" s="284"/>
      <c r="AD10" s="284"/>
      <c r="AE10" s="284"/>
      <c r="AF10" s="284"/>
      <c r="AG10" s="297" t="s">
        <v>45</v>
      </c>
      <c r="AH10" s="297"/>
      <c r="AI10" s="297"/>
      <c r="AJ10" s="297"/>
      <c r="AK10" s="297"/>
      <c r="AL10" s="297"/>
      <c r="AM10" s="297"/>
      <c r="AN10" s="297"/>
      <c r="AO10" s="294" t="s">
        <v>168</v>
      </c>
      <c r="AP10" s="295" t="s">
        <v>120</v>
      </c>
      <c r="AQ10" s="262" t="s">
        <v>174</v>
      </c>
      <c r="AR10" s="262" t="s">
        <v>216</v>
      </c>
      <c r="AS10" s="291" t="s">
        <v>217</v>
      </c>
      <c r="AT10" s="291" t="s">
        <v>218</v>
      </c>
      <c r="AU10" s="262" t="s">
        <v>203</v>
      </c>
    </row>
    <row r="11" spans="1:47" s="7" customFormat="1" ht="48.75" customHeight="1">
      <c r="A11" s="267"/>
      <c r="B11" s="267"/>
      <c r="C11" s="267"/>
      <c r="D11" s="267"/>
      <c r="E11" s="267"/>
      <c r="F11" s="267"/>
      <c r="G11" s="272"/>
      <c r="H11" s="281"/>
      <c r="I11" s="281"/>
      <c r="J11" s="272"/>
      <c r="K11" s="265"/>
      <c r="L11" s="265"/>
      <c r="M11" s="276"/>
      <c r="N11" s="276"/>
      <c r="O11" s="285"/>
      <c r="P11" s="285"/>
      <c r="Q11" s="286"/>
      <c r="R11" s="286"/>
      <c r="S11" s="286"/>
      <c r="T11" s="286"/>
      <c r="U11" s="289"/>
      <c r="V11" s="290"/>
      <c r="W11" s="296"/>
      <c r="X11" s="131" t="s">
        <v>191</v>
      </c>
      <c r="Y11" s="131" t="s">
        <v>190</v>
      </c>
      <c r="Z11" s="131" t="s">
        <v>88</v>
      </c>
      <c r="AA11" s="131" t="s">
        <v>89</v>
      </c>
      <c r="AB11" s="131" t="s">
        <v>90</v>
      </c>
      <c r="AC11" s="131" t="s">
        <v>91</v>
      </c>
      <c r="AD11" s="131" t="s">
        <v>92</v>
      </c>
      <c r="AE11" s="131" t="s">
        <v>93</v>
      </c>
      <c r="AF11" s="131" t="s">
        <v>96</v>
      </c>
      <c r="AG11" s="279" t="s">
        <v>94</v>
      </c>
      <c r="AH11" s="279" t="s">
        <v>95</v>
      </c>
      <c r="AI11" s="279" t="s">
        <v>201</v>
      </c>
      <c r="AJ11" s="282" t="s">
        <v>77</v>
      </c>
      <c r="AK11" s="279" t="s">
        <v>78</v>
      </c>
      <c r="AL11" s="298" t="s">
        <v>9</v>
      </c>
      <c r="AM11" s="279" t="s">
        <v>87</v>
      </c>
      <c r="AN11" s="279" t="s">
        <v>86</v>
      </c>
      <c r="AO11" s="294"/>
      <c r="AP11" s="295"/>
      <c r="AQ11" s="262"/>
      <c r="AR11" s="262"/>
      <c r="AS11" s="292"/>
      <c r="AT11" s="292"/>
      <c r="AU11" s="262"/>
    </row>
    <row r="12" spans="1:47" s="7" customFormat="1" ht="45" customHeight="1">
      <c r="A12" s="267"/>
      <c r="B12" s="267"/>
      <c r="C12" s="267"/>
      <c r="D12" s="267"/>
      <c r="E12" s="267"/>
      <c r="F12" s="267"/>
      <c r="G12" s="272"/>
      <c r="H12" s="281"/>
      <c r="I12" s="281"/>
      <c r="J12" s="272"/>
      <c r="K12" s="265"/>
      <c r="L12" s="265"/>
      <c r="M12" s="277"/>
      <c r="N12" s="277"/>
      <c r="O12" s="285"/>
      <c r="P12" s="285"/>
      <c r="Q12" s="168" t="s">
        <v>173</v>
      </c>
      <c r="R12" s="168" t="s">
        <v>167</v>
      </c>
      <c r="S12" s="168" t="s">
        <v>166</v>
      </c>
      <c r="T12" s="171" t="s">
        <v>196</v>
      </c>
      <c r="U12" s="171" t="s">
        <v>166</v>
      </c>
      <c r="V12" s="171" t="s">
        <v>196</v>
      </c>
      <c r="W12" s="296"/>
      <c r="X12" s="278" t="s">
        <v>192</v>
      </c>
      <c r="Y12" s="278"/>
      <c r="Z12" s="278"/>
      <c r="AA12" s="278"/>
      <c r="AB12" s="278"/>
      <c r="AC12" s="278"/>
      <c r="AD12" s="278"/>
      <c r="AE12" s="278"/>
      <c r="AF12" s="278"/>
      <c r="AG12" s="279"/>
      <c r="AH12" s="279"/>
      <c r="AI12" s="280"/>
      <c r="AJ12" s="283"/>
      <c r="AK12" s="280"/>
      <c r="AL12" s="299"/>
      <c r="AM12" s="280"/>
      <c r="AN12" s="280"/>
      <c r="AO12" s="294"/>
      <c r="AP12" s="295"/>
      <c r="AQ12" s="262"/>
      <c r="AR12" s="262"/>
      <c r="AS12" s="293"/>
      <c r="AT12" s="293"/>
      <c r="AU12" s="262"/>
    </row>
    <row r="13" spans="1:47">
      <c r="A13" s="123">
        <f>'Ficha funcionário'!A8</f>
        <v>1</v>
      </c>
      <c r="B13" s="123">
        <f>'Ficha funcionário'!B8</f>
        <v>0</v>
      </c>
      <c r="C13" s="123"/>
      <c r="D13" s="124" t="str">
        <f>'Ficha funcionário'!D8</f>
        <v>Expatriado</v>
      </c>
      <c r="E1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3" s="173">
        <f>'Ficha funcionário'!I8</f>
        <v>0</v>
      </c>
      <c r="H13" s="126">
        <f>'Ficha funcionário'!N8</f>
        <v>44</v>
      </c>
      <c r="I13" s="126">
        <f>'Ficha funcionário'!O8</f>
        <v>9</v>
      </c>
      <c r="J13" s="127">
        <f>(G13*12)/(52*44)</f>
        <v>0</v>
      </c>
      <c r="K13" s="172"/>
      <c r="L13" s="172"/>
      <c r="M13" s="172"/>
      <c r="N13" s="128">
        <f>M13*J13</f>
        <v>0</v>
      </c>
      <c r="O13" s="128">
        <f>(K13*J13)*50%</f>
        <v>0</v>
      </c>
      <c r="P13" s="128">
        <f>(L13*J13)*75%</f>
        <v>0</v>
      </c>
      <c r="Q13" s="129">
        <f>$C$8-R13-S13-T13</f>
        <v>18</v>
      </c>
      <c r="R13" s="177">
        <v>0</v>
      </c>
      <c r="S13" s="177">
        <v>0</v>
      </c>
      <c r="T13" s="177">
        <v>0</v>
      </c>
      <c r="U13" s="129">
        <f>-(S13*'Ficha funcionário'!O8)*'Ficha de funcio e processa'!J13</f>
        <v>0</v>
      </c>
      <c r="V13" s="129">
        <f>(T13*'Ficha funcionário'!O8)*'Ficha de funcio e processa'!J13</f>
        <v>0</v>
      </c>
      <c r="W13" s="130">
        <f>SUM(G13,N13:P13,U13,V13)</f>
        <v>0</v>
      </c>
      <c r="X13" s="132">
        <f>G13*30%</f>
        <v>0</v>
      </c>
      <c r="Y13" s="132"/>
      <c r="Z13" s="133"/>
      <c r="AA13" s="133"/>
      <c r="AB13" s="133"/>
      <c r="AC13" s="133"/>
      <c r="AD13" s="149">
        <f>'Ficha funcionário'!Q8</f>
        <v>0</v>
      </c>
      <c r="AE13" s="149">
        <f>'Ficha funcionário'!P8</f>
        <v>0</v>
      </c>
      <c r="AF13" s="133"/>
      <c r="AG13" s="221"/>
      <c r="AH13" s="221"/>
      <c r="AI13" s="222">
        <f>SUM(X13:AF13)</f>
        <v>0</v>
      </c>
      <c r="AJ13" s="223">
        <f>'Ficha funcionário'!J8</f>
        <v>0</v>
      </c>
      <c r="AK13" s="222">
        <f>'Ficha funcionário'!K8</f>
        <v>0</v>
      </c>
      <c r="AL13" s="222">
        <f>'Ficha funcionário'!L8</f>
        <v>0</v>
      </c>
      <c r="AM13" s="222">
        <f>W13-AL13</f>
        <v>0</v>
      </c>
      <c r="AN13" s="222">
        <f>(AM13*AJ13)+AK13</f>
        <v>0</v>
      </c>
      <c r="AO13" s="134">
        <f>SUM(W13,AG13,AH13:AI13,AP13)-(AN13)</f>
        <v>0</v>
      </c>
      <c r="AP13" s="178"/>
      <c r="AQ13" s="246" t="s">
        <v>175</v>
      </c>
      <c r="AR13" s="179"/>
      <c r="AS13" s="179"/>
      <c r="AT13" s="179"/>
      <c r="AU13" s="179"/>
    </row>
    <row r="14" spans="1:47">
      <c r="A14" s="123" t="b">
        <f>'Ficha funcionário'!A9</f>
        <v>0</v>
      </c>
      <c r="B14" s="123">
        <f>'Ficha funcionário'!B9</f>
        <v>0</v>
      </c>
      <c r="C14" s="123"/>
      <c r="D14" s="124" t="str">
        <f>'Ficha funcionário'!D9</f>
        <v>Expatriado</v>
      </c>
      <c r="E1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4" s="173">
        <f>'Ficha funcionário'!I9</f>
        <v>0</v>
      </c>
      <c r="H14" s="126">
        <f>'Ficha funcionário'!N9</f>
        <v>44</v>
      </c>
      <c r="I14" s="126">
        <f>'Ficha funcionário'!O9</f>
        <v>9</v>
      </c>
      <c r="J14" s="127">
        <f t="shared" ref="J14:J76" si="0">(G14*12)/(52*44)</f>
        <v>0</v>
      </c>
      <c r="K14" s="172"/>
      <c r="L14" s="172"/>
      <c r="M14" s="172"/>
      <c r="N14" s="128">
        <f t="shared" ref="N14:N77" si="1">M14*J14</f>
        <v>0</v>
      </c>
      <c r="O14" s="128">
        <f t="shared" ref="O14:O76" si="2">(K14*J14)*50%</f>
        <v>0</v>
      </c>
      <c r="P14" s="128">
        <f t="shared" ref="P14:P76" si="3">(L14*J14)*75%</f>
        <v>0</v>
      </c>
      <c r="Q14" s="129">
        <f t="shared" ref="Q14:Q77" si="4">$C$8-R14-S14-T14</f>
        <v>18</v>
      </c>
      <c r="R14" s="177">
        <v>0</v>
      </c>
      <c r="S14" s="177">
        <v>0</v>
      </c>
      <c r="T14" s="177">
        <v>0</v>
      </c>
      <c r="U14" s="129">
        <f>-(S14*'Ficha funcionário'!O9)*'Ficha de funcio e processa'!J14</f>
        <v>0</v>
      </c>
      <c r="V14" s="129">
        <f>(T14*'Ficha funcionário'!O9)*'Ficha de funcio e processa'!J14</f>
        <v>0</v>
      </c>
      <c r="W14" s="130">
        <f t="shared" ref="W14:W77" si="5">SUM(G14,N14:P14,U14,V14)</f>
        <v>0</v>
      </c>
      <c r="X14" s="132">
        <f t="shared" ref="X14:X34" si="6">G14*30%</f>
        <v>0</v>
      </c>
      <c r="Y14" s="132"/>
      <c r="Z14" s="133"/>
      <c r="AA14" s="133"/>
      <c r="AB14" s="133"/>
      <c r="AC14" s="133"/>
      <c r="AD14" s="149">
        <f>'Ficha funcionário'!Q9</f>
        <v>0</v>
      </c>
      <c r="AE14" s="149">
        <f>'Ficha funcionário'!P9</f>
        <v>0</v>
      </c>
      <c r="AF14" s="133"/>
      <c r="AG14" s="221"/>
      <c r="AH14" s="221"/>
      <c r="AI14" s="222">
        <f t="shared" ref="AI14:AI76" si="7">SUM(X14:AF14)</f>
        <v>0</v>
      </c>
      <c r="AJ14" s="223">
        <f>'Ficha funcionário'!J9</f>
        <v>0</v>
      </c>
      <c r="AK14" s="222">
        <f>'Ficha funcionário'!K9</f>
        <v>0</v>
      </c>
      <c r="AL14" s="222">
        <f>'Ficha funcionário'!L9</f>
        <v>0</v>
      </c>
      <c r="AM14" s="222">
        <f>'Ficha funcionário'!M9</f>
        <v>-0.3</v>
      </c>
      <c r="AN14" s="222">
        <f t="shared" ref="AN14:AN34" si="8">(AM14*AJ14)+AK14</f>
        <v>0</v>
      </c>
      <c r="AO14" s="134">
        <f t="shared" ref="AO14:AO76" si="9">SUM(W14,AG14,AH14:AI14,AP14)-(AN14)</f>
        <v>0</v>
      </c>
      <c r="AP14" s="178"/>
      <c r="AQ14" s="246" t="s">
        <v>175</v>
      </c>
      <c r="AR14" s="179"/>
      <c r="AS14" s="179"/>
      <c r="AT14" s="179"/>
      <c r="AU14" s="179"/>
    </row>
    <row r="15" spans="1:47">
      <c r="A15" s="123" t="b">
        <f>'Ficha funcionário'!A10</f>
        <v>0</v>
      </c>
      <c r="B15" s="123">
        <f>'Ficha funcionário'!B10</f>
        <v>0</v>
      </c>
      <c r="C15" s="123"/>
      <c r="D15" s="124" t="str">
        <f>'Ficha funcionário'!D10</f>
        <v>Expatriado</v>
      </c>
      <c r="E1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5" s="173">
        <f>'Ficha funcionário'!I10</f>
        <v>0</v>
      </c>
      <c r="H15" s="126">
        <f>'Ficha funcionário'!N10</f>
        <v>44</v>
      </c>
      <c r="I15" s="126">
        <f>'Ficha funcionário'!O10</f>
        <v>9</v>
      </c>
      <c r="J15" s="127">
        <f t="shared" si="0"/>
        <v>0</v>
      </c>
      <c r="K15" s="172"/>
      <c r="L15" s="172"/>
      <c r="M15" s="172"/>
      <c r="N15" s="128">
        <f t="shared" si="1"/>
        <v>0</v>
      </c>
      <c r="O15" s="128">
        <f t="shared" si="2"/>
        <v>0</v>
      </c>
      <c r="P15" s="128">
        <f t="shared" si="3"/>
        <v>0</v>
      </c>
      <c r="Q15" s="129">
        <f t="shared" si="4"/>
        <v>18</v>
      </c>
      <c r="R15" s="177">
        <v>0</v>
      </c>
      <c r="S15" s="177">
        <v>0</v>
      </c>
      <c r="T15" s="177">
        <v>0</v>
      </c>
      <c r="U15" s="129">
        <f>-(S15*'Ficha funcionário'!O10)*'Ficha de funcio e processa'!J15</f>
        <v>0</v>
      </c>
      <c r="V15" s="129">
        <f>(T15*'Ficha funcionário'!O10)*'Ficha de funcio e processa'!J15</f>
        <v>0</v>
      </c>
      <c r="W15" s="130">
        <f t="shared" si="5"/>
        <v>0</v>
      </c>
      <c r="X15" s="132">
        <f t="shared" si="6"/>
        <v>0</v>
      </c>
      <c r="Y15" s="132"/>
      <c r="Z15" s="133"/>
      <c r="AA15" s="133"/>
      <c r="AB15" s="133"/>
      <c r="AC15" s="133"/>
      <c r="AD15" s="149">
        <f>'Ficha funcionário'!Q10</f>
        <v>0</v>
      </c>
      <c r="AE15" s="149">
        <f>'Ficha funcionário'!P10</f>
        <v>0</v>
      </c>
      <c r="AF15" s="133"/>
      <c r="AG15" s="221"/>
      <c r="AH15" s="221"/>
      <c r="AI15" s="222">
        <f t="shared" si="7"/>
        <v>0</v>
      </c>
      <c r="AJ15" s="223">
        <f>'Ficha funcionário'!J10</f>
        <v>0</v>
      </c>
      <c r="AK15" s="222">
        <f>'Ficha funcionário'!K10</f>
        <v>0</v>
      </c>
      <c r="AL15" s="222">
        <f>'Ficha funcionário'!L10</f>
        <v>0</v>
      </c>
      <c r="AM15" s="222">
        <f>'Ficha funcionário'!M10</f>
        <v>-0.3</v>
      </c>
      <c r="AN15" s="222">
        <f t="shared" si="8"/>
        <v>0</v>
      </c>
      <c r="AO15" s="134">
        <f t="shared" si="9"/>
        <v>0</v>
      </c>
      <c r="AP15" s="178"/>
      <c r="AQ15" s="246" t="s">
        <v>175</v>
      </c>
      <c r="AR15" s="179"/>
      <c r="AS15" s="179"/>
      <c r="AT15" s="179"/>
      <c r="AU15" s="179"/>
    </row>
    <row r="16" spans="1:47">
      <c r="A16" s="123" t="b">
        <f>'Ficha funcionário'!A11</f>
        <v>0</v>
      </c>
      <c r="B16" s="123">
        <f>'Ficha funcionário'!B11</f>
        <v>0</v>
      </c>
      <c r="C16" s="123"/>
      <c r="D16" s="124" t="str">
        <f>'Ficha funcionário'!D11</f>
        <v>Expatriado</v>
      </c>
      <c r="E1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6" s="173">
        <f>'Ficha funcionário'!I11</f>
        <v>0</v>
      </c>
      <c r="H16" s="126">
        <f>'Ficha funcionário'!N11</f>
        <v>44</v>
      </c>
      <c r="I16" s="126">
        <f>'Ficha funcionário'!O11</f>
        <v>9</v>
      </c>
      <c r="J16" s="127">
        <f t="shared" si="0"/>
        <v>0</v>
      </c>
      <c r="K16" s="172"/>
      <c r="L16" s="172"/>
      <c r="M16" s="172"/>
      <c r="N16" s="128">
        <f t="shared" si="1"/>
        <v>0</v>
      </c>
      <c r="O16" s="128">
        <f t="shared" si="2"/>
        <v>0</v>
      </c>
      <c r="P16" s="128">
        <f t="shared" si="3"/>
        <v>0</v>
      </c>
      <c r="Q16" s="129">
        <f t="shared" si="4"/>
        <v>18</v>
      </c>
      <c r="R16" s="177">
        <v>0</v>
      </c>
      <c r="S16" s="177">
        <v>0</v>
      </c>
      <c r="T16" s="177">
        <v>0</v>
      </c>
      <c r="U16" s="129">
        <f>-(S16*'Ficha funcionário'!O11)*'Ficha de funcio e processa'!J16</f>
        <v>0</v>
      </c>
      <c r="V16" s="129">
        <f>(T16*'Ficha funcionário'!O11)*'Ficha de funcio e processa'!J16</f>
        <v>0</v>
      </c>
      <c r="W16" s="130">
        <f t="shared" si="5"/>
        <v>0</v>
      </c>
      <c r="X16" s="132">
        <f t="shared" si="6"/>
        <v>0</v>
      </c>
      <c r="Y16" s="132"/>
      <c r="Z16" s="133"/>
      <c r="AA16" s="133"/>
      <c r="AB16" s="133"/>
      <c r="AC16" s="133"/>
      <c r="AD16" s="149">
        <f>'Ficha funcionário'!Q11</f>
        <v>0</v>
      </c>
      <c r="AE16" s="149">
        <f>'Ficha funcionário'!P11</f>
        <v>0</v>
      </c>
      <c r="AF16" s="133"/>
      <c r="AG16" s="221"/>
      <c r="AH16" s="221"/>
      <c r="AI16" s="222">
        <f t="shared" si="7"/>
        <v>0</v>
      </c>
      <c r="AJ16" s="223">
        <f>'Ficha funcionário'!J11</f>
        <v>0</v>
      </c>
      <c r="AK16" s="222">
        <f>'Ficha funcionário'!K11</f>
        <v>0</v>
      </c>
      <c r="AL16" s="222">
        <f>'Ficha funcionário'!L11</f>
        <v>0</v>
      </c>
      <c r="AM16" s="222">
        <f>'Ficha funcionário'!M11</f>
        <v>-0.3</v>
      </c>
      <c r="AN16" s="222">
        <f t="shared" si="8"/>
        <v>0</v>
      </c>
      <c r="AO16" s="134">
        <f t="shared" si="9"/>
        <v>0</v>
      </c>
      <c r="AP16" s="178"/>
      <c r="AQ16" s="246" t="s">
        <v>175</v>
      </c>
      <c r="AR16" s="179"/>
      <c r="AS16" s="179"/>
      <c r="AT16" s="179"/>
      <c r="AU16" s="179"/>
    </row>
    <row r="17" spans="1:47">
      <c r="A17" s="123" t="b">
        <f>'Ficha funcionário'!A12</f>
        <v>0</v>
      </c>
      <c r="B17" s="123">
        <f>'Ficha funcionário'!B12</f>
        <v>0</v>
      </c>
      <c r="C17" s="123"/>
      <c r="D17" s="124" t="str">
        <f>'Ficha funcionário'!D12</f>
        <v>Expatriado</v>
      </c>
      <c r="E1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7" s="173">
        <f>'Ficha funcionário'!I12</f>
        <v>0</v>
      </c>
      <c r="H17" s="126">
        <f>'Ficha funcionário'!N12</f>
        <v>44</v>
      </c>
      <c r="I17" s="126">
        <f>'Ficha funcionário'!O12</f>
        <v>9</v>
      </c>
      <c r="J17" s="127">
        <f t="shared" si="0"/>
        <v>0</v>
      </c>
      <c r="K17" s="172"/>
      <c r="L17" s="172"/>
      <c r="M17" s="172"/>
      <c r="N17" s="128">
        <f t="shared" si="1"/>
        <v>0</v>
      </c>
      <c r="O17" s="128">
        <f t="shared" si="2"/>
        <v>0</v>
      </c>
      <c r="P17" s="128">
        <f t="shared" si="3"/>
        <v>0</v>
      </c>
      <c r="Q17" s="129">
        <f t="shared" si="4"/>
        <v>18</v>
      </c>
      <c r="R17" s="177">
        <v>0</v>
      </c>
      <c r="S17" s="177">
        <v>0</v>
      </c>
      <c r="T17" s="177">
        <v>0</v>
      </c>
      <c r="U17" s="129">
        <f>-(S17*'Ficha funcionário'!O12)*'Ficha de funcio e processa'!J17</f>
        <v>0</v>
      </c>
      <c r="V17" s="129">
        <f>(T17*'Ficha funcionário'!O12)*'Ficha de funcio e processa'!J17</f>
        <v>0</v>
      </c>
      <c r="W17" s="130">
        <f t="shared" si="5"/>
        <v>0</v>
      </c>
      <c r="X17" s="132">
        <f t="shared" si="6"/>
        <v>0</v>
      </c>
      <c r="Y17" s="132"/>
      <c r="Z17" s="133"/>
      <c r="AA17" s="133"/>
      <c r="AB17" s="133"/>
      <c r="AC17" s="133"/>
      <c r="AD17" s="149">
        <f>'Ficha funcionário'!Q12</f>
        <v>0</v>
      </c>
      <c r="AE17" s="149">
        <f>'Ficha funcionário'!P12</f>
        <v>0</v>
      </c>
      <c r="AF17" s="133"/>
      <c r="AG17" s="221"/>
      <c r="AH17" s="221"/>
      <c r="AI17" s="222">
        <f t="shared" si="7"/>
        <v>0</v>
      </c>
      <c r="AJ17" s="223">
        <f>'Ficha funcionário'!J12</f>
        <v>0</v>
      </c>
      <c r="AK17" s="222">
        <f>'Ficha funcionário'!K12</f>
        <v>0</v>
      </c>
      <c r="AL17" s="222">
        <f>'Ficha funcionário'!L12</f>
        <v>0</v>
      </c>
      <c r="AM17" s="222">
        <f>'Ficha funcionário'!M12</f>
        <v>-0.3</v>
      </c>
      <c r="AN17" s="222">
        <f t="shared" si="8"/>
        <v>0</v>
      </c>
      <c r="AO17" s="134">
        <f t="shared" si="9"/>
        <v>0</v>
      </c>
      <c r="AP17" s="178"/>
      <c r="AQ17" s="246" t="s">
        <v>175</v>
      </c>
      <c r="AR17" s="179"/>
      <c r="AS17" s="179"/>
      <c r="AT17" s="179"/>
      <c r="AU17" s="179"/>
    </row>
    <row r="18" spans="1:47">
      <c r="A18" s="123" t="b">
        <f>'Ficha funcionário'!A13</f>
        <v>0</v>
      </c>
      <c r="B18" s="123">
        <f>'Ficha funcionário'!B13</f>
        <v>0</v>
      </c>
      <c r="C18" s="123"/>
      <c r="D18" s="124" t="str">
        <f>'Ficha funcionário'!D13</f>
        <v>Expatriado</v>
      </c>
      <c r="E1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8" s="173">
        <f>'Ficha funcionário'!I13</f>
        <v>0</v>
      </c>
      <c r="H18" s="126">
        <f>'Ficha funcionário'!N13</f>
        <v>44</v>
      </c>
      <c r="I18" s="126">
        <f>'Ficha funcionário'!O13</f>
        <v>9</v>
      </c>
      <c r="J18" s="127">
        <f t="shared" si="0"/>
        <v>0</v>
      </c>
      <c r="K18" s="172"/>
      <c r="L18" s="172"/>
      <c r="M18" s="172"/>
      <c r="N18" s="128">
        <f t="shared" si="1"/>
        <v>0</v>
      </c>
      <c r="O18" s="128">
        <f t="shared" si="2"/>
        <v>0</v>
      </c>
      <c r="P18" s="128">
        <f t="shared" si="3"/>
        <v>0</v>
      </c>
      <c r="Q18" s="129">
        <f t="shared" si="4"/>
        <v>18</v>
      </c>
      <c r="R18" s="177">
        <v>0</v>
      </c>
      <c r="S18" s="177">
        <v>0</v>
      </c>
      <c r="T18" s="177">
        <v>0</v>
      </c>
      <c r="U18" s="129">
        <f>-(S18*'Ficha funcionário'!O13)*'Ficha de funcio e processa'!J18</f>
        <v>0</v>
      </c>
      <c r="V18" s="129">
        <f>(T18*'Ficha funcionário'!O13)*'Ficha de funcio e processa'!J18</f>
        <v>0</v>
      </c>
      <c r="W18" s="130">
        <f t="shared" si="5"/>
        <v>0</v>
      </c>
      <c r="X18" s="132">
        <f t="shared" si="6"/>
        <v>0</v>
      </c>
      <c r="Y18" s="132"/>
      <c r="Z18" s="133"/>
      <c r="AA18" s="133"/>
      <c r="AB18" s="133"/>
      <c r="AC18" s="133"/>
      <c r="AD18" s="149">
        <f>'Ficha funcionário'!Q13</f>
        <v>0</v>
      </c>
      <c r="AE18" s="149">
        <f>'Ficha funcionário'!P13</f>
        <v>0</v>
      </c>
      <c r="AF18" s="133"/>
      <c r="AG18" s="221"/>
      <c r="AH18" s="221"/>
      <c r="AI18" s="222">
        <f t="shared" si="7"/>
        <v>0</v>
      </c>
      <c r="AJ18" s="223">
        <f>'Ficha funcionário'!J13</f>
        <v>0</v>
      </c>
      <c r="AK18" s="222">
        <f>'Ficha funcionário'!K13</f>
        <v>0</v>
      </c>
      <c r="AL18" s="222">
        <f>'Ficha funcionário'!L13</f>
        <v>0</v>
      </c>
      <c r="AM18" s="222">
        <f>'Ficha funcionário'!M13</f>
        <v>-0.3</v>
      </c>
      <c r="AN18" s="222">
        <f t="shared" si="8"/>
        <v>0</v>
      </c>
      <c r="AO18" s="134">
        <f t="shared" si="9"/>
        <v>0</v>
      </c>
      <c r="AP18" s="178"/>
      <c r="AQ18" s="246" t="s">
        <v>175</v>
      </c>
      <c r="AR18" s="179"/>
      <c r="AS18" s="179"/>
      <c r="AT18" s="179"/>
      <c r="AU18" s="179"/>
    </row>
    <row r="19" spans="1:47">
      <c r="A19" s="123" t="b">
        <f>'Ficha funcionário'!A14</f>
        <v>0</v>
      </c>
      <c r="B19" s="123">
        <f>'Ficha funcionário'!B14</f>
        <v>0</v>
      </c>
      <c r="C19" s="123"/>
      <c r="D19" s="124" t="str">
        <f>'Ficha funcionário'!D14</f>
        <v>Expatriado</v>
      </c>
      <c r="E1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9" s="173">
        <f>'Ficha funcionário'!I14</f>
        <v>0</v>
      </c>
      <c r="H19" s="126">
        <f>'Ficha funcionário'!N14</f>
        <v>44</v>
      </c>
      <c r="I19" s="126">
        <f>'Ficha funcionário'!O14</f>
        <v>9</v>
      </c>
      <c r="J19" s="127">
        <f t="shared" si="0"/>
        <v>0</v>
      </c>
      <c r="K19" s="172"/>
      <c r="L19" s="172"/>
      <c r="M19" s="172"/>
      <c r="N19" s="128">
        <f t="shared" si="1"/>
        <v>0</v>
      </c>
      <c r="O19" s="128">
        <f t="shared" si="2"/>
        <v>0</v>
      </c>
      <c r="P19" s="128">
        <f t="shared" si="3"/>
        <v>0</v>
      </c>
      <c r="Q19" s="129">
        <f t="shared" si="4"/>
        <v>18</v>
      </c>
      <c r="R19" s="177">
        <v>0</v>
      </c>
      <c r="S19" s="177">
        <v>0</v>
      </c>
      <c r="T19" s="177">
        <v>0</v>
      </c>
      <c r="U19" s="129">
        <f>-(S19*'Ficha funcionário'!O14)*'Ficha de funcio e processa'!J19</f>
        <v>0</v>
      </c>
      <c r="V19" s="129">
        <f>(T19*'Ficha funcionário'!O14)*'Ficha de funcio e processa'!J19</f>
        <v>0</v>
      </c>
      <c r="W19" s="130">
        <f t="shared" si="5"/>
        <v>0</v>
      </c>
      <c r="X19" s="132">
        <f t="shared" si="6"/>
        <v>0</v>
      </c>
      <c r="Y19" s="132"/>
      <c r="Z19" s="133"/>
      <c r="AA19" s="133"/>
      <c r="AB19" s="133"/>
      <c r="AC19" s="133"/>
      <c r="AD19" s="149">
        <f>'Ficha funcionário'!Q14</f>
        <v>0</v>
      </c>
      <c r="AE19" s="149">
        <f>'Ficha funcionário'!P14</f>
        <v>0</v>
      </c>
      <c r="AF19" s="133"/>
      <c r="AG19" s="221"/>
      <c r="AH19" s="221"/>
      <c r="AI19" s="222">
        <f t="shared" si="7"/>
        <v>0</v>
      </c>
      <c r="AJ19" s="223">
        <f>'Ficha funcionário'!J14</f>
        <v>0</v>
      </c>
      <c r="AK19" s="222">
        <f>'Ficha funcionário'!K14</f>
        <v>0</v>
      </c>
      <c r="AL19" s="222">
        <f>'Ficha funcionário'!L14</f>
        <v>0</v>
      </c>
      <c r="AM19" s="222">
        <f>'Ficha funcionário'!M14</f>
        <v>-0.3</v>
      </c>
      <c r="AN19" s="222">
        <f t="shared" si="8"/>
        <v>0</v>
      </c>
      <c r="AO19" s="134">
        <f t="shared" si="9"/>
        <v>0</v>
      </c>
      <c r="AP19" s="178"/>
      <c r="AQ19" s="246" t="s">
        <v>175</v>
      </c>
      <c r="AR19" s="179"/>
      <c r="AS19" s="179"/>
      <c r="AT19" s="179"/>
      <c r="AU19" s="179"/>
    </row>
    <row r="20" spans="1:47">
      <c r="A20" s="123" t="b">
        <f>'Ficha funcionário'!A15</f>
        <v>0</v>
      </c>
      <c r="B20" s="123">
        <f>'Ficha funcionário'!B15</f>
        <v>0</v>
      </c>
      <c r="C20" s="123"/>
      <c r="D20" s="124" t="str">
        <f>'Ficha funcionário'!D15</f>
        <v>Expatriado</v>
      </c>
      <c r="E2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0" s="173">
        <f>'Ficha funcionário'!I15</f>
        <v>0</v>
      </c>
      <c r="H20" s="126">
        <f>'Ficha funcionário'!N15</f>
        <v>44</v>
      </c>
      <c r="I20" s="126">
        <f>'Ficha funcionário'!O15</f>
        <v>9</v>
      </c>
      <c r="J20" s="127">
        <f t="shared" si="0"/>
        <v>0</v>
      </c>
      <c r="K20" s="172"/>
      <c r="L20" s="172"/>
      <c r="M20" s="172"/>
      <c r="N20" s="128">
        <f t="shared" si="1"/>
        <v>0</v>
      </c>
      <c r="O20" s="128">
        <f t="shared" si="2"/>
        <v>0</v>
      </c>
      <c r="P20" s="128">
        <f t="shared" si="3"/>
        <v>0</v>
      </c>
      <c r="Q20" s="129">
        <f t="shared" si="4"/>
        <v>18</v>
      </c>
      <c r="R20" s="177">
        <v>0</v>
      </c>
      <c r="S20" s="177">
        <v>0</v>
      </c>
      <c r="T20" s="177">
        <v>0</v>
      </c>
      <c r="U20" s="129">
        <f>-(S20*'Ficha funcionário'!O15)*'Ficha de funcio e processa'!J20</f>
        <v>0</v>
      </c>
      <c r="V20" s="129">
        <f>(T20*'Ficha funcionário'!O15)*'Ficha de funcio e processa'!J20</f>
        <v>0</v>
      </c>
      <c r="W20" s="130">
        <f t="shared" si="5"/>
        <v>0</v>
      </c>
      <c r="X20" s="132">
        <f t="shared" si="6"/>
        <v>0</v>
      </c>
      <c r="Y20" s="132"/>
      <c r="Z20" s="133"/>
      <c r="AA20" s="133"/>
      <c r="AB20" s="133"/>
      <c r="AC20" s="133"/>
      <c r="AD20" s="149">
        <f>'Ficha funcionário'!Q15</f>
        <v>0</v>
      </c>
      <c r="AE20" s="149">
        <f>'Ficha funcionário'!P15</f>
        <v>0</v>
      </c>
      <c r="AF20" s="133"/>
      <c r="AG20" s="221"/>
      <c r="AH20" s="221"/>
      <c r="AI20" s="222">
        <f t="shared" si="7"/>
        <v>0</v>
      </c>
      <c r="AJ20" s="223">
        <f>'Ficha funcionário'!J15</f>
        <v>0</v>
      </c>
      <c r="AK20" s="222">
        <f>'Ficha funcionário'!K15</f>
        <v>0</v>
      </c>
      <c r="AL20" s="222">
        <f>'Ficha funcionário'!L15</f>
        <v>0</v>
      </c>
      <c r="AM20" s="222">
        <f>'Ficha funcionário'!M15</f>
        <v>-0.3</v>
      </c>
      <c r="AN20" s="222">
        <f t="shared" si="8"/>
        <v>0</v>
      </c>
      <c r="AO20" s="134">
        <f t="shared" si="9"/>
        <v>0</v>
      </c>
      <c r="AP20" s="178"/>
      <c r="AQ20" s="246" t="s">
        <v>175</v>
      </c>
      <c r="AR20" s="179"/>
      <c r="AS20" s="179"/>
      <c r="AT20" s="179"/>
      <c r="AU20" s="179"/>
    </row>
    <row r="21" spans="1:47">
      <c r="A21" s="123" t="b">
        <f>'Ficha funcionário'!A16</f>
        <v>0</v>
      </c>
      <c r="B21" s="123">
        <f>'Ficha funcionário'!B16</f>
        <v>0</v>
      </c>
      <c r="C21" s="123"/>
      <c r="D21" s="124" t="str">
        <f>'Ficha funcionário'!D16</f>
        <v>Expatriado</v>
      </c>
      <c r="E2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1" s="173">
        <f>'Ficha funcionário'!I16</f>
        <v>0</v>
      </c>
      <c r="H21" s="126">
        <f>'Ficha funcionário'!N16</f>
        <v>44</v>
      </c>
      <c r="I21" s="126">
        <f>'Ficha funcionário'!O16</f>
        <v>9</v>
      </c>
      <c r="J21" s="127">
        <f t="shared" si="0"/>
        <v>0</v>
      </c>
      <c r="K21" s="172"/>
      <c r="L21" s="172"/>
      <c r="M21" s="172"/>
      <c r="N21" s="128">
        <f t="shared" si="1"/>
        <v>0</v>
      </c>
      <c r="O21" s="128">
        <f t="shared" si="2"/>
        <v>0</v>
      </c>
      <c r="P21" s="128">
        <f t="shared" si="3"/>
        <v>0</v>
      </c>
      <c r="Q21" s="129">
        <f t="shared" si="4"/>
        <v>18</v>
      </c>
      <c r="R21" s="177">
        <v>0</v>
      </c>
      <c r="S21" s="177">
        <v>0</v>
      </c>
      <c r="T21" s="177">
        <v>0</v>
      </c>
      <c r="U21" s="129">
        <f>-(S21*'Ficha funcionário'!O16)*'Ficha de funcio e processa'!J21</f>
        <v>0</v>
      </c>
      <c r="V21" s="129">
        <f>(T21*'Ficha funcionário'!O16)*'Ficha de funcio e processa'!J21</f>
        <v>0</v>
      </c>
      <c r="W21" s="130">
        <f t="shared" si="5"/>
        <v>0</v>
      </c>
      <c r="X21" s="132">
        <f t="shared" si="6"/>
        <v>0</v>
      </c>
      <c r="Y21" s="132"/>
      <c r="Z21" s="133"/>
      <c r="AA21" s="133"/>
      <c r="AB21" s="133"/>
      <c r="AC21" s="133"/>
      <c r="AD21" s="149">
        <f>'Ficha funcionário'!Q16</f>
        <v>0</v>
      </c>
      <c r="AE21" s="149">
        <f>'Ficha funcionário'!P16</f>
        <v>0</v>
      </c>
      <c r="AF21" s="133"/>
      <c r="AG21" s="221"/>
      <c r="AH21" s="221"/>
      <c r="AI21" s="222">
        <f t="shared" si="7"/>
        <v>0</v>
      </c>
      <c r="AJ21" s="223">
        <f>'Ficha funcionário'!J16</f>
        <v>0</v>
      </c>
      <c r="AK21" s="222">
        <f>'Ficha funcionário'!K16</f>
        <v>0</v>
      </c>
      <c r="AL21" s="222">
        <f>'Ficha funcionário'!L16</f>
        <v>0</v>
      </c>
      <c r="AM21" s="222">
        <f>'Ficha funcionário'!M16</f>
        <v>-0.3</v>
      </c>
      <c r="AN21" s="222">
        <f t="shared" si="8"/>
        <v>0</v>
      </c>
      <c r="AO21" s="134">
        <f t="shared" si="9"/>
        <v>0</v>
      </c>
      <c r="AP21" s="178"/>
      <c r="AQ21" s="246" t="s">
        <v>175</v>
      </c>
      <c r="AR21" s="179"/>
      <c r="AS21" s="179"/>
      <c r="AT21" s="179"/>
      <c r="AU21" s="179"/>
    </row>
    <row r="22" spans="1:47">
      <c r="A22" s="123" t="b">
        <f>'Ficha funcionário'!A17</f>
        <v>0</v>
      </c>
      <c r="B22" s="123">
        <f>'Ficha funcionário'!B17</f>
        <v>0</v>
      </c>
      <c r="C22" s="123"/>
      <c r="D22" s="124" t="str">
        <f>'Ficha funcionário'!D17</f>
        <v>Expatriado</v>
      </c>
      <c r="E2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2" s="173">
        <f>'Ficha funcionário'!I17</f>
        <v>0</v>
      </c>
      <c r="H22" s="126">
        <f>'Ficha funcionário'!N17</f>
        <v>44</v>
      </c>
      <c r="I22" s="126">
        <f>'Ficha funcionário'!O17</f>
        <v>9</v>
      </c>
      <c r="J22" s="127">
        <f t="shared" si="0"/>
        <v>0</v>
      </c>
      <c r="K22" s="172"/>
      <c r="L22" s="172"/>
      <c r="M22" s="172"/>
      <c r="N22" s="128">
        <f t="shared" si="1"/>
        <v>0</v>
      </c>
      <c r="O22" s="128">
        <f t="shared" si="2"/>
        <v>0</v>
      </c>
      <c r="P22" s="128">
        <f t="shared" si="3"/>
        <v>0</v>
      </c>
      <c r="Q22" s="129">
        <f t="shared" si="4"/>
        <v>18</v>
      </c>
      <c r="R22" s="177">
        <v>0</v>
      </c>
      <c r="S22" s="177">
        <v>0</v>
      </c>
      <c r="T22" s="177">
        <v>0</v>
      </c>
      <c r="U22" s="129">
        <f>-(S22*'Ficha funcionário'!O17)*'Ficha de funcio e processa'!J22</f>
        <v>0</v>
      </c>
      <c r="V22" s="129">
        <f>(T22*'Ficha funcionário'!O17)*'Ficha de funcio e processa'!J22</f>
        <v>0</v>
      </c>
      <c r="W22" s="130">
        <f t="shared" si="5"/>
        <v>0</v>
      </c>
      <c r="X22" s="132">
        <f t="shared" si="6"/>
        <v>0</v>
      </c>
      <c r="Y22" s="132"/>
      <c r="Z22" s="133"/>
      <c r="AA22" s="133"/>
      <c r="AB22" s="133"/>
      <c r="AC22" s="133"/>
      <c r="AD22" s="149">
        <f>'Ficha funcionário'!Q17</f>
        <v>0</v>
      </c>
      <c r="AE22" s="149">
        <f>'Ficha funcionário'!P17</f>
        <v>0</v>
      </c>
      <c r="AF22" s="133"/>
      <c r="AG22" s="221"/>
      <c r="AH22" s="221"/>
      <c r="AI22" s="222">
        <f t="shared" si="7"/>
        <v>0</v>
      </c>
      <c r="AJ22" s="223">
        <f>'Ficha funcionário'!J17</f>
        <v>0</v>
      </c>
      <c r="AK22" s="222">
        <f>'Ficha funcionário'!K17</f>
        <v>0</v>
      </c>
      <c r="AL22" s="222">
        <f>'Ficha funcionário'!L17</f>
        <v>0</v>
      </c>
      <c r="AM22" s="222">
        <f>'Ficha funcionário'!M17</f>
        <v>-0.3</v>
      </c>
      <c r="AN22" s="222">
        <f t="shared" si="8"/>
        <v>0</v>
      </c>
      <c r="AO22" s="134">
        <f t="shared" si="9"/>
        <v>0</v>
      </c>
      <c r="AP22" s="178"/>
      <c r="AQ22" s="246" t="s">
        <v>175</v>
      </c>
      <c r="AR22" s="179"/>
      <c r="AS22" s="179"/>
      <c r="AT22" s="179"/>
      <c r="AU22" s="179"/>
    </row>
    <row r="23" spans="1:47">
      <c r="A23" s="123" t="b">
        <f>'Ficha funcionário'!A18</f>
        <v>0</v>
      </c>
      <c r="B23" s="123">
        <f>'Ficha funcionário'!B18</f>
        <v>0</v>
      </c>
      <c r="C23" s="123"/>
      <c r="D23" s="124" t="str">
        <f>'Ficha funcionário'!D18</f>
        <v>Expatriado</v>
      </c>
      <c r="E2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3" s="173">
        <f>'Ficha funcionário'!I18</f>
        <v>0</v>
      </c>
      <c r="H23" s="126">
        <f>'Ficha funcionário'!N18</f>
        <v>44</v>
      </c>
      <c r="I23" s="126">
        <f>'Ficha funcionário'!O18</f>
        <v>9</v>
      </c>
      <c r="J23" s="127">
        <f t="shared" si="0"/>
        <v>0</v>
      </c>
      <c r="K23" s="172"/>
      <c r="L23" s="172"/>
      <c r="M23" s="172"/>
      <c r="N23" s="128">
        <f t="shared" si="1"/>
        <v>0</v>
      </c>
      <c r="O23" s="128">
        <f t="shared" si="2"/>
        <v>0</v>
      </c>
      <c r="P23" s="128">
        <f t="shared" si="3"/>
        <v>0</v>
      </c>
      <c r="Q23" s="129">
        <f t="shared" si="4"/>
        <v>18</v>
      </c>
      <c r="R23" s="177">
        <v>0</v>
      </c>
      <c r="S23" s="177">
        <v>0</v>
      </c>
      <c r="T23" s="177">
        <v>0</v>
      </c>
      <c r="U23" s="129">
        <f>-(S23*'Ficha funcionário'!O18)*'Ficha de funcio e processa'!J23</f>
        <v>0</v>
      </c>
      <c r="V23" s="129">
        <f>(T23*'Ficha funcionário'!O18)*'Ficha de funcio e processa'!J23</f>
        <v>0</v>
      </c>
      <c r="W23" s="130">
        <f t="shared" si="5"/>
        <v>0</v>
      </c>
      <c r="X23" s="132">
        <f t="shared" si="6"/>
        <v>0</v>
      </c>
      <c r="Y23" s="132"/>
      <c r="Z23" s="133"/>
      <c r="AA23" s="133"/>
      <c r="AB23" s="133"/>
      <c r="AC23" s="133"/>
      <c r="AD23" s="149">
        <f>'Ficha funcionário'!Q18</f>
        <v>0</v>
      </c>
      <c r="AE23" s="149">
        <f>'Ficha funcionário'!P18</f>
        <v>0</v>
      </c>
      <c r="AF23" s="133"/>
      <c r="AG23" s="221"/>
      <c r="AH23" s="221"/>
      <c r="AI23" s="222">
        <f t="shared" si="7"/>
        <v>0</v>
      </c>
      <c r="AJ23" s="223">
        <f>'Ficha funcionário'!J18</f>
        <v>0</v>
      </c>
      <c r="AK23" s="222">
        <f>'Ficha funcionário'!K18</f>
        <v>0</v>
      </c>
      <c r="AL23" s="222">
        <f>'Ficha funcionário'!L18</f>
        <v>0</v>
      </c>
      <c r="AM23" s="222">
        <f>'Ficha funcionário'!M18</f>
        <v>-0.3</v>
      </c>
      <c r="AN23" s="222">
        <f t="shared" si="8"/>
        <v>0</v>
      </c>
      <c r="AO23" s="134">
        <f t="shared" si="9"/>
        <v>0</v>
      </c>
      <c r="AP23" s="178"/>
      <c r="AQ23" s="246" t="s">
        <v>175</v>
      </c>
      <c r="AR23" s="179"/>
      <c r="AS23" s="179"/>
      <c r="AT23" s="179"/>
      <c r="AU23" s="179"/>
    </row>
    <row r="24" spans="1:47">
      <c r="A24" s="123" t="b">
        <f>'Ficha funcionário'!A19</f>
        <v>0</v>
      </c>
      <c r="B24" s="123">
        <f>'Ficha funcionário'!B19</f>
        <v>0</v>
      </c>
      <c r="C24" s="123"/>
      <c r="D24" s="124" t="str">
        <f>'Ficha funcionário'!D19</f>
        <v>Expatriado</v>
      </c>
      <c r="E2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4" s="173">
        <f>'Ficha funcionário'!I19</f>
        <v>0</v>
      </c>
      <c r="H24" s="126">
        <f>'Ficha funcionário'!N19</f>
        <v>44</v>
      </c>
      <c r="I24" s="126">
        <f>'Ficha funcionário'!O19</f>
        <v>9</v>
      </c>
      <c r="J24" s="127">
        <f t="shared" si="0"/>
        <v>0</v>
      </c>
      <c r="K24" s="172"/>
      <c r="L24" s="172"/>
      <c r="M24" s="172"/>
      <c r="N24" s="128">
        <f t="shared" si="1"/>
        <v>0</v>
      </c>
      <c r="O24" s="128">
        <f t="shared" si="2"/>
        <v>0</v>
      </c>
      <c r="P24" s="128">
        <f t="shared" si="3"/>
        <v>0</v>
      </c>
      <c r="Q24" s="129">
        <f t="shared" si="4"/>
        <v>18</v>
      </c>
      <c r="R24" s="177">
        <v>0</v>
      </c>
      <c r="S24" s="177">
        <v>0</v>
      </c>
      <c r="T24" s="177">
        <v>0</v>
      </c>
      <c r="U24" s="129">
        <f>-(S24*'Ficha funcionário'!O19)*'Ficha de funcio e processa'!J24</f>
        <v>0</v>
      </c>
      <c r="V24" s="129">
        <f>(T24*'Ficha funcionário'!O19)*'Ficha de funcio e processa'!J24</f>
        <v>0</v>
      </c>
      <c r="W24" s="130">
        <f t="shared" si="5"/>
        <v>0</v>
      </c>
      <c r="X24" s="132">
        <f t="shared" si="6"/>
        <v>0</v>
      </c>
      <c r="Y24" s="132"/>
      <c r="Z24" s="133"/>
      <c r="AA24" s="133"/>
      <c r="AB24" s="133"/>
      <c r="AC24" s="133"/>
      <c r="AD24" s="149">
        <f>'Ficha funcionário'!Q19</f>
        <v>0</v>
      </c>
      <c r="AE24" s="149">
        <f>'Ficha funcionário'!P19</f>
        <v>0</v>
      </c>
      <c r="AF24" s="133"/>
      <c r="AG24" s="221"/>
      <c r="AH24" s="221"/>
      <c r="AI24" s="222">
        <f t="shared" si="7"/>
        <v>0</v>
      </c>
      <c r="AJ24" s="223">
        <f>'Ficha funcionário'!J19</f>
        <v>0</v>
      </c>
      <c r="AK24" s="222">
        <f>'Ficha funcionário'!K19</f>
        <v>0</v>
      </c>
      <c r="AL24" s="222">
        <f>'Ficha funcionário'!L19</f>
        <v>0</v>
      </c>
      <c r="AM24" s="222">
        <f>'Ficha funcionário'!M19</f>
        <v>-0.3</v>
      </c>
      <c r="AN24" s="222">
        <f t="shared" si="8"/>
        <v>0</v>
      </c>
      <c r="AO24" s="134">
        <f t="shared" si="9"/>
        <v>0</v>
      </c>
      <c r="AP24" s="178"/>
      <c r="AQ24" s="246" t="s">
        <v>175</v>
      </c>
      <c r="AR24" s="179"/>
      <c r="AS24" s="179"/>
      <c r="AT24" s="179"/>
      <c r="AU24" s="179"/>
    </row>
    <row r="25" spans="1:47">
      <c r="A25" s="123" t="b">
        <f>'Ficha funcionário'!A20</f>
        <v>0</v>
      </c>
      <c r="B25" s="123">
        <f>'Ficha funcionário'!B20</f>
        <v>0</v>
      </c>
      <c r="C25" s="123"/>
      <c r="D25" s="124" t="str">
        <f>'Ficha funcionário'!D20</f>
        <v>Expatriado</v>
      </c>
      <c r="E2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5" s="173">
        <f>'Ficha funcionário'!I20</f>
        <v>0</v>
      </c>
      <c r="H25" s="126">
        <f>'Ficha funcionário'!N20</f>
        <v>44</v>
      </c>
      <c r="I25" s="126">
        <f>'Ficha funcionário'!O20</f>
        <v>9</v>
      </c>
      <c r="J25" s="127">
        <f t="shared" si="0"/>
        <v>0</v>
      </c>
      <c r="K25" s="172"/>
      <c r="L25" s="172"/>
      <c r="M25" s="172"/>
      <c r="N25" s="128">
        <f t="shared" si="1"/>
        <v>0</v>
      </c>
      <c r="O25" s="128">
        <f t="shared" si="2"/>
        <v>0</v>
      </c>
      <c r="P25" s="128">
        <f t="shared" si="3"/>
        <v>0</v>
      </c>
      <c r="Q25" s="129">
        <f t="shared" si="4"/>
        <v>18</v>
      </c>
      <c r="R25" s="177">
        <v>0</v>
      </c>
      <c r="S25" s="177">
        <v>0</v>
      </c>
      <c r="T25" s="177">
        <v>0</v>
      </c>
      <c r="U25" s="129">
        <f>-(S25*'Ficha funcionário'!O20)*'Ficha de funcio e processa'!J25</f>
        <v>0</v>
      </c>
      <c r="V25" s="129">
        <f>(T25*'Ficha funcionário'!O20)*'Ficha de funcio e processa'!J25</f>
        <v>0</v>
      </c>
      <c r="W25" s="130">
        <f t="shared" si="5"/>
        <v>0</v>
      </c>
      <c r="X25" s="132">
        <f t="shared" si="6"/>
        <v>0</v>
      </c>
      <c r="Y25" s="132"/>
      <c r="Z25" s="133"/>
      <c r="AA25" s="133"/>
      <c r="AB25" s="133"/>
      <c r="AC25" s="133"/>
      <c r="AD25" s="149">
        <f>'Ficha funcionário'!Q20</f>
        <v>0</v>
      </c>
      <c r="AE25" s="149">
        <f>'Ficha funcionário'!P20</f>
        <v>0</v>
      </c>
      <c r="AF25" s="133"/>
      <c r="AG25" s="221"/>
      <c r="AH25" s="221"/>
      <c r="AI25" s="222">
        <f t="shared" si="7"/>
        <v>0</v>
      </c>
      <c r="AJ25" s="223">
        <f>'Ficha funcionário'!J20</f>
        <v>0</v>
      </c>
      <c r="AK25" s="222">
        <f>'Ficha funcionário'!K20</f>
        <v>0</v>
      </c>
      <c r="AL25" s="222">
        <f>'Ficha funcionário'!L20</f>
        <v>0</v>
      </c>
      <c r="AM25" s="222">
        <f>'Ficha funcionário'!M20</f>
        <v>-0.3</v>
      </c>
      <c r="AN25" s="222">
        <f t="shared" si="8"/>
        <v>0</v>
      </c>
      <c r="AO25" s="134">
        <f t="shared" si="9"/>
        <v>0</v>
      </c>
      <c r="AP25" s="178"/>
      <c r="AQ25" s="246" t="s">
        <v>175</v>
      </c>
      <c r="AR25" s="179"/>
      <c r="AS25" s="179"/>
      <c r="AT25" s="179"/>
      <c r="AU25" s="179"/>
    </row>
    <row r="26" spans="1:47">
      <c r="A26" s="123" t="b">
        <f>'Ficha funcionário'!A21</f>
        <v>0</v>
      </c>
      <c r="B26" s="123">
        <f>'Ficha funcionário'!B21</f>
        <v>0</v>
      </c>
      <c r="C26" s="123"/>
      <c r="D26" s="124" t="str">
        <f>'Ficha funcionário'!D21</f>
        <v>Expatriado</v>
      </c>
      <c r="E2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6" s="173">
        <f>'Ficha funcionário'!I21</f>
        <v>0</v>
      </c>
      <c r="H26" s="126">
        <f>'Ficha funcionário'!N21</f>
        <v>44</v>
      </c>
      <c r="I26" s="126">
        <f>'Ficha funcionário'!O21</f>
        <v>9</v>
      </c>
      <c r="J26" s="127">
        <f t="shared" si="0"/>
        <v>0</v>
      </c>
      <c r="K26" s="172"/>
      <c r="L26" s="172"/>
      <c r="M26" s="172"/>
      <c r="N26" s="128">
        <f t="shared" si="1"/>
        <v>0</v>
      </c>
      <c r="O26" s="128">
        <f t="shared" si="2"/>
        <v>0</v>
      </c>
      <c r="P26" s="128">
        <f t="shared" si="3"/>
        <v>0</v>
      </c>
      <c r="Q26" s="129">
        <f t="shared" si="4"/>
        <v>18</v>
      </c>
      <c r="R26" s="177">
        <v>0</v>
      </c>
      <c r="S26" s="177">
        <v>0</v>
      </c>
      <c r="T26" s="177">
        <v>0</v>
      </c>
      <c r="U26" s="129">
        <f>-(S26*'Ficha funcionário'!O21)*'Ficha de funcio e processa'!J26</f>
        <v>0</v>
      </c>
      <c r="V26" s="129">
        <f>(T26*'Ficha funcionário'!O21)*'Ficha de funcio e processa'!J26</f>
        <v>0</v>
      </c>
      <c r="W26" s="130">
        <f t="shared" si="5"/>
        <v>0</v>
      </c>
      <c r="X26" s="132">
        <f t="shared" si="6"/>
        <v>0</v>
      </c>
      <c r="Y26" s="132"/>
      <c r="Z26" s="133"/>
      <c r="AA26" s="133"/>
      <c r="AB26" s="133"/>
      <c r="AC26" s="133"/>
      <c r="AD26" s="149">
        <f>'Ficha funcionário'!Q21</f>
        <v>0</v>
      </c>
      <c r="AE26" s="149">
        <f>'Ficha funcionário'!P21</f>
        <v>0</v>
      </c>
      <c r="AF26" s="133"/>
      <c r="AG26" s="221"/>
      <c r="AH26" s="221"/>
      <c r="AI26" s="222">
        <f t="shared" si="7"/>
        <v>0</v>
      </c>
      <c r="AJ26" s="223">
        <f>'Ficha funcionário'!J21</f>
        <v>0</v>
      </c>
      <c r="AK26" s="222">
        <f>'Ficha funcionário'!K21</f>
        <v>0</v>
      </c>
      <c r="AL26" s="222">
        <f>'Ficha funcionário'!L21</f>
        <v>0</v>
      </c>
      <c r="AM26" s="222">
        <f>'Ficha funcionário'!M21</f>
        <v>-0.3</v>
      </c>
      <c r="AN26" s="222">
        <f t="shared" si="8"/>
        <v>0</v>
      </c>
      <c r="AO26" s="134">
        <f t="shared" si="9"/>
        <v>0</v>
      </c>
      <c r="AP26" s="178"/>
      <c r="AQ26" s="246" t="s">
        <v>175</v>
      </c>
      <c r="AR26" s="179"/>
      <c r="AS26" s="179"/>
      <c r="AT26" s="179"/>
      <c r="AU26" s="179"/>
    </row>
    <row r="27" spans="1:47">
      <c r="A27" s="123" t="b">
        <f>'Ficha funcionário'!A22</f>
        <v>0</v>
      </c>
      <c r="B27" s="123">
        <f>'Ficha funcionário'!B22</f>
        <v>0</v>
      </c>
      <c r="C27" s="123"/>
      <c r="D27" s="124" t="str">
        <f>'Ficha funcionário'!D22</f>
        <v>Expatriado</v>
      </c>
      <c r="E2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7" s="173">
        <f>'Ficha funcionário'!I22</f>
        <v>0</v>
      </c>
      <c r="H27" s="126">
        <f>'Ficha funcionário'!N22</f>
        <v>44</v>
      </c>
      <c r="I27" s="126">
        <f>'Ficha funcionário'!O22</f>
        <v>9</v>
      </c>
      <c r="J27" s="127">
        <f t="shared" si="0"/>
        <v>0</v>
      </c>
      <c r="K27" s="172"/>
      <c r="L27" s="172"/>
      <c r="M27" s="172"/>
      <c r="N27" s="128">
        <f t="shared" si="1"/>
        <v>0</v>
      </c>
      <c r="O27" s="128">
        <f t="shared" si="2"/>
        <v>0</v>
      </c>
      <c r="P27" s="128">
        <f t="shared" si="3"/>
        <v>0</v>
      </c>
      <c r="Q27" s="129">
        <f t="shared" si="4"/>
        <v>18</v>
      </c>
      <c r="R27" s="177">
        <v>0</v>
      </c>
      <c r="S27" s="177">
        <v>0</v>
      </c>
      <c r="T27" s="177">
        <v>0</v>
      </c>
      <c r="U27" s="129">
        <f>-(S27*'Ficha funcionário'!O22)*'Ficha de funcio e processa'!J27</f>
        <v>0</v>
      </c>
      <c r="V27" s="129">
        <f>(T27*'Ficha funcionário'!O22)*'Ficha de funcio e processa'!J27</f>
        <v>0</v>
      </c>
      <c r="W27" s="130">
        <f t="shared" si="5"/>
        <v>0</v>
      </c>
      <c r="X27" s="132">
        <f t="shared" si="6"/>
        <v>0</v>
      </c>
      <c r="Y27" s="132"/>
      <c r="Z27" s="133"/>
      <c r="AA27" s="133"/>
      <c r="AB27" s="133"/>
      <c r="AC27" s="133"/>
      <c r="AD27" s="149">
        <f>'Ficha funcionário'!Q22</f>
        <v>0</v>
      </c>
      <c r="AE27" s="149">
        <f>'Ficha funcionário'!P22</f>
        <v>0</v>
      </c>
      <c r="AF27" s="133"/>
      <c r="AG27" s="221"/>
      <c r="AH27" s="221"/>
      <c r="AI27" s="222">
        <f t="shared" si="7"/>
        <v>0</v>
      </c>
      <c r="AJ27" s="223">
        <f>'Ficha funcionário'!J22</f>
        <v>0</v>
      </c>
      <c r="AK27" s="222">
        <f>'Ficha funcionário'!K22</f>
        <v>0</v>
      </c>
      <c r="AL27" s="222">
        <f>'Ficha funcionário'!L22</f>
        <v>0</v>
      </c>
      <c r="AM27" s="222">
        <f>'Ficha funcionário'!M22</f>
        <v>-0.3</v>
      </c>
      <c r="AN27" s="222">
        <f t="shared" si="8"/>
        <v>0</v>
      </c>
      <c r="AO27" s="134">
        <f t="shared" si="9"/>
        <v>0</v>
      </c>
      <c r="AP27" s="178"/>
      <c r="AQ27" s="246" t="s">
        <v>175</v>
      </c>
      <c r="AR27" s="179"/>
      <c r="AS27" s="179"/>
      <c r="AT27" s="179"/>
      <c r="AU27" s="179"/>
    </row>
    <row r="28" spans="1:47">
      <c r="A28" s="123" t="b">
        <f>'Ficha funcionário'!A23</f>
        <v>0</v>
      </c>
      <c r="B28" s="123">
        <f>'Ficha funcionário'!B23</f>
        <v>0</v>
      </c>
      <c r="C28" s="123"/>
      <c r="D28" s="124" t="str">
        <f>'Ficha funcionário'!D23</f>
        <v>Expatriado</v>
      </c>
      <c r="E2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8" s="173">
        <f>'Ficha funcionário'!I23</f>
        <v>0</v>
      </c>
      <c r="H28" s="126">
        <f>'Ficha funcionário'!N23</f>
        <v>44</v>
      </c>
      <c r="I28" s="126">
        <f>'Ficha funcionário'!O23</f>
        <v>9</v>
      </c>
      <c r="J28" s="127">
        <f t="shared" si="0"/>
        <v>0</v>
      </c>
      <c r="K28" s="172"/>
      <c r="L28" s="172"/>
      <c r="M28" s="172"/>
      <c r="N28" s="128">
        <f t="shared" si="1"/>
        <v>0</v>
      </c>
      <c r="O28" s="128">
        <f t="shared" si="2"/>
        <v>0</v>
      </c>
      <c r="P28" s="128">
        <f t="shared" si="3"/>
        <v>0</v>
      </c>
      <c r="Q28" s="129">
        <f t="shared" si="4"/>
        <v>18</v>
      </c>
      <c r="R28" s="177">
        <v>0</v>
      </c>
      <c r="S28" s="177">
        <v>0</v>
      </c>
      <c r="T28" s="177">
        <v>0</v>
      </c>
      <c r="U28" s="129">
        <f>-(S28*'Ficha funcionário'!O23)*'Ficha de funcio e processa'!J28</f>
        <v>0</v>
      </c>
      <c r="V28" s="129">
        <f>(T28*'Ficha funcionário'!O23)*'Ficha de funcio e processa'!J28</f>
        <v>0</v>
      </c>
      <c r="W28" s="130">
        <f t="shared" si="5"/>
        <v>0</v>
      </c>
      <c r="X28" s="132">
        <f t="shared" si="6"/>
        <v>0</v>
      </c>
      <c r="Y28" s="132"/>
      <c r="Z28" s="133"/>
      <c r="AA28" s="133"/>
      <c r="AB28" s="133"/>
      <c r="AC28" s="133"/>
      <c r="AD28" s="149">
        <f>'Ficha funcionário'!Q23</f>
        <v>0</v>
      </c>
      <c r="AE28" s="149">
        <f>'Ficha funcionário'!P23</f>
        <v>0</v>
      </c>
      <c r="AF28" s="133"/>
      <c r="AG28" s="221"/>
      <c r="AH28" s="221"/>
      <c r="AI28" s="222">
        <f t="shared" si="7"/>
        <v>0</v>
      </c>
      <c r="AJ28" s="223">
        <f>'Ficha funcionário'!J23</f>
        <v>0</v>
      </c>
      <c r="AK28" s="222">
        <f>'Ficha funcionário'!K23</f>
        <v>0</v>
      </c>
      <c r="AL28" s="222">
        <f>'Ficha funcionário'!L23</f>
        <v>0</v>
      </c>
      <c r="AM28" s="222">
        <f>'Ficha funcionário'!M23</f>
        <v>-0.3</v>
      </c>
      <c r="AN28" s="222">
        <f t="shared" si="8"/>
        <v>0</v>
      </c>
      <c r="AO28" s="134">
        <f t="shared" si="9"/>
        <v>0</v>
      </c>
      <c r="AP28" s="178"/>
      <c r="AQ28" s="246" t="s">
        <v>175</v>
      </c>
      <c r="AR28" s="179"/>
      <c r="AS28" s="179"/>
      <c r="AT28" s="179"/>
      <c r="AU28" s="179"/>
    </row>
    <row r="29" spans="1:47">
      <c r="A29" s="123" t="b">
        <f>'Ficha funcionário'!A24</f>
        <v>0</v>
      </c>
      <c r="B29" s="123">
        <f>'Ficha funcionário'!B24</f>
        <v>0</v>
      </c>
      <c r="C29" s="123"/>
      <c r="D29" s="124" t="str">
        <f>'Ficha funcionário'!D24</f>
        <v>Expatriado</v>
      </c>
      <c r="E2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9" s="173">
        <f>'Ficha funcionário'!I24</f>
        <v>0</v>
      </c>
      <c r="H29" s="126">
        <f>'Ficha funcionário'!N24</f>
        <v>44</v>
      </c>
      <c r="I29" s="126">
        <f>'Ficha funcionário'!O24</f>
        <v>9</v>
      </c>
      <c r="J29" s="127">
        <f t="shared" si="0"/>
        <v>0</v>
      </c>
      <c r="K29" s="172"/>
      <c r="L29" s="172"/>
      <c r="M29" s="172"/>
      <c r="N29" s="128">
        <f t="shared" si="1"/>
        <v>0</v>
      </c>
      <c r="O29" s="128">
        <f t="shared" si="2"/>
        <v>0</v>
      </c>
      <c r="P29" s="128">
        <f t="shared" si="3"/>
        <v>0</v>
      </c>
      <c r="Q29" s="129">
        <f t="shared" si="4"/>
        <v>18</v>
      </c>
      <c r="R29" s="177">
        <v>0</v>
      </c>
      <c r="S29" s="177">
        <v>0</v>
      </c>
      <c r="T29" s="177">
        <v>0</v>
      </c>
      <c r="U29" s="129">
        <f>-(S29*'Ficha funcionário'!O24)*'Ficha de funcio e processa'!J29</f>
        <v>0</v>
      </c>
      <c r="V29" s="129">
        <f>(T29*'Ficha funcionário'!O24)*'Ficha de funcio e processa'!J29</f>
        <v>0</v>
      </c>
      <c r="W29" s="130">
        <f t="shared" si="5"/>
        <v>0</v>
      </c>
      <c r="X29" s="132">
        <f t="shared" si="6"/>
        <v>0</v>
      </c>
      <c r="Y29" s="132"/>
      <c r="Z29" s="133"/>
      <c r="AA29" s="133"/>
      <c r="AB29" s="133"/>
      <c r="AC29" s="133"/>
      <c r="AD29" s="149">
        <f>'Ficha funcionário'!Q24</f>
        <v>0</v>
      </c>
      <c r="AE29" s="149">
        <f>'Ficha funcionário'!P24</f>
        <v>0</v>
      </c>
      <c r="AF29" s="133"/>
      <c r="AG29" s="221"/>
      <c r="AH29" s="221"/>
      <c r="AI29" s="222">
        <f t="shared" si="7"/>
        <v>0</v>
      </c>
      <c r="AJ29" s="223">
        <f>'Ficha funcionário'!J24</f>
        <v>0</v>
      </c>
      <c r="AK29" s="222">
        <f>'Ficha funcionário'!K24</f>
        <v>0</v>
      </c>
      <c r="AL29" s="222">
        <f>'Ficha funcionário'!L24</f>
        <v>0</v>
      </c>
      <c r="AM29" s="222">
        <f>'Ficha funcionário'!M24</f>
        <v>-0.3</v>
      </c>
      <c r="AN29" s="222">
        <f t="shared" si="8"/>
        <v>0</v>
      </c>
      <c r="AO29" s="134">
        <f t="shared" si="9"/>
        <v>0</v>
      </c>
      <c r="AP29" s="178"/>
      <c r="AQ29" s="246" t="s">
        <v>175</v>
      </c>
      <c r="AR29" s="179"/>
      <c r="AS29" s="179"/>
      <c r="AT29" s="179"/>
      <c r="AU29" s="179"/>
    </row>
    <row r="30" spans="1:47">
      <c r="A30" s="123" t="b">
        <f>'Ficha funcionário'!A25</f>
        <v>0</v>
      </c>
      <c r="B30" s="123">
        <f>'Ficha funcionário'!B25</f>
        <v>0</v>
      </c>
      <c r="C30" s="123"/>
      <c r="D30" s="124" t="str">
        <f>'Ficha funcionário'!D25</f>
        <v>Expatriado</v>
      </c>
      <c r="E3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0" s="173">
        <f>'Ficha funcionário'!I25</f>
        <v>0</v>
      </c>
      <c r="H30" s="126">
        <f>'Ficha funcionário'!N25</f>
        <v>44</v>
      </c>
      <c r="I30" s="126">
        <f>'Ficha funcionário'!O25</f>
        <v>9</v>
      </c>
      <c r="J30" s="127">
        <f t="shared" si="0"/>
        <v>0</v>
      </c>
      <c r="K30" s="172"/>
      <c r="L30" s="172"/>
      <c r="M30" s="172"/>
      <c r="N30" s="128">
        <f t="shared" si="1"/>
        <v>0</v>
      </c>
      <c r="O30" s="128">
        <f t="shared" si="2"/>
        <v>0</v>
      </c>
      <c r="P30" s="128">
        <f t="shared" si="3"/>
        <v>0</v>
      </c>
      <c r="Q30" s="129">
        <f t="shared" si="4"/>
        <v>18</v>
      </c>
      <c r="R30" s="177">
        <v>0</v>
      </c>
      <c r="S30" s="177">
        <v>0</v>
      </c>
      <c r="T30" s="177">
        <v>0</v>
      </c>
      <c r="U30" s="129">
        <f>-(S30*'Ficha funcionário'!O25)*'Ficha de funcio e processa'!J30</f>
        <v>0</v>
      </c>
      <c r="V30" s="129">
        <f>(T30*'Ficha funcionário'!O25)*'Ficha de funcio e processa'!J30</f>
        <v>0</v>
      </c>
      <c r="W30" s="130">
        <f t="shared" si="5"/>
        <v>0</v>
      </c>
      <c r="X30" s="132">
        <f t="shared" si="6"/>
        <v>0</v>
      </c>
      <c r="Y30" s="132"/>
      <c r="Z30" s="133"/>
      <c r="AA30" s="133"/>
      <c r="AB30" s="133"/>
      <c r="AC30" s="133"/>
      <c r="AD30" s="149">
        <f>'Ficha funcionário'!Q25</f>
        <v>0</v>
      </c>
      <c r="AE30" s="149">
        <f>'Ficha funcionário'!P25</f>
        <v>0</v>
      </c>
      <c r="AF30" s="133"/>
      <c r="AG30" s="221"/>
      <c r="AH30" s="221"/>
      <c r="AI30" s="222">
        <f t="shared" si="7"/>
        <v>0</v>
      </c>
      <c r="AJ30" s="223">
        <f>'Ficha funcionário'!J25</f>
        <v>0</v>
      </c>
      <c r="AK30" s="222">
        <f>'Ficha funcionário'!K25</f>
        <v>0</v>
      </c>
      <c r="AL30" s="222">
        <f>'Ficha funcionário'!L25</f>
        <v>0</v>
      </c>
      <c r="AM30" s="222">
        <f>'Ficha funcionário'!M25</f>
        <v>-0.3</v>
      </c>
      <c r="AN30" s="222">
        <f t="shared" si="8"/>
        <v>0</v>
      </c>
      <c r="AO30" s="134">
        <f t="shared" si="9"/>
        <v>0</v>
      </c>
      <c r="AP30" s="178"/>
      <c r="AQ30" s="246" t="s">
        <v>175</v>
      </c>
      <c r="AR30" s="179"/>
      <c r="AS30" s="179"/>
      <c r="AT30" s="179"/>
      <c r="AU30" s="179"/>
    </row>
    <row r="31" spans="1:47">
      <c r="A31" s="123" t="b">
        <f>'Ficha funcionário'!A26</f>
        <v>0</v>
      </c>
      <c r="B31" s="123">
        <f>'Ficha funcionário'!B26</f>
        <v>0</v>
      </c>
      <c r="C31" s="123"/>
      <c r="D31" s="124" t="str">
        <f>'Ficha funcionário'!D26</f>
        <v>Expatriado</v>
      </c>
      <c r="E3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1" s="173">
        <f>'Ficha funcionário'!I26</f>
        <v>0</v>
      </c>
      <c r="H31" s="126">
        <f>'Ficha funcionário'!N26</f>
        <v>44</v>
      </c>
      <c r="I31" s="126">
        <f>'Ficha funcionário'!O26</f>
        <v>9</v>
      </c>
      <c r="J31" s="127">
        <f t="shared" si="0"/>
        <v>0</v>
      </c>
      <c r="K31" s="172"/>
      <c r="L31" s="172"/>
      <c r="M31" s="172"/>
      <c r="N31" s="128">
        <f t="shared" si="1"/>
        <v>0</v>
      </c>
      <c r="O31" s="128">
        <f t="shared" si="2"/>
        <v>0</v>
      </c>
      <c r="P31" s="128">
        <f t="shared" si="3"/>
        <v>0</v>
      </c>
      <c r="Q31" s="129">
        <f t="shared" si="4"/>
        <v>18</v>
      </c>
      <c r="R31" s="177">
        <v>0</v>
      </c>
      <c r="S31" s="177">
        <v>0</v>
      </c>
      <c r="T31" s="177">
        <v>0</v>
      </c>
      <c r="U31" s="129">
        <f>-(S31*'Ficha funcionário'!O26)*'Ficha de funcio e processa'!J31</f>
        <v>0</v>
      </c>
      <c r="V31" s="129">
        <f>(T31*'Ficha funcionário'!O26)*'Ficha de funcio e processa'!J31</f>
        <v>0</v>
      </c>
      <c r="W31" s="130">
        <f t="shared" si="5"/>
        <v>0</v>
      </c>
      <c r="X31" s="132">
        <f t="shared" si="6"/>
        <v>0</v>
      </c>
      <c r="Y31" s="132"/>
      <c r="Z31" s="133"/>
      <c r="AA31" s="133"/>
      <c r="AB31" s="133"/>
      <c r="AC31" s="133"/>
      <c r="AD31" s="149">
        <f>'Ficha funcionário'!Q26</f>
        <v>0</v>
      </c>
      <c r="AE31" s="149">
        <f>'Ficha funcionário'!P26</f>
        <v>0</v>
      </c>
      <c r="AF31" s="133"/>
      <c r="AG31" s="221"/>
      <c r="AH31" s="221"/>
      <c r="AI31" s="222">
        <f t="shared" si="7"/>
        <v>0</v>
      </c>
      <c r="AJ31" s="223">
        <f>'Ficha funcionário'!J26</f>
        <v>0</v>
      </c>
      <c r="AK31" s="222">
        <f>'Ficha funcionário'!K26</f>
        <v>0</v>
      </c>
      <c r="AL31" s="222">
        <f>'Ficha funcionário'!L26</f>
        <v>0</v>
      </c>
      <c r="AM31" s="222">
        <f>'Ficha funcionário'!M26</f>
        <v>-0.3</v>
      </c>
      <c r="AN31" s="222">
        <f t="shared" si="8"/>
        <v>0</v>
      </c>
      <c r="AO31" s="134">
        <f t="shared" si="9"/>
        <v>0</v>
      </c>
      <c r="AP31" s="178"/>
      <c r="AQ31" s="246" t="s">
        <v>175</v>
      </c>
      <c r="AR31" s="179"/>
      <c r="AS31" s="179"/>
      <c r="AT31" s="179"/>
      <c r="AU31" s="179"/>
    </row>
    <row r="32" spans="1:47">
      <c r="A32" s="123" t="b">
        <f>'Ficha funcionário'!A27</f>
        <v>0</v>
      </c>
      <c r="B32" s="123">
        <f>'Ficha funcionário'!B27</f>
        <v>0</v>
      </c>
      <c r="C32" s="123"/>
      <c r="D32" s="124" t="str">
        <f>'Ficha funcionário'!D27</f>
        <v>Expatriado</v>
      </c>
      <c r="E3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2" s="173">
        <f>'Ficha funcionário'!I27</f>
        <v>0</v>
      </c>
      <c r="H32" s="126">
        <f>'Ficha funcionário'!N27</f>
        <v>44</v>
      </c>
      <c r="I32" s="126">
        <f>'Ficha funcionário'!O27</f>
        <v>9</v>
      </c>
      <c r="J32" s="127">
        <f t="shared" si="0"/>
        <v>0</v>
      </c>
      <c r="K32" s="172"/>
      <c r="L32" s="172"/>
      <c r="M32" s="172"/>
      <c r="N32" s="128">
        <f t="shared" si="1"/>
        <v>0</v>
      </c>
      <c r="O32" s="128">
        <f t="shared" si="2"/>
        <v>0</v>
      </c>
      <c r="P32" s="128">
        <f t="shared" si="3"/>
        <v>0</v>
      </c>
      <c r="Q32" s="129">
        <f t="shared" si="4"/>
        <v>18</v>
      </c>
      <c r="R32" s="177">
        <v>0</v>
      </c>
      <c r="S32" s="177">
        <v>0</v>
      </c>
      <c r="T32" s="177">
        <v>0</v>
      </c>
      <c r="U32" s="129">
        <f>-(S32*'Ficha funcionário'!O27)*'Ficha de funcio e processa'!J32</f>
        <v>0</v>
      </c>
      <c r="V32" s="129">
        <f>(T32*'Ficha funcionário'!O27)*'Ficha de funcio e processa'!J32</f>
        <v>0</v>
      </c>
      <c r="W32" s="130">
        <f t="shared" si="5"/>
        <v>0</v>
      </c>
      <c r="X32" s="132">
        <f t="shared" si="6"/>
        <v>0</v>
      </c>
      <c r="Y32" s="132"/>
      <c r="Z32" s="133"/>
      <c r="AA32" s="133"/>
      <c r="AB32" s="133"/>
      <c r="AC32" s="133"/>
      <c r="AD32" s="149">
        <f>'Ficha funcionário'!Q27</f>
        <v>0</v>
      </c>
      <c r="AE32" s="149">
        <f>'Ficha funcionário'!P27</f>
        <v>0</v>
      </c>
      <c r="AF32" s="133"/>
      <c r="AG32" s="221"/>
      <c r="AH32" s="221"/>
      <c r="AI32" s="222">
        <f t="shared" si="7"/>
        <v>0</v>
      </c>
      <c r="AJ32" s="223">
        <f>'Ficha funcionário'!J27</f>
        <v>0</v>
      </c>
      <c r="AK32" s="222">
        <f>'Ficha funcionário'!K27</f>
        <v>0</v>
      </c>
      <c r="AL32" s="222">
        <f>'Ficha funcionário'!L27</f>
        <v>0</v>
      </c>
      <c r="AM32" s="222">
        <f>'Ficha funcionário'!M27</f>
        <v>-0.3</v>
      </c>
      <c r="AN32" s="222">
        <f t="shared" si="8"/>
        <v>0</v>
      </c>
      <c r="AO32" s="134">
        <f t="shared" si="9"/>
        <v>0</v>
      </c>
      <c r="AP32" s="178"/>
      <c r="AQ32" s="246" t="s">
        <v>175</v>
      </c>
      <c r="AR32" s="179"/>
      <c r="AS32" s="179"/>
      <c r="AT32" s="179"/>
      <c r="AU32" s="179"/>
    </row>
    <row r="33" spans="1:47">
      <c r="A33" s="123" t="b">
        <f>'Ficha funcionário'!A28</f>
        <v>0</v>
      </c>
      <c r="B33" s="123">
        <f>'Ficha funcionário'!B28</f>
        <v>0</v>
      </c>
      <c r="C33" s="123"/>
      <c r="D33" s="124" t="str">
        <f>'Ficha funcionário'!D28</f>
        <v>Expatriado</v>
      </c>
      <c r="E3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3" s="173">
        <f>'Ficha funcionário'!I28</f>
        <v>0</v>
      </c>
      <c r="H33" s="126">
        <f>'Ficha funcionário'!N28</f>
        <v>44</v>
      </c>
      <c r="I33" s="126">
        <f>'Ficha funcionário'!O28</f>
        <v>9</v>
      </c>
      <c r="J33" s="127">
        <f t="shared" si="0"/>
        <v>0</v>
      </c>
      <c r="K33" s="172"/>
      <c r="L33" s="172"/>
      <c r="M33" s="172"/>
      <c r="N33" s="128">
        <f t="shared" si="1"/>
        <v>0</v>
      </c>
      <c r="O33" s="128">
        <f t="shared" si="2"/>
        <v>0</v>
      </c>
      <c r="P33" s="128">
        <f t="shared" si="3"/>
        <v>0</v>
      </c>
      <c r="Q33" s="129">
        <f t="shared" si="4"/>
        <v>18</v>
      </c>
      <c r="R33" s="177">
        <v>0</v>
      </c>
      <c r="S33" s="177">
        <v>0</v>
      </c>
      <c r="T33" s="177">
        <v>0</v>
      </c>
      <c r="U33" s="129">
        <f>-(S33*'Ficha funcionário'!O28)*'Ficha de funcio e processa'!J33</f>
        <v>0</v>
      </c>
      <c r="V33" s="129">
        <f>(T33*'Ficha funcionário'!O28)*'Ficha de funcio e processa'!J33</f>
        <v>0</v>
      </c>
      <c r="W33" s="130">
        <f t="shared" si="5"/>
        <v>0</v>
      </c>
      <c r="X33" s="132">
        <f t="shared" si="6"/>
        <v>0</v>
      </c>
      <c r="Y33" s="132"/>
      <c r="Z33" s="133"/>
      <c r="AA33" s="133"/>
      <c r="AB33" s="133"/>
      <c r="AC33" s="133"/>
      <c r="AD33" s="149">
        <f>'Ficha funcionário'!Q28</f>
        <v>0</v>
      </c>
      <c r="AE33" s="149">
        <f>'Ficha funcionário'!P28</f>
        <v>0</v>
      </c>
      <c r="AF33" s="133"/>
      <c r="AG33" s="221"/>
      <c r="AH33" s="221"/>
      <c r="AI33" s="222">
        <f t="shared" si="7"/>
        <v>0</v>
      </c>
      <c r="AJ33" s="223">
        <f>'Ficha funcionário'!J28</f>
        <v>0</v>
      </c>
      <c r="AK33" s="222">
        <f>'Ficha funcionário'!K28</f>
        <v>0</v>
      </c>
      <c r="AL33" s="222">
        <f>'Ficha funcionário'!L28</f>
        <v>0</v>
      </c>
      <c r="AM33" s="222">
        <f>'Ficha funcionário'!M28</f>
        <v>-0.3</v>
      </c>
      <c r="AN33" s="222">
        <f t="shared" si="8"/>
        <v>0</v>
      </c>
      <c r="AO33" s="134">
        <f t="shared" si="9"/>
        <v>0</v>
      </c>
      <c r="AP33" s="178"/>
      <c r="AQ33" s="246" t="s">
        <v>175</v>
      </c>
      <c r="AR33" s="179"/>
      <c r="AS33" s="179"/>
      <c r="AT33" s="179"/>
      <c r="AU33" s="179"/>
    </row>
    <row r="34" spans="1:47">
      <c r="A34" s="123" t="b">
        <f>'Ficha funcionário'!A29</f>
        <v>0</v>
      </c>
      <c r="B34" s="123">
        <f>'Ficha funcionário'!B29</f>
        <v>0</v>
      </c>
      <c r="C34" s="123"/>
      <c r="D34" s="124" t="str">
        <f>'Ficha funcionário'!D29</f>
        <v>Expatriado</v>
      </c>
      <c r="E3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4" s="173">
        <f>'Ficha funcionário'!I29</f>
        <v>0</v>
      </c>
      <c r="H34" s="126">
        <f>'Ficha funcionário'!N29</f>
        <v>44</v>
      </c>
      <c r="I34" s="126">
        <f>'Ficha funcionário'!O29</f>
        <v>9</v>
      </c>
      <c r="J34" s="127">
        <f t="shared" si="0"/>
        <v>0</v>
      </c>
      <c r="K34" s="172"/>
      <c r="L34" s="172"/>
      <c r="M34" s="172"/>
      <c r="N34" s="128">
        <f t="shared" si="1"/>
        <v>0</v>
      </c>
      <c r="O34" s="128">
        <f t="shared" si="2"/>
        <v>0</v>
      </c>
      <c r="P34" s="128">
        <f t="shared" si="3"/>
        <v>0</v>
      </c>
      <c r="Q34" s="129">
        <f t="shared" si="4"/>
        <v>18</v>
      </c>
      <c r="R34" s="177">
        <v>0</v>
      </c>
      <c r="S34" s="177">
        <v>0</v>
      </c>
      <c r="T34" s="177">
        <v>0</v>
      </c>
      <c r="U34" s="129">
        <f>-(S34*'Ficha funcionário'!O29)*'Ficha de funcio e processa'!J34</f>
        <v>0</v>
      </c>
      <c r="V34" s="129">
        <f>(T34*'Ficha funcionário'!O29)*'Ficha de funcio e processa'!J34</f>
        <v>0</v>
      </c>
      <c r="W34" s="130">
        <f t="shared" si="5"/>
        <v>0</v>
      </c>
      <c r="X34" s="132">
        <f t="shared" si="6"/>
        <v>0</v>
      </c>
      <c r="Y34" s="132"/>
      <c r="Z34" s="133"/>
      <c r="AA34" s="133"/>
      <c r="AB34" s="133"/>
      <c r="AC34" s="133"/>
      <c r="AD34" s="149">
        <f>'Ficha funcionário'!Q29</f>
        <v>0</v>
      </c>
      <c r="AE34" s="149">
        <f>'Ficha funcionário'!P29</f>
        <v>0</v>
      </c>
      <c r="AF34" s="133"/>
      <c r="AG34" s="221"/>
      <c r="AH34" s="221"/>
      <c r="AI34" s="222">
        <f t="shared" si="7"/>
        <v>0</v>
      </c>
      <c r="AJ34" s="223">
        <f>'Ficha funcionário'!J29</f>
        <v>0</v>
      </c>
      <c r="AK34" s="222">
        <f>'Ficha funcionário'!K29</f>
        <v>0</v>
      </c>
      <c r="AL34" s="222">
        <f>'Ficha funcionário'!L29</f>
        <v>0</v>
      </c>
      <c r="AM34" s="222">
        <f>'Ficha funcionário'!M29</f>
        <v>-0.3</v>
      </c>
      <c r="AN34" s="222">
        <f t="shared" si="8"/>
        <v>0</v>
      </c>
      <c r="AO34" s="134">
        <f t="shared" si="9"/>
        <v>0</v>
      </c>
      <c r="AP34" s="178"/>
      <c r="AQ34" s="246" t="s">
        <v>175</v>
      </c>
      <c r="AR34" s="179"/>
      <c r="AS34" s="179"/>
      <c r="AT34" s="179"/>
      <c r="AU34" s="179"/>
    </row>
    <row r="35" spans="1:47">
      <c r="A35" s="123" t="b">
        <f>'Ficha funcionário'!A30</f>
        <v>0</v>
      </c>
      <c r="B35" s="123">
        <f>'Ficha funcionário'!B30</f>
        <v>0</v>
      </c>
      <c r="C35" s="123"/>
      <c r="D35" s="124" t="str">
        <f>'Ficha funcionário'!D30</f>
        <v>Expatriado</v>
      </c>
      <c r="E3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5" s="173">
        <f>'Ficha funcionário'!I30</f>
        <v>0</v>
      </c>
      <c r="H35" s="126">
        <f>'Ficha funcionário'!N30</f>
        <v>44</v>
      </c>
      <c r="I35" s="126">
        <f>'Ficha funcionário'!O30</f>
        <v>9</v>
      </c>
      <c r="J35" s="127">
        <f>(G35*12)/(52*44)</f>
        <v>0</v>
      </c>
      <c r="K35" s="172"/>
      <c r="L35" s="172"/>
      <c r="M35" s="172"/>
      <c r="N35" s="128">
        <f t="shared" si="1"/>
        <v>0</v>
      </c>
      <c r="O35" s="128">
        <f t="shared" si="2"/>
        <v>0</v>
      </c>
      <c r="P35" s="128">
        <f t="shared" si="3"/>
        <v>0</v>
      </c>
      <c r="Q35" s="129">
        <f t="shared" si="4"/>
        <v>18</v>
      </c>
      <c r="R35" s="177">
        <v>0</v>
      </c>
      <c r="S35" s="177">
        <v>0</v>
      </c>
      <c r="T35" s="177">
        <v>0</v>
      </c>
      <c r="U35" s="129">
        <f>-(S35*'Ficha funcionário'!O30)*'Ficha de funcio e processa'!J35</f>
        <v>0</v>
      </c>
      <c r="V35" s="129">
        <f>(T35*'Ficha funcionário'!O30)*'Ficha de funcio e processa'!J35</f>
        <v>0</v>
      </c>
      <c r="W35" s="130">
        <f t="shared" si="5"/>
        <v>0</v>
      </c>
      <c r="X35" s="132">
        <f>G35*25%</f>
        <v>0</v>
      </c>
      <c r="Y35" s="132">
        <f>(G35*5%)</f>
        <v>0</v>
      </c>
      <c r="Z35" s="133"/>
      <c r="AA35" s="133"/>
      <c r="AB35" s="133"/>
      <c r="AC35" s="133"/>
      <c r="AD35" s="149">
        <f>'Ficha funcionário'!Q30</f>
        <v>0</v>
      </c>
      <c r="AE35" s="149">
        <f>'Ficha funcionário'!P30</f>
        <v>0</v>
      </c>
      <c r="AF35" s="133"/>
      <c r="AG35" s="221"/>
      <c r="AH35" s="221"/>
      <c r="AI35" s="222">
        <f t="shared" si="7"/>
        <v>0</v>
      </c>
      <c r="AJ35" s="223">
        <f>'Ficha funcionário'!J30</f>
        <v>0</v>
      </c>
      <c r="AK35" s="222">
        <f>'Ficha funcionário'!K30</f>
        <v>0</v>
      </c>
      <c r="AL35" s="222">
        <f>'Ficha funcionário'!L30</f>
        <v>0</v>
      </c>
      <c r="AM35" s="222">
        <f>'Ficha funcionário'!M30</f>
        <v>-0.3</v>
      </c>
      <c r="AN35" s="222">
        <f>(AM35*AJ35)+AK35</f>
        <v>0</v>
      </c>
      <c r="AO35" s="134">
        <f t="shared" si="9"/>
        <v>0</v>
      </c>
      <c r="AP35" s="178"/>
      <c r="AQ35" s="246" t="s">
        <v>175</v>
      </c>
      <c r="AR35" s="179"/>
      <c r="AS35" s="179"/>
      <c r="AT35" s="179"/>
      <c r="AU35" s="179"/>
    </row>
    <row r="36" spans="1:47">
      <c r="A36" s="123" t="b">
        <f>'Ficha funcionário'!A31</f>
        <v>0</v>
      </c>
      <c r="B36" s="123">
        <f>'Ficha funcionário'!B31</f>
        <v>0</v>
      </c>
      <c r="C36" s="123"/>
      <c r="D36" s="124" t="str">
        <f>'Ficha funcionário'!D31</f>
        <v>Expatriado</v>
      </c>
      <c r="E3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6" s="173">
        <f>'Ficha funcionário'!I31</f>
        <v>0</v>
      </c>
      <c r="H36" s="126">
        <f>'Ficha funcionário'!N31</f>
        <v>44</v>
      </c>
      <c r="I36" s="126">
        <f>'Ficha funcionário'!O31</f>
        <v>9</v>
      </c>
      <c r="J36" s="127">
        <f t="shared" si="0"/>
        <v>0</v>
      </c>
      <c r="K36" s="172"/>
      <c r="L36" s="172"/>
      <c r="M36" s="172"/>
      <c r="N36" s="128">
        <f t="shared" si="1"/>
        <v>0</v>
      </c>
      <c r="O36" s="128">
        <f t="shared" si="2"/>
        <v>0</v>
      </c>
      <c r="P36" s="128">
        <f t="shared" si="3"/>
        <v>0</v>
      </c>
      <c r="Q36" s="129">
        <f t="shared" si="4"/>
        <v>18</v>
      </c>
      <c r="R36" s="177">
        <v>0</v>
      </c>
      <c r="S36" s="177">
        <v>0</v>
      </c>
      <c r="T36" s="177">
        <v>0</v>
      </c>
      <c r="U36" s="129">
        <f>-(S36*'Ficha funcionário'!O31)*'Ficha de funcio e processa'!J36</f>
        <v>0</v>
      </c>
      <c r="V36" s="129">
        <f>(T36*'Ficha funcionário'!O31)*'Ficha de funcio e processa'!J36</f>
        <v>0</v>
      </c>
      <c r="W36" s="130">
        <f t="shared" si="5"/>
        <v>0</v>
      </c>
      <c r="X36" s="132">
        <f t="shared" ref="X36:X55" si="10">G36*25%</f>
        <v>0</v>
      </c>
      <c r="Y36" s="132">
        <f t="shared" ref="Y36:Y98" si="11">G36*5%</f>
        <v>0</v>
      </c>
      <c r="Z36" s="133"/>
      <c r="AA36" s="133"/>
      <c r="AB36" s="133"/>
      <c r="AC36" s="133"/>
      <c r="AD36" s="149">
        <f>'Ficha funcionário'!Q31</f>
        <v>0</v>
      </c>
      <c r="AE36" s="149">
        <f>'Ficha funcionário'!P31</f>
        <v>0</v>
      </c>
      <c r="AF36" s="133"/>
      <c r="AG36" s="221"/>
      <c r="AH36" s="221"/>
      <c r="AI36" s="222">
        <f t="shared" si="7"/>
        <v>0</v>
      </c>
      <c r="AJ36" s="223">
        <f>'Ficha funcionário'!J31</f>
        <v>0</v>
      </c>
      <c r="AK36" s="222">
        <f>'Ficha funcionário'!K31</f>
        <v>0</v>
      </c>
      <c r="AL36" s="222">
        <f>'Ficha funcionário'!L31</f>
        <v>0</v>
      </c>
      <c r="AM36" s="222">
        <f>'Ficha funcionário'!M31</f>
        <v>-0.3</v>
      </c>
      <c r="AN36" s="222">
        <f t="shared" ref="AN36:AN98" si="12">(AM36*AJ36)+AK36</f>
        <v>0</v>
      </c>
      <c r="AO36" s="134">
        <f t="shared" si="9"/>
        <v>0</v>
      </c>
      <c r="AP36" s="178"/>
      <c r="AQ36" s="246" t="s">
        <v>175</v>
      </c>
      <c r="AR36" s="179"/>
      <c r="AS36" s="179"/>
      <c r="AT36" s="179"/>
      <c r="AU36" s="179"/>
    </row>
    <row r="37" spans="1:47">
      <c r="A37" s="123" t="b">
        <f>'Ficha funcionário'!A32</f>
        <v>0</v>
      </c>
      <c r="B37" s="123">
        <f>'Ficha funcionário'!B32</f>
        <v>0</v>
      </c>
      <c r="C37" s="123"/>
      <c r="D37" s="124" t="str">
        <f>'Ficha funcionário'!D32</f>
        <v>Expatriado</v>
      </c>
      <c r="E3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7" s="173">
        <f>'Ficha funcionário'!I32</f>
        <v>0</v>
      </c>
      <c r="H37" s="126">
        <f>'Ficha funcionário'!N32</f>
        <v>44</v>
      </c>
      <c r="I37" s="126">
        <f>'Ficha funcionário'!O32</f>
        <v>9</v>
      </c>
      <c r="J37" s="127">
        <f t="shared" si="0"/>
        <v>0</v>
      </c>
      <c r="K37" s="172"/>
      <c r="L37" s="172"/>
      <c r="M37" s="172"/>
      <c r="N37" s="128">
        <f t="shared" si="1"/>
        <v>0</v>
      </c>
      <c r="O37" s="128">
        <f t="shared" si="2"/>
        <v>0</v>
      </c>
      <c r="P37" s="128">
        <f t="shared" si="3"/>
        <v>0</v>
      </c>
      <c r="Q37" s="129">
        <f t="shared" si="4"/>
        <v>18</v>
      </c>
      <c r="R37" s="177">
        <v>0</v>
      </c>
      <c r="S37" s="177">
        <v>0</v>
      </c>
      <c r="T37" s="177">
        <v>0</v>
      </c>
      <c r="U37" s="129">
        <f>-(S37*'Ficha funcionário'!O32)*'Ficha de funcio e processa'!J37</f>
        <v>0</v>
      </c>
      <c r="V37" s="129">
        <f>(T37*'Ficha funcionário'!O32)*'Ficha de funcio e processa'!J37</f>
        <v>0</v>
      </c>
      <c r="W37" s="130">
        <f t="shared" si="5"/>
        <v>0</v>
      </c>
      <c r="X37" s="132">
        <f t="shared" si="10"/>
        <v>0</v>
      </c>
      <c r="Y37" s="132">
        <f t="shared" si="11"/>
        <v>0</v>
      </c>
      <c r="Z37" s="133"/>
      <c r="AA37" s="133"/>
      <c r="AB37" s="133"/>
      <c r="AC37" s="133"/>
      <c r="AD37" s="149">
        <f>'Ficha funcionário'!Q32</f>
        <v>0</v>
      </c>
      <c r="AE37" s="149">
        <f>'Ficha funcionário'!P32</f>
        <v>0</v>
      </c>
      <c r="AF37" s="133"/>
      <c r="AG37" s="221"/>
      <c r="AH37" s="221"/>
      <c r="AI37" s="222">
        <f t="shared" si="7"/>
        <v>0</v>
      </c>
      <c r="AJ37" s="223">
        <f>'Ficha funcionário'!J32</f>
        <v>0</v>
      </c>
      <c r="AK37" s="222">
        <f>'Ficha funcionário'!K32</f>
        <v>0</v>
      </c>
      <c r="AL37" s="222">
        <f>'Ficha funcionário'!L32</f>
        <v>0</v>
      </c>
      <c r="AM37" s="222">
        <f>'Ficha funcionário'!M32</f>
        <v>-0.3</v>
      </c>
      <c r="AN37" s="222">
        <f t="shared" si="12"/>
        <v>0</v>
      </c>
      <c r="AO37" s="134">
        <f t="shared" si="9"/>
        <v>0</v>
      </c>
      <c r="AP37" s="178"/>
      <c r="AQ37" s="246" t="s">
        <v>175</v>
      </c>
      <c r="AR37" s="179"/>
      <c r="AS37" s="179"/>
      <c r="AT37" s="179"/>
      <c r="AU37" s="179"/>
    </row>
    <row r="38" spans="1:47">
      <c r="A38" s="123" t="b">
        <f>'Ficha funcionário'!A33</f>
        <v>0</v>
      </c>
      <c r="B38" s="123">
        <f>'Ficha funcionário'!B33</f>
        <v>0</v>
      </c>
      <c r="C38" s="123"/>
      <c r="D38" s="124" t="str">
        <f>'Ficha funcionário'!D33</f>
        <v>Expatriado</v>
      </c>
      <c r="E3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8" s="173">
        <f>'Ficha funcionário'!I33</f>
        <v>0</v>
      </c>
      <c r="H38" s="126">
        <f>'Ficha funcionário'!N33</f>
        <v>44</v>
      </c>
      <c r="I38" s="126">
        <f>'Ficha funcionário'!O33</f>
        <v>9</v>
      </c>
      <c r="J38" s="127">
        <f t="shared" si="0"/>
        <v>0</v>
      </c>
      <c r="K38" s="172"/>
      <c r="L38" s="172"/>
      <c r="M38" s="172"/>
      <c r="N38" s="128">
        <f t="shared" si="1"/>
        <v>0</v>
      </c>
      <c r="O38" s="128">
        <f t="shared" si="2"/>
        <v>0</v>
      </c>
      <c r="P38" s="128">
        <f t="shared" si="3"/>
        <v>0</v>
      </c>
      <c r="Q38" s="129">
        <f t="shared" si="4"/>
        <v>18</v>
      </c>
      <c r="R38" s="177">
        <v>0</v>
      </c>
      <c r="S38" s="177">
        <v>0</v>
      </c>
      <c r="T38" s="177">
        <v>0</v>
      </c>
      <c r="U38" s="129">
        <f>-(S38*'Ficha funcionário'!O33)*'Ficha de funcio e processa'!J38</f>
        <v>0</v>
      </c>
      <c r="V38" s="129">
        <f>(T38*'Ficha funcionário'!O33)*'Ficha de funcio e processa'!J38</f>
        <v>0</v>
      </c>
      <c r="W38" s="130">
        <f t="shared" si="5"/>
        <v>0</v>
      </c>
      <c r="X38" s="132">
        <f t="shared" si="10"/>
        <v>0</v>
      </c>
      <c r="Y38" s="132">
        <f t="shared" si="11"/>
        <v>0</v>
      </c>
      <c r="Z38" s="133"/>
      <c r="AA38" s="133"/>
      <c r="AB38" s="133"/>
      <c r="AC38" s="133"/>
      <c r="AD38" s="149">
        <f>'Ficha funcionário'!Q33</f>
        <v>0</v>
      </c>
      <c r="AE38" s="149">
        <f>'Ficha funcionário'!P33</f>
        <v>0</v>
      </c>
      <c r="AF38" s="133"/>
      <c r="AG38" s="221"/>
      <c r="AH38" s="221"/>
      <c r="AI38" s="222">
        <f t="shared" si="7"/>
        <v>0</v>
      </c>
      <c r="AJ38" s="223">
        <f>'Ficha funcionário'!J33</f>
        <v>0</v>
      </c>
      <c r="AK38" s="222">
        <f>'Ficha funcionário'!K33</f>
        <v>0</v>
      </c>
      <c r="AL38" s="222">
        <f>'Ficha funcionário'!L33</f>
        <v>0</v>
      </c>
      <c r="AM38" s="222">
        <f>'Ficha funcionário'!M33</f>
        <v>-0.3</v>
      </c>
      <c r="AN38" s="222">
        <f t="shared" si="12"/>
        <v>0</v>
      </c>
      <c r="AO38" s="134">
        <f t="shared" si="9"/>
        <v>0</v>
      </c>
      <c r="AP38" s="178"/>
      <c r="AQ38" s="246" t="s">
        <v>175</v>
      </c>
      <c r="AR38" s="179"/>
      <c r="AS38" s="179"/>
      <c r="AT38" s="179"/>
      <c r="AU38" s="179"/>
    </row>
    <row r="39" spans="1:47">
      <c r="A39" s="123" t="b">
        <f>'Ficha funcionário'!A34</f>
        <v>0</v>
      </c>
      <c r="B39" s="123">
        <f>'Ficha funcionário'!B34</f>
        <v>0</v>
      </c>
      <c r="C39" s="123"/>
      <c r="D39" s="124" t="str">
        <f>'Ficha funcionário'!D34</f>
        <v>Expatriado</v>
      </c>
      <c r="E3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9" s="173">
        <f>'Ficha funcionário'!I34</f>
        <v>0</v>
      </c>
      <c r="H39" s="126">
        <f>'Ficha funcionário'!N34</f>
        <v>44</v>
      </c>
      <c r="I39" s="126">
        <f>'Ficha funcionário'!O34</f>
        <v>9</v>
      </c>
      <c r="J39" s="127">
        <f t="shared" si="0"/>
        <v>0</v>
      </c>
      <c r="K39" s="172"/>
      <c r="L39" s="172"/>
      <c r="M39" s="172"/>
      <c r="N39" s="128">
        <f t="shared" si="1"/>
        <v>0</v>
      </c>
      <c r="O39" s="128">
        <f t="shared" si="2"/>
        <v>0</v>
      </c>
      <c r="P39" s="128">
        <f t="shared" si="3"/>
        <v>0</v>
      </c>
      <c r="Q39" s="129">
        <f t="shared" si="4"/>
        <v>18</v>
      </c>
      <c r="R39" s="177">
        <v>0</v>
      </c>
      <c r="S39" s="177">
        <v>0</v>
      </c>
      <c r="T39" s="177">
        <v>0</v>
      </c>
      <c r="U39" s="129">
        <f>-(S39*'Ficha funcionário'!O34)*'Ficha de funcio e processa'!J39</f>
        <v>0</v>
      </c>
      <c r="V39" s="129">
        <f>(T39*'Ficha funcionário'!O34)*'Ficha de funcio e processa'!J39</f>
        <v>0</v>
      </c>
      <c r="W39" s="130">
        <f t="shared" si="5"/>
        <v>0</v>
      </c>
      <c r="X39" s="132">
        <f t="shared" si="10"/>
        <v>0</v>
      </c>
      <c r="Y39" s="132">
        <f t="shared" si="11"/>
        <v>0</v>
      </c>
      <c r="Z39" s="133"/>
      <c r="AA39" s="133"/>
      <c r="AB39" s="133"/>
      <c r="AC39" s="133"/>
      <c r="AD39" s="149">
        <f>'Ficha funcionário'!Q34</f>
        <v>0</v>
      </c>
      <c r="AE39" s="149">
        <f>'Ficha funcionário'!P34</f>
        <v>0</v>
      </c>
      <c r="AF39" s="133"/>
      <c r="AG39" s="221"/>
      <c r="AH39" s="221"/>
      <c r="AI39" s="222">
        <f t="shared" si="7"/>
        <v>0</v>
      </c>
      <c r="AJ39" s="223">
        <f>'Ficha funcionário'!J34</f>
        <v>0</v>
      </c>
      <c r="AK39" s="222">
        <f>'Ficha funcionário'!K34</f>
        <v>0</v>
      </c>
      <c r="AL39" s="222">
        <f>'Ficha funcionário'!L34</f>
        <v>0</v>
      </c>
      <c r="AM39" s="222">
        <f>'Ficha funcionário'!M34</f>
        <v>-0.3</v>
      </c>
      <c r="AN39" s="222">
        <f t="shared" si="12"/>
        <v>0</v>
      </c>
      <c r="AO39" s="134">
        <f t="shared" si="9"/>
        <v>0</v>
      </c>
      <c r="AP39" s="178"/>
      <c r="AQ39" s="246" t="s">
        <v>175</v>
      </c>
      <c r="AR39" s="179"/>
      <c r="AS39" s="179"/>
      <c r="AT39" s="179"/>
      <c r="AU39" s="179"/>
    </row>
    <row r="40" spans="1:47">
      <c r="A40" s="123" t="b">
        <f>'Ficha funcionário'!A35</f>
        <v>0</v>
      </c>
      <c r="B40" s="123">
        <f>'Ficha funcionário'!B35</f>
        <v>0</v>
      </c>
      <c r="C40" s="123"/>
      <c r="D40" s="124" t="str">
        <f>'Ficha funcionário'!D35</f>
        <v>Expatriado</v>
      </c>
      <c r="E4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0" s="173">
        <f>'Ficha funcionário'!I35</f>
        <v>0</v>
      </c>
      <c r="H40" s="126">
        <f>'Ficha funcionário'!N35</f>
        <v>44</v>
      </c>
      <c r="I40" s="126">
        <f>'Ficha funcionário'!O35</f>
        <v>9</v>
      </c>
      <c r="J40" s="127">
        <f t="shared" si="0"/>
        <v>0</v>
      </c>
      <c r="K40" s="172"/>
      <c r="L40" s="172"/>
      <c r="M40" s="172"/>
      <c r="N40" s="128">
        <f t="shared" si="1"/>
        <v>0</v>
      </c>
      <c r="O40" s="128">
        <f t="shared" si="2"/>
        <v>0</v>
      </c>
      <c r="P40" s="128">
        <f t="shared" si="3"/>
        <v>0</v>
      </c>
      <c r="Q40" s="129">
        <f t="shared" si="4"/>
        <v>18</v>
      </c>
      <c r="R40" s="177">
        <v>0</v>
      </c>
      <c r="S40" s="177">
        <v>0</v>
      </c>
      <c r="T40" s="177">
        <v>0</v>
      </c>
      <c r="U40" s="129">
        <f>-(S40*'Ficha funcionário'!O35)*'Ficha de funcio e processa'!J40</f>
        <v>0</v>
      </c>
      <c r="V40" s="129">
        <f>(T40*'Ficha funcionário'!O35)*'Ficha de funcio e processa'!J40</f>
        <v>0</v>
      </c>
      <c r="W40" s="130">
        <f t="shared" si="5"/>
        <v>0</v>
      </c>
      <c r="X40" s="132">
        <f t="shared" si="10"/>
        <v>0</v>
      </c>
      <c r="Y40" s="132">
        <f t="shared" si="11"/>
        <v>0</v>
      </c>
      <c r="Z40" s="133"/>
      <c r="AA40" s="133"/>
      <c r="AB40" s="133"/>
      <c r="AC40" s="133"/>
      <c r="AD40" s="149">
        <f>'Ficha funcionário'!Q35</f>
        <v>0</v>
      </c>
      <c r="AE40" s="149">
        <f>'Ficha funcionário'!P35</f>
        <v>0</v>
      </c>
      <c r="AF40" s="133"/>
      <c r="AG40" s="221"/>
      <c r="AH40" s="221"/>
      <c r="AI40" s="222">
        <f t="shared" si="7"/>
        <v>0</v>
      </c>
      <c r="AJ40" s="223">
        <f>'Ficha funcionário'!J35</f>
        <v>0</v>
      </c>
      <c r="AK40" s="222">
        <f>'Ficha funcionário'!K35</f>
        <v>0</v>
      </c>
      <c r="AL40" s="222">
        <f>'Ficha funcionário'!L35</f>
        <v>0</v>
      </c>
      <c r="AM40" s="222">
        <f>'Ficha funcionário'!M35</f>
        <v>-0.3</v>
      </c>
      <c r="AN40" s="222">
        <f t="shared" si="12"/>
        <v>0</v>
      </c>
      <c r="AO40" s="134">
        <f t="shared" si="9"/>
        <v>0</v>
      </c>
      <c r="AP40" s="178"/>
      <c r="AQ40" s="246" t="s">
        <v>175</v>
      </c>
      <c r="AR40" s="179"/>
      <c r="AS40" s="179"/>
      <c r="AT40" s="179"/>
      <c r="AU40" s="179"/>
    </row>
    <row r="41" spans="1:47">
      <c r="A41" s="123" t="b">
        <f>'Ficha funcionário'!A36</f>
        <v>0</v>
      </c>
      <c r="B41" s="123">
        <f>'Ficha funcionário'!B36</f>
        <v>0</v>
      </c>
      <c r="C41" s="123"/>
      <c r="D41" s="124" t="str">
        <f>'Ficha funcionário'!D36</f>
        <v>Expatriado</v>
      </c>
      <c r="E4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1" s="173">
        <f>'Ficha funcionário'!I36</f>
        <v>0</v>
      </c>
      <c r="H41" s="126">
        <f>'Ficha funcionário'!N36</f>
        <v>44</v>
      </c>
      <c r="I41" s="126">
        <f>'Ficha funcionário'!O36</f>
        <v>9</v>
      </c>
      <c r="J41" s="127">
        <f t="shared" si="0"/>
        <v>0</v>
      </c>
      <c r="K41" s="172"/>
      <c r="L41" s="172"/>
      <c r="M41" s="172"/>
      <c r="N41" s="128">
        <f t="shared" si="1"/>
        <v>0</v>
      </c>
      <c r="O41" s="128">
        <f t="shared" si="2"/>
        <v>0</v>
      </c>
      <c r="P41" s="128">
        <f t="shared" si="3"/>
        <v>0</v>
      </c>
      <c r="Q41" s="129">
        <f t="shared" si="4"/>
        <v>18</v>
      </c>
      <c r="R41" s="177">
        <v>0</v>
      </c>
      <c r="S41" s="177">
        <v>0</v>
      </c>
      <c r="T41" s="177">
        <v>0</v>
      </c>
      <c r="U41" s="129">
        <f>-(S41*'Ficha funcionário'!O36)*'Ficha de funcio e processa'!J41</f>
        <v>0</v>
      </c>
      <c r="V41" s="129">
        <f>(T41*'Ficha funcionário'!O36)*'Ficha de funcio e processa'!J41</f>
        <v>0</v>
      </c>
      <c r="W41" s="130">
        <f t="shared" si="5"/>
        <v>0</v>
      </c>
      <c r="X41" s="132">
        <f t="shared" si="10"/>
        <v>0</v>
      </c>
      <c r="Y41" s="132">
        <f t="shared" si="11"/>
        <v>0</v>
      </c>
      <c r="Z41" s="133"/>
      <c r="AA41" s="133"/>
      <c r="AB41" s="133"/>
      <c r="AC41" s="133"/>
      <c r="AD41" s="149">
        <f>'Ficha funcionário'!Q36</f>
        <v>0</v>
      </c>
      <c r="AE41" s="149">
        <f>'Ficha funcionário'!P36</f>
        <v>0</v>
      </c>
      <c r="AF41" s="133"/>
      <c r="AG41" s="221"/>
      <c r="AH41" s="221"/>
      <c r="AI41" s="222">
        <f t="shared" si="7"/>
        <v>0</v>
      </c>
      <c r="AJ41" s="223">
        <f>'Ficha funcionário'!J36</f>
        <v>0</v>
      </c>
      <c r="AK41" s="222">
        <f>'Ficha funcionário'!K36</f>
        <v>0</v>
      </c>
      <c r="AL41" s="222">
        <f>'Ficha funcionário'!L36</f>
        <v>0</v>
      </c>
      <c r="AM41" s="222">
        <f>'Ficha funcionário'!M36</f>
        <v>-0.3</v>
      </c>
      <c r="AN41" s="222">
        <f t="shared" si="12"/>
        <v>0</v>
      </c>
      <c r="AO41" s="134">
        <f t="shared" si="9"/>
        <v>0</v>
      </c>
      <c r="AP41" s="178"/>
      <c r="AQ41" s="246" t="s">
        <v>175</v>
      </c>
      <c r="AR41" s="179"/>
      <c r="AS41" s="179"/>
      <c r="AT41" s="179"/>
      <c r="AU41" s="179"/>
    </row>
    <row r="42" spans="1:47">
      <c r="A42" s="123" t="b">
        <f>'Ficha funcionário'!A37</f>
        <v>0</v>
      </c>
      <c r="B42" s="123">
        <f>'Ficha funcionário'!B37</f>
        <v>0</v>
      </c>
      <c r="C42" s="123"/>
      <c r="D42" s="124" t="str">
        <f>'Ficha funcionário'!D37</f>
        <v>Expatriado</v>
      </c>
      <c r="E4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2" s="173">
        <f>'Ficha funcionário'!I37</f>
        <v>0</v>
      </c>
      <c r="H42" s="126">
        <f>'Ficha funcionário'!N37</f>
        <v>44</v>
      </c>
      <c r="I42" s="126">
        <f>'Ficha funcionário'!O37</f>
        <v>9</v>
      </c>
      <c r="J42" s="127">
        <f t="shared" si="0"/>
        <v>0</v>
      </c>
      <c r="K42" s="172"/>
      <c r="L42" s="172"/>
      <c r="M42" s="172"/>
      <c r="N42" s="128">
        <f t="shared" si="1"/>
        <v>0</v>
      </c>
      <c r="O42" s="128">
        <f t="shared" si="2"/>
        <v>0</v>
      </c>
      <c r="P42" s="128">
        <f t="shared" si="3"/>
        <v>0</v>
      </c>
      <c r="Q42" s="129">
        <f t="shared" si="4"/>
        <v>18</v>
      </c>
      <c r="R42" s="177">
        <v>0</v>
      </c>
      <c r="S42" s="177">
        <v>0</v>
      </c>
      <c r="T42" s="177">
        <v>0</v>
      </c>
      <c r="U42" s="129">
        <f>-(S42*'Ficha funcionário'!O37)*'Ficha de funcio e processa'!J42</f>
        <v>0</v>
      </c>
      <c r="V42" s="129">
        <f>(T42*'Ficha funcionário'!O37)*'Ficha de funcio e processa'!J42</f>
        <v>0</v>
      </c>
      <c r="W42" s="130">
        <f t="shared" si="5"/>
        <v>0</v>
      </c>
      <c r="X42" s="132">
        <f t="shared" si="10"/>
        <v>0</v>
      </c>
      <c r="Y42" s="132">
        <f t="shared" si="11"/>
        <v>0</v>
      </c>
      <c r="Z42" s="133"/>
      <c r="AA42" s="133"/>
      <c r="AB42" s="133"/>
      <c r="AC42" s="133"/>
      <c r="AD42" s="149">
        <f>'Ficha funcionário'!Q37</f>
        <v>0</v>
      </c>
      <c r="AE42" s="149">
        <f>'Ficha funcionário'!P37</f>
        <v>0</v>
      </c>
      <c r="AF42" s="133"/>
      <c r="AG42" s="221"/>
      <c r="AH42" s="221"/>
      <c r="AI42" s="222">
        <f t="shared" si="7"/>
        <v>0</v>
      </c>
      <c r="AJ42" s="223">
        <f>'Ficha funcionário'!J37</f>
        <v>0</v>
      </c>
      <c r="AK42" s="222">
        <f>'Ficha funcionário'!K37</f>
        <v>0</v>
      </c>
      <c r="AL42" s="222">
        <f>'Ficha funcionário'!L37</f>
        <v>0</v>
      </c>
      <c r="AM42" s="222">
        <f>'Ficha funcionário'!M37</f>
        <v>-0.3</v>
      </c>
      <c r="AN42" s="222">
        <f t="shared" si="12"/>
        <v>0</v>
      </c>
      <c r="AO42" s="134">
        <f t="shared" si="9"/>
        <v>0</v>
      </c>
      <c r="AP42" s="178"/>
      <c r="AQ42" s="246" t="s">
        <v>175</v>
      </c>
      <c r="AR42" s="179"/>
      <c r="AS42" s="179"/>
      <c r="AT42" s="179"/>
      <c r="AU42" s="179"/>
    </row>
    <row r="43" spans="1:47">
      <c r="A43" s="123" t="b">
        <f>'Ficha funcionário'!A38</f>
        <v>0</v>
      </c>
      <c r="B43" s="123">
        <f>'Ficha funcionário'!B38</f>
        <v>0</v>
      </c>
      <c r="C43" s="123"/>
      <c r="D43" s="124" t="str">
        <f>'Ficha funcionário'!D38</f>
        <v>Expatriado</v>
      </c>
      <c r="E4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3" s="173">
        <f>'Ficha funcionário'!I38</f>
        <v>0</v>
      </c>
      <c r="H43" s="126">
        <f>'Ficha funcionário'!N38</f>
        <v>44</v>
      </c>
      <c r="I43" s="126">
        <f>'Ficha funcionário'!O38</f>
        <v>9</v>
      </c>
      <c r="J43" s="127">
        <f t="shared" si="0"/>
        <v>0</v>
      </c>
      <c r="K43" s="172"/>
      <c r="L43" s="172"/>
      <c r="M43" s="172"/>
      <c r="N43" s="128">
        <f t="shared" si="1"/>
        <v>0</v>
      </c>
      <c r="O43" s="128">
        <f t="shared" si="2"/>
        <v>0</v>
      </c>
      <c r="P43" s="128">
        <f t="shared" si="3"/>
        <v>0</v>
      </c>
      <c r="Q43" s="129">
        <f t="shared" si="4"/>
        <v>18</v>
      </c>
      <c r="R43" s="177">
        <v>0</v>
      </c>
      <c r="S43" s="177">
        <v>0</v>
      </c>
      <c r="T43" s="177">
        <v>0</v>
      </c>
      <c r="U43" s="129">
        <f>-(S43*'Ficha funcionário'!O38)*'Ficha de funcio e processa'!J43</f>
        <v>0</v>
      </c>
      <c r="V43" s="129">
        <f>(T43*'Ficha funcionário'!O38)*'Ficha de funcio e processa'!J43</f>
        <v>0</v>
      </c>
      <c r="W43" s="130">
        <f t="shared" si="5"/>
        <v>0</v>
      </c>
      <c r="X43" s="132">
        <f t="shared" si="10"/>
        <v>0</v>
      </c>
      <c r="Y43" s="132">
        <f t="shared" si="11"/>
        <v>0</v>
      </c>
      <c r="Z43" s="133"/>
      <c r="AA43" s="133"/>
      <c r="AB43" s="133"/>
      <c r="AC43" s="133"/>
      <c r="AD43" s="149">
        <f>'Ficha funcionário'!Q38</f>
        <v>0</v>
      </c>
      <c r="AE43" s="149">
        <f>'Ficha funcionário'!P38</f>
        <v>0</v>
      </c>
      <c r="AF43" s="133"/>
      <c r="AG43" s="221"/>
      <c r="AH43" s="221"/>
      <c r="AI43" s="222">
        <f t="shared" si="7"/>
        <v>0</v>
      </c>
      <c r="AJ43" s="223">
        <f>'Ficha funcionário'!J38</f>
        <v>0</v>
      </c>
      <c r="AK43" s="222">
        <f>'Ficha funcionário'!K38</f>
        <v>0</v>
      </c>
      <c r="AL43" s="222">
        <f>'Ficha funcionário'!L38</f>
        <v>0</v>
      </c>
      <c r="AM43" s="222">
        <f>'Ficha funcionário'!M38</f>
        <v>-0.3</v>
      </c>
      <c r="AN43" s="222">
        <f t="shared" si="12"/>
        <v>0</v>
      </c>
      <c r="AO43" s="134">
        <f t="shared" si="9"/>
        <v>0</v>
      </c>
      <c r="AP43" s="178"/>
      <c r="AQ43" s="246" t="s">
        <v>175</v>
      </c>
      <c r="AR43" s="179"/>
      <c r="AS43" s="179"/>
      <c r="AT43" s="179"/>
      <c r="AU43" s="179"/>
    </row>
    <row r="44" spans="1:47">
      <c r="A44" s="123" t="b">
        <f>'Ficha funcionário'!A39</f>
        <v>0</v>
      </c>
      <c r="B44" s="123">
        <f>'Ficha funcionário'!B39</f>
        <v>0</v>
      </c>
      <c r="C44" s="123"/>
      <c r="D44" s="124" t="str">
        <f>'Ficha funcionário'!D39</f>
        <v>Expatriado</v>
      </c>
      <c r="E4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4" s="173">
        <f>'Ficha funcionário'!I39</f>
        <v>0</v>
      </c>
      <c r="H44" s="126">
        <f>'Ficha funcionário'!N39</f>
        <v>44</v>
      </c>
      <c r="I44" s="126">
        <f>'Ficha funcionário'!O39</f>
        <v>9</v>
      </c>
      <c r="J44" s="127">
        <f t="shared" si="0"/>
        <v>0</v>
      </c>
      <c r="K44" s="172"/>
      <c r="L44" s="172"/>
      <c r="M44" s="172"/>
      <c r="N44" s="128">
        <f t="shared" si="1"/>
        <v>0</v>
      </c>
      <c r="O44" s="128">
        <f t="shared" si="2"/>
        <v>0</v>
      </c>
      <c r="P44" s="128">
        <f t="shared" si="3"/>
        <v>0</v>
      </c>
      <c r="Q44" s="129">
        <f t="shared" si="4"/>
        <v>18</v>
      </c>
      <c r="R44" s="177">
        <v>0</v>
      </c>
      <c r="S44" s="177">
        <v>0</v>
      </c>
      <c r="T44" s="177">
        <v>0</v>
      </c>
      <c r="U44" s="129">
        <f>-(S44*'Ficha funcionário'!O39)*'Ficha de funcio e processa'!J44</f>
        <v>0</v>
      </c>
      <c r="V44" s="129">
        <f>(T44*'Ficha funcionário'!O39)*'Ficha de funcio e processa'!J44</f>
        <v>0</v>
      </c>
      <c r="W44" s="130">
        <f t="shared" si="5"/>
        <v>0</v>
      </c>
      <c r="X44" s="132">
        <f t="shared" si="10"/>
        <v>0</v>
      </c>
      <c r="Y44" s="132">
        <f t="shared" si="11"/>
        <v>0</v>
      </c>
      <c r="Z44" s="133"/>
      <c r="AA44" s="133"/>
      <c r="AB44" s="133"/>
      <c r="AC44" s="133"/>
      <c r="AD44" s="149">
        <f>'Ficha funcionário'!Q39</f>
        <v>0</v>
      </c>
      <c r="AE44" s="149">
        <f>'Ficha funcionário'!P39</f>
        <v>0</v>
      </c>
      <c r="AF44" s="133"/>
      <c r="AG44" s="221"/>
      <c r="AH44" s="221"/>
      <c r="AI44" s="222">
        <f t="shared" si="7"/>
        <v>0</v>
      </c>
      <c r="AJ44" s="223">
        <f>'Ficha funcionário'!J39</f>
        <v>0</v>
      </c>
      <c r="AK44" s="222">
        <f>'Ficha funcionário'!K39</f>
        <v>0</v>
      </c>
      <c r="AL44" s="222">
        <f>'Ficha funcionário'!L39</f>
        <v>0</v>
      </c>
      <c r="AM44" s="222">
        <f>'Ficha funcionário'!M39</f>
        <v>-0.3</v>
      </c>
      <c r="AN44" s="222">
        <f t="shared" si="12"/>
        <v>0</v>
      </c>
      <c r="AO44" s="134">
        <f t="shared" si="9"/>
        <v>0</v>
      </c>
      <c r="AP44" s="178"/>
      <c r="AQ44" s="246" t="s">
        <v>175</v>
      </c>
      <c r="AR44" s="179"/>
      <c r="AS44" s="179"/>
      <c r="AT44" s="179"/>
      <c r="AU44" s="179"/>
    </row>
    <row r="45" spans="1:47">
      <c r="A45" s="123" t="b">
        <f>'Ficha funcionário'!A40</f>
        <v>0</v>
      </c>
      <c r="B45" s="123">
        <f>'Ficha funcionário'!B40</f>
        <v>0</v>
      </c>
      <c r="C45" s="123"/>
      <c r="D45" s="124" t="str">
        <f>'Ficha funcionário'!D40</f>
        <v>Expatriado</v>
      </c>
      <c r="E4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5" s="173">
        <f>'Ficha funcionário'!I40</f>
        <v>0</v>
      </c>
      <c r="H45" s="126">
        <f>'Ficha funcionário'!N40</f>
        <v>44</v>
      </c>
      <c r="I45" s="126">
        <f>'Ficha funcionário'!O40</f>
        <v>9</v>
      </c>
      <c r="J45" s="127">
        <f t="shared" si="0"/>
        <v>0</v>
      </c>
      <c r="K45" s="172"/>
      <c r="L45" s="172"/>
      <c r="M45" s="172"/>
      <c r="N45" s="128">
        <f t="shared" si="1"/>
        <v>0</v>
      </c>
      <c r="O45" s="128">
        <f t="shared" si="2"/>
        <v>0</v>
      </c>
      <c r="P45" s="128">
        <f t="shared" si="3"/>
        <v>0</v>
      </c>
      <c r="Q45" s="129">
        <f t="shared" si="4"/>
        <v>18</v>
      </c>
      <c r="R45" s="177">
        <v>0</v>
      </c>
      <c r="S45" s="177">
        <v>0</v>
      </c>
      <c r="T45" s="177">
        <v>0</v>
      </c>
      <c r="U45" s="129">
        <f>-(S45*'Ficha funcionário'!O40)*'Ficha de funcio e processa'!J45</f>
        <v>0</v>
      </c>
      <c r="V45" s="129">
        <f>(T45*'Ficha funcionário'!O40)*'Ficha de funcio e processa'!J45</f>
        <v>0</v>
      </c>
      <c r="W45" s="130">
        <f t="shared" si="5"/>
        <v>0</v>
      </c>
      <c r="X45" s="132">
        <f t="shared" si="10"/>
        <v>0</v>
      </c>
      <c r="Y45" s="132">
        <f t="shared" si="11"/>
        <v>0</v>
      </c>
      <c r="Z45" s="133"/>
      <c r="AA45" s="133"/>
      <c r="AB45" s="133"/>
      <c r="AC45" s="133"/>
      <c r="AD45" s="149">
        <f>'Ficha funcionário'!Q40</f>
        <v>0</v>
      </c>
      <c r="AE45" s="149">
        <f>'Ficha funcionário'!P40</f>
        <v>0</v>
      </c>
      <c r="AF45" s="133"/>
      <c r="AG45" s="221"/>
      <c r="AH45" s="221"/>
      <c r="AI45" s="222">
        <f t="shared" si="7"/>
        <v>0</v>
      </c>
      <c r="AJ45" s="223">
        <f>'Ficha funcionário'!J40</f>
        <v>0</v>
      </c>
      <c r="AK45" s="222">
        <f>'Ficha funcionário'!K40</f>
        <v>0</v>
      </c>
      <c r="AL45" s="222">
        <f>'Ficha funcionário'!L40</f>
        <v>0</v>
      </c>
      <c r="AM45" s="222">
        <f>'Ficha funcionário'!M40</f>
        <v>-0.3</v>
      </c>
      <c r="AN45" s="222">
        <f t="shared" si="12"/>
        <v>0</v>
      </c>
      <c r="AO45" s="134">
        <f t="shared" si="9"/>
        <v>0</v>
      </c>
      <c r="AP45" s="178"/>
      <c r="AQ45" s="246" t="s">
        <v>175</v>
      </c>
      <c r="AR45" s="179"/>
      <c r="AS45" s="179"/>
      <c r="AT45" s="179"/>
      <c r="AU45" s="179"/>
    </row>
    <row r="46" spans="1:47">
      <c r="A46" s="123" t="b">
        <f>'Ficha funcionário'!A41</f>
        <v>0</v>
      </c>
      <c r="B46" s="123">
        <f>'Ficha funcionário'!B41</f>
        <v>0</v>
      </c>
      <c r="C46" s="123"/>
      <c r="D46" s="124" t="str">
        <f>'Ficha funcionário'!D41</f>
        <v>Expatriado</v>
      </c>
      <c r="E4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6" s="173">
        <f>'Ficha funcionário'!I41</f>
        <v>0</v>
      </c>
      <c r="H46" s="126">
        <f>'Ficha funcionário'!N41</f>
        <v>44</v>
      </c>
      <c r="I46" s="126">
        <f>'Ficha funcionário'!O41</f>
        <v>9</v>
      </c>
      <c r="J46" s="127">
        <f t="shared" si="0"/>
        <v>0</v>
      </c>
      <c r="K46" s="172"/>
      <c r="L46" s="172"/>
      <c r="M46" s="172"/>
      <c r="N46" s="128">
        <f t="shared" si="1"/>
        <v>0</v>
      </c>
      <c r="O46" s="128">
        <f t="shared" si="2"/>
        <v>0</v>
      </c>
      <c r="P46" s="128">
        <f t="shared" si="3"/>
        <v>0</v>
      </c>
      <c r="Q46" s="129">
        <f t="shared" si="4"/>
        <v>18</v>
      </c>
      <c r="R46" s="177">
        <v>0</v>
      </c>
      <c r="S46" s="177">
        <v>0</v>
      </c>
      <c r="T46" s="177">
        <v>0</v>
      </c>
      <c r="U46" s="129">
        <f>-(S46*'Ficha funcionário'!O41)*'Ficha de funcio e processa'!J46</f>
        <v>0</v>
      </c>
      <c r="V46" s="129">
        <f>(T46*'Ficha funcionário'!O41)*'Ficha de funcio e processa'!J46</f>
        <v>0</v>
      </c>
      <c r="W46" s="130">
        <f t="shared" si="5"/>
        <v>0</v>
      </c>
      <c r="X46" s="132">
        <f t="shared" si="10"/>
        <v>0</v>
      </c>
      <c r="Y46" s="132">
        <f t="shared" si="11"/>
        <v>0</v>
      </c>
      <c r="Z46" s="133"/>
      <c r="AA46" s="133"/>
      <c r="AB46" s="133"/>
      <c r="AC46" s="133"/>
      <c r="AD46" s="149">
        <f>'Ficha funcionário'!Q41</f>
        <v>0</v>
      </c>
      <c r="AE46" s="149">
        <f>'Ficha funcionário'!P41</f>
        <v>0</v>
      </c>
      <c r="AF46" s="133"/>
      <c r="AG46" s="221"/>
      <c r="AH46" s="221"/>
      <c r="AI46" s="222">
        <f t="shared" si="7"/>
        <v>0</v>
      </c>
      <c r="AJ46" s="223">
        <f>'Ficha funcionário'!J41</f>
        <v>0</v>
      </c>
      <c r="AK46" s="222">
        <f>'Ficha funcionário'!K41</f>
        <v>0</v>
      </c>
      <c r="AL46" s="222">
        <f>'Ficha funcionário'!L41</f>
        <v>0</v>
      </c>
      <c r="AM46" s="222">
        <f>'Ficha funcionário'!M41</f>
        <v>-0.3</v>
      </c>
      <c r="AN46" s="222">
        <f t="shared" si="12"/>
        <v>0</v>
      </c>
      <c r="AO46" s="134">
        <f t="shared" si="9"/>
        <v>0</v>
      </c>
      <c r="AP46" s="178"/>
      <c r="AQ46" s="246" t="s">
        <v>175</v>
      </c>
      <c r="AR46" s="179"/>
      <c r="AS46" s="179"/>
      <c r="AT46" s="179"/>
      <c r="AU46" s="179"/>
    </row>
    <row r="47" spans="1:47">
      <c r="A47" s="123" t="b">
        <f>'Ficha funcionário'!A42</f>
        <v>0</v>
      </c>
      <c r="B47" s="123">
        <f>'Ficha funcionário'!B42</f>
        <v>0</v>
      </c>
      <c r="C47" s="123"/>
      <c r="D47" s="124" t="str">
        <f>'Ficha funcionário'!D42</f>
        <v>Expatriado</v>
      </c>
      <c r="E4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7" s="173">
        <f>'Ficha funcionário'!I42</f>
        <v>0</v>
      </c>
      <c r="H47" s="126">
        <f>'Ficha funcionário'!N42</f>
        <v>44</v>
      </c>
      <c r="I47" s="126">
        <f>'Ficha funcionário'!O42</f>
        <v>9</v>
      </c>
      <c r="J47" s="127">
        <f t="shared" si="0"/>
        <v>0</v>
      </c>
      <c r="K47" s="172"/>
      <c r="L47" s="172"/>
      <c r="M47" s="172"/>
      <c r="N47" s="128">
        <f t="shared" si="1"/>
        <v>0</v>
      </c>
      <c r="O47" s="128">
        <f t="shared" si="2"/>
        <v>0</v>
      </c>
      <c r="P47" s="128">
        <f t="shared" si="3"/>
        <v>0</v>
      </c>
      <c r="Q47" s="129">
        <f t="shared" si="4"/>
        <v>18</v>
      </c>
      <c r="R47" s="177">
        <v>0</v>
      </c>
      <c r="S47" s="177">
        <v>0</v>
      </c>
      <c r="T47" s="177">
        <v>0</v>
      </c>
      <c r="U47" s="129">
        <f>-(S47*'Ficha funcionário'!O42)*'Ficha de funcio e processa'!J47</f>
        <v>0</v>
      </c>
      <c r="V47" s="129">
        <f>(T47*'Ficha funcionário'!O42)*'Ficha de funcio e processa'!J47</f>
        <v>0</v>
      </c>
      <c r="W47" s="130">
        <f t="shared" si="5"/>
        <v>0</v>
      </c>
      <c r="X47" s="132">
        <f t="shared" si="10"/>
        <v>0</v>
      </c>
      <c r="Y47" s="132">
        <f t="shared" si="11"/>
        <v>0</v>
      </c>
      <c r="Z47" s="133"/>
      <c r="AA47" s="133"/>
      <c r="AB47" s="133"/>
      <c r="AC47" s="133"/>
      <c r="AD47" s="149">
        <f>'Ficha funcionário'!Q42</f>
        <v>0</v>
      </c>
      <c r="AE47" s="149">
        <f>'Ficha funcionário'!P42</f>
        <v>0</v>
      </c>
      <c r="AF47" s="133"/>
      <c r="AG47" s="221"/>
      <c r="AH47" s="221"/>
      <c r="AI47" s="222">
        <f t="shared" si="7"/>
        <v>0</v>
      </c>
      <c r="AJ47" s="223">
        <f>'Ficha funcionário'!J42</f>
        <v>0</v>
      </c>
      <c r="AK47" s="222">
        <f>'Ficha funcionário'!K42</f>
        <v>0</v>
      </c>
      <c r="AL47" s="222">
        <f>'Ficha funcionário'!L42</f>
        <v>0</v>
      </c>
      <c r="AM47" s="222">
        <f>'Ficha funcionário'!M42</f>
        <v>-0.3</v>
      </c>
      <c r="AN47" s="222">
        <f t="shared" si="12"/>
        <v>0</v>
      </c>
      <c r="AO47" s="134">
        <f t="shared" si="9"/>
        <v>0</v>
      </c>
      <c r="AP47" s="178"/>
      <c r="AQ47" s="246" t="s">
        <v>175</v>
      </c>
      <c r="AR47" s="179"/>
      <c r="AS47" s="179"/>
      <c r="AT47" s="179"/>
      <c r="AU47" s="179"/>
    </row>
    <row r="48" spans="1:47">
      <c r="A48" s="123" t="b">
        <f>'Ficha funcionário'!A43</f>
        <v>0</v>
      </c>
      <c r="B48" s="123">
        <f>'Ficha funcionário'!B43</f>
        <v>0</v>
      </c>
      <c r="C48" s="123"/>
      <c r="D48" s="124" t="str">
        <f>'Ficha funcionário'!D43</f>
        <v>Expatriado</v>
      </c>
      <c r="E4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8" s="173">
        <f>'Ficha funcionário'!I43</f>
        <v>0</v>
      </c>
      <c r="H48" s="126">
        <f>'Ficha funcionário'!N43</f>
        <v>44</v>
      </c>
      <c r="I48" s="126">
        <f>'Ficha funcionário'!O43</f>
        <v>9</v>
      </c>
      <c r="J48" s="127">
        <f t="shared" si="0"/>
        <v>0</v>
      </c>
      <c r="K48" s="172"/>
      <c r="L48" s="172"/>
      <c r="M48" s="172"/>
      <c r="N48" s="128">
        <f t="shared" si="1"/>
        <v>0</v>
      </c>
      <c r="O48" s="128">
        <f t="shared" si="2"/>
        <v>0</v>
      </c>
      <c r="P48" s="128">
        <f t="shared" si="3"/>
        <v>0</v>
      </c>
      <c r="Q48" s="129">
        <f t="shared" si="4"/>
        <v>18</v>
      </c>
      <c r="R48" s="177">
        <v>0</v>
      </c>
      <c r="S48" s="177">
        <v>0</v>
      </c>
      <c r="T48" s="177">
        <v>0</v>
      </c>
      <c r="U48" s="129">
        <f>-(S48*'Ficha funcionário'!O43)*'Ficha de funcio e processa'!J48</f>
        <v>0</v>
      </c>
      <c r="V48" s="129">
        <f>(T48*'Ficha funcionário'!O43)*'Ficha de funcio e processa'!J48</f>
        <v>0</v>
      </c>
      <c r="W48" s="130">
        <f t="shared" si="5"/>
        <v>0</v>
      </c>
      <c r="X48" s="132">
        <f t="shared" si="10"/>
        <v>0</v>
      </c>
      <c r="Y48" s="132">
        <f t="shared" si="11"/>
        <v>0</v>
      </c>
      <c r="Z48" s="133"/>
      <c r="AA48" s="133"/>
      <c r="AB48" s="133"/>
      <c r="AC48" s="133"/>
      <c r="AD48" s="149">
        <f>'Ficha funcionário'!Q43</f>
        <v>0</v>
      </c>
      <c r="AE48" s="149">
        <f>'Ficha funcionário'!P43</f>
        <v>0</v>
      </c>
      <c r="AF48" s="133"/>
      <c r="AG48" s="221"/>
      <c r="AH48" s="221"/>
      <c r="AI48" s="222">
        <f t="shared" si="7"/>
        <v>0</v>
      </c>
      <c r="AJ48" s="223">
        <f>'Ficha funcionário'!J43</f>
        <v>0</v>
      </c>
      <c r="AK48" s="222">
        <f>'Ficha funcionário'!K43</f>
        <v>0</v>
      </c>
      <c r="AL48" s="222">
        <f>'Ficha funcionário'!L43</f>
        <v>0</v>
      </c>
      <c r="AM48" s="222">
        <f>'Ficha funcionário'!M43</f>
        <v>-0.3</v>
      </c>
      <c r="AN48" s="222">
        <f t="shared" si="12"/>
        <v>0</v>
      </c>
      <c r="AO48" s="134">
        <f t="shared" si="9"/>
        <v>0</v>
      </c>
      <c r="AP48" s="178"/>
      <c r="AQ48" s="246" t="s">
        <v>175</v>
      </c>
      <c r="AR48" s="179"/>
      <c r="AS48" s="179"/>
      <c r="AT48" s="179"/>
      <c r="AU48" s="179"/>
    </row>
    <row r="49" spans="1:47">
      <c r="A49" s="123" t="b">
        <f>'Ficha funcionário'!A44</f>
        <v>0</v>
      </c>
      <c r="B49" s="123">
        <f>'Ficha funcionário'!B44</f>
        <v>0</v>
      </c>
      <c r="C49" s="123"/>
      <c r="D49" s="124" t="str">
        <f>'Ficha funcionário'!D44</f>
        <v>Expatriado</v>
      </c>
      <c r="E4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9" s="173">
        <f>'Ficha funcionário'!I44</f>
        <v>0</v>
      </c>
      <c r="H49" s="126">
        <f>'Ficha funcionário'!N44</f>
        <v>44</v>
      </c>
      <c r="I49" s="126">
        <f>'Ficha funcionário'!O44</f>
        <v>9</v>
      </c>
      <c r="J49" s="127">
        <f t="shared" si="0"/>
        <v>0</v>
      </c>
      <c r="K49" s="172"/>
      <c r="L49" s="172"/>
      <c r="M49" s="172"/>
      <c r="N49" s="128">
        <f t="shared" si="1"/>
        <v>0</v>
      </c>
      <c r="O49" s="128">
        <f t="shared" si="2"/>
        <v>0</v>
      </c>
      <c r="P49" s="128">
        <f t="shared" si="3"/>
        <v>0</v>
      </c>
      <c r="Q49" s="129">
        <f t="shared" si="4"/>
        <v>18</v>
      </c>
      <c r="R49" s="177">
        <v>0</v>
      </c>
      <c r="S49" s="177">
        <v>0</v>
      </c>
      <c r="T49" s="177">
        <v>0</v>
      </c>
      <c r="U49" s="129">
        <f>-(S49*'Ficha funcionário'!O44)*'Ficha de funcio e processa'!J49</f>
        <v>0</v>
      </c>
      <c r="V49" s="129">
        <f>(T49*'Ficha funcionário'!O44)*'Ficha de funcio e processa'!J49</f>
        <v>0</v>
      </c>
      <c r="W49" s="130">
        <f t="shared" si="5"/>
        <v>0</v>
      </c>
      <c r="X49" s="132">
        <f t="shared" si="10"/>
        <v>0</v>
      </c>
      <c r="Y49" s="132">
        <f t="shared" si="11"/>
        <v>0</v>
      </c>
      <c r="Z49" s="133"/>
      <c r="AA49" s="133"/>
      <c r="AB49" s="133"/>
      <c r="AC49" s="133"/>
      <c r="AD49" s="149">
        <f>'Ficha funcionário'!Q44</f>
        <v>0</v>
      </c>
      <c r="AE49" s="149">
        <f>'Ficha funcionário'!P44</f>
        <v>0</v>
      </c>
      <c r="AF49" s="133"/>
      <c r="AG49" s="221"/>
      <c r="AH49" s="221"/>
      <c r="AI49" s="222">
        <f t="shared" si="7"/>
        <v>0</v>
      </c>
      <c r="AJ49" s="223">
        <f>'Ficha funcionário'!J44</f>
        <v>0</v>
      </c>
      <c r="AK49" s="222">
        <f>'Ficha funcionário'!K44</f>
        <v>0</v>
      </c>
      <c r="AL49" s="222">
        <f>'Ficha funcionário'!L44</f>
        <v>0</v>
      </c>
      <c r="AM49" s="222">
        <f>'Ficha funcionário'!M44</f>
        <v>-0.3</v>
      </c>
      <c r="AN49" s="222">
        <f t="shared" si="12"/>
        <v>0</v>
      </c>
      <c r="AO49" s="134">
        <f t="shared" si="9"/>
        <v>0</v>
      </c>
      <c r="AP49" s="178"/>
      <c r="AQ49" s="246" t="s">
        <v>175</v>
      </c>
      <c r="AR49" s="179"/>
      <c r="AS49" s="179"/>
      <c r="AT49" s="179"/>
      <c r="AU49" s="179"/>
    </row>
    <row r="50" spans="1:47">
      <c r="A50" s="123" t="b">
        <f>'Ficha funcionário'!A45</f>
        <v>0</v>
      </c>
      <c r="B50" s="123">
        <f>'Ficha funcionário'!B45</f>
        <v>0</v>
      </c>
      <c r="C50" s="123"/>
      <c r="D50" s="124" t="str">
        <f>'Ficha funcionário'!D45</f>
        <v>Expatriado</v>
      </c>
      <c r="E5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0" s="173">
        <f>'Ficha funcionário'!I45</f>
        <v>0</v>
      </c>
      <c r="H50" s="126">
        <f>'Ficha funcionário'!N45</f>
        <v>44</v>
      </c>
      <c r="I50" s="126">
        <f>'Ficha funcionário'!O45</f>
        <v>9</v>
      </c>
      <c r="J50" s="127">
        <f t="shared" si="0"/>
        <v>0</v>
      </c>
      <c r="K50" s="172"/>
      <c r="L50" s="172"/>
      <c r="M50" s="172"/>
      <c r="N50" s="128">
        <f t="shared" si="1"/>
        <v>0</v>
      </c>
      <c r="O50" s="128">
        <f t="shared" si="2"/>
        <v>0</v>
      </c>
      <c r="P50" s="128">
        <f t="shared" si="3"/>
        <v>0</v>
      </c>
      <c r="Q50" s="129">
        <f t="shared" si="4"/>
        <v>18</v>
      </c>
      <c r="R50" s="177">
        <v>0</v>
      </c>
      <c r="S50" s="177">
        <v>0</v>
      </c>
      <c r="T50" s="177">
        <v>0</v>
      </c>
      <c r="U50" s="129">
        <f>-(S50*'Ficha funcionário'!O45)*'Ficha de funcio e processa'!J50</f>
        <v>0</v>
      </c>
      <c r="V50" s="129">
        <f>(T50*'Ficha funcionário'!O45)*'Ficha de funcio e processa'!J50</f>
        <v>0</v>
      </c>
      <c r="W50" s="130">
        <f t="shared" si="5"/>
        <v>0</v>
      </c>
      <c r="X50" s="132">
        <f>G50*25%</f>
        <v>0</v>
      </c>
      <c r="Y50" s="132">
        <f t="shared" si="11"/>
        <v>0</v>
      </c>
      <c r="Z50" s="133"/>
      <c r="AA50" s="133"/>
      <c r="AB50" s="133"/>
      <c r="AC50" s="133"/>
      <c r="AD50" s="149">
        <f>'Ficha funcionário'!Q45</f>
        <v>0</v>
      </c>
      <c r="AE50" s="149">
        <f>'Ficha funcionário'!P45</f>
        <v>0</v>
      </c>
      <c r="AF50" s="133"/>
      <c r="AG50" s="221"/>
      <c r="AH50" s="221"/>
      <c r="AI50" s="222">
        <f t="shared" si="7"/>
        <v>0</v>
      </c>
      <c r="AJ50" s="223">
        <f>'Ficha funcionário'!J45</f>
        <v>0</v>
      </c>
      <c r="AK50" s="222">
        <f>'Ficha funcionário'!K45</f>
        <v>0</v>
      </c>
      <c r="AL50" s="222">
        <f>'Ficha funcionário'!L45</f>
        <v>0</v>
      </c>
      <c r="AM50" s="222">
        <f>'Ficha funcionário'!M45</f>
        <v>-0.3</v>
      </c>
      <c r="AN50" s="222">
        <f t="shared" si="12"/>
        <v>0</v>
      </c>
      <c r="AO50" s="134">
        <f t="shared" si="9"/>
        <v>0</v>
      </c>
      <c r="AP50" s="178"/>
      <c r="AQ50" s="246" t="s">
        <v>175</v>
      </c>
      <c r="AR50" s="179"/>
      <c r="AS50" s="179"/>
      <c r="AT50" s="179"/>
      <c r="AU50" s="179"/>
    </row>
    <row r="51" spans="1:47">
      <c r="A51" s="123" t="b">
        <f>'Ficha funcionário'!A46</f>
        <v>0</v>
      </c>
      <c r="B51" s="123">
        <f>'Ficha funcionário'!B46</f>
        <v>0</v>
      </c>
      <c r="C51" s="123"/>
      <c r="D51" s="124" t="str">
        <f>'Ficha funcionário'!D46</f>
        <v>Expatriado</v>
      </c>
      <c r="E5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1" s="173">
        <f>'Ficha funcionário'!I46</f>
        <v>0</v>
      </c>
      <c r="H51" s="126">
        <f>'Ficha funcionário'!N46</f>
        <v>44</v>
      </c>
      <c r="I51" s="126">
        <f>'Ficha funcionário'!O46</f>
        <v>9</v>
      </c>
      <c r="J51" s="127">
        <f t="shared" si="0"/>
        <v>0</v>
      </c>
      <c r="K51" s="172"/>
      <c r="L51" s="172"/>
      <c r="M51" s="172"/>
      <c r="N51" s="128">
        <f t="shared" si="1"/>
        <v>0</v>
      </c>
      <c r="O51" s="128">
        <f t="shared" si="2"/>
        <v>0</v>
      </c>
      <c r="P51" s="128">
        <f t="shared" si="3"/>
        <v>0</v>
      </c>
      <c r="Q51" s="129">
        <f t="shared" si="4"/>
        <v>18</v>
      </c>
      <c r="R51" s="177">
        <v>0</v>
      </c>
      <c r="S51" s="177">
        <v>0</v>
      </c>
      <c r="T51" s="177">
        <v>0</v>
      </c>
      <c r="U51" s="129">
        <f>-(S51*'Ficha funcionário'!O46)*'Ficha de funcio e processa'!J51</f>
        <v>0</v>
      </c>
      <c r="V51" s="129">
        <f>(T51*'Ficha funcionário'!O46)*'Ficha de funcio e processa'!J51</f>
        <v>0</v>
      </c>
      <c r="W51" s="130">
        <f t="shared" si="5"/>
        <v>0</v>
      </c>
      <c r="X51" s="132">
        <f t="shared" si="10"/>
        <v>0</v>
      </c>
      <c r="Y51" s="132">
        <f t="shared" si="11"/>
        <v>0</v>
      </c>
      <c r="Z51" s="133"/>
      <c r="AA51" s="133"/>
      <c r="AB51" s="133"/>
      <c r="AC51" s="133"/>
      <c r="AD51" s="149">
        <f>'Ficha funcionário'!Q46</f>
        <v>0</v>
      </c>
      <c r="AE51" s="149">
        <f>'Ficha funcionário'!P46</f>
        <v>0</v>
      </c>
      <c r="AF51" s="133"/>
      <c r="AG51" s="221"/>
      <c r="AH51" s="221"/>
      <c r="AI51" s="222">
        <f t="shared" si="7"/>
        <v>0</v>
      </c>
      <c r="AJ51" s="223">
        <f>'Ficha funcionário'!J46</f>
        <v>0</v>
      </c>
      <c r="AK51" s="222">
        <f>'Ficha funcionário'!K46</f>
        <v>0</v>
      </c>
      <c r="AL51" s="222">
        <f>'Ficha funcionário'!L46</f>
        <v>0</v>
      </c>
      <c r="AM51" s="222">
        <f>'Ficha funcionário'!M46</f>
        <v>-0.3</v>
      </c>
      <c r="AN51" s="222">
        <f t="shared" si="12"/>
        <v>0</v>
      </c>
      <c r="AO51" s="134">
        <f t="shared" si="9"/>
        <v>0</v>
      </c>
      <c r="AP51" s="178"/>
      <c r="AQ51" s="246" t="s">
        <v>175</v>
      </c>
      <c r="AR51" s="179"/>
      <c r="AS51" s="179"/>
      <c r="AT51" s="179"/>
      <c r="AU51" s="179"/>
    </row>
    <row r="52" spans="1:47">
      <c r="A52" s="123" t="b">
        <f>'Ficha funcionário'!A47</f>
        <v>0</v>
      </c>
      <c r="B52" s="123">
        <f>'Ficha funcionário'!B47</f>
        <v>0</v>
      </c>
      <c r="C52" s="123"/>
      <c r="D52" s="124" t="str">
        <f>'Ficha funcionário'!D47</f>
        <v>Expatriado</v>
      </c>
      <c r="E5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2" s="173">
        <f>'Ficha funcionário'!I47</f>
        <v>0</v>
      </c>
      <c r="H52" s="126">
        <f>'Ficha funcionário'!N47</f>
        <v>44</v>
      </c>
      <c r="I52" s="126">
        <f>'Ficha funcionário'!O47</f>
        <v>9</v>
      </c>
      <c r="J52" s="127">
        <f t="shared" si="0"/>
        <v>0</v>
      </c>
      <c r="K52" s="172"/>
      <c r="L52" s="172"/>
      <c r="M52" s="172"/>
      <c r="N52" s="128">
        <f t="shared" si="1"/>
        <v>0</v>
      </c>
      <c r="O52" s="128">
        <f t="shared" si="2"/>
        <v>0</v>
      </c>
      <c r="P52" s="128">
        <f t="shared" si="3"/>
        <v>0</v>
      </c>
      <c r="Q52" s="129">
        <f t="shared" si="4"/>
        <v>18</v>
      </c>
      <c r="R52" s="177">
        <v>0</v>
      </c>
      <c r="S52" s="177">
        <v>0</v>
      </c>
      <c r="T52" s="177">
        <v>0</v>
      </c>
      <c r="U52" s="129">
        <f>-(S52*'Ficha funcionário'!O47)*'Ficha de funcio e processa'!J52</f>
        <v>0</v>
      </c>
      <c r="V52" s="129">
        <f>(T52*'Ficha funcionário'!O47)*'Ficha de funcio e processa'!J52</f>
        <v>0</v>
      </c>
      <c r="W52" s="130">
        <f t="shared" si="5"/>
        <v>0</v>
      </c>
      <c r="X52" s="132">
        <f t="shared" si="10"/>
        <v>0</v>
      </c>
      <c r="Y52" s="132">
        <f t="shared" si="11"/>
        <v>0</v>
      </c>
      <c r="Z52" s="133"/>
      <c r="AA52" s="133"/>
      <c r="AB52" s="133"/>
      <c r="AC52" s="133"/>
      <c r="AD52" s="149">
        <f>'Ficha funcionário'!Q47</f>
        <v>0</v>
      </c>
      <c r="AE52" s="149">
        <f>'Ficha funcionário'!P47</f>
        <v>0</v>
      </c>
      <c r="AF52" s="133"/>
      <c r="AG52" s="221"/>
      <c r="AH52" s="221"/>
      <c r="AI52" s="222">
        <f t="shared" si="7"/>
        <v>0</v>
      </c>
      <c r="AJ52" s="223">
        <f>'Ficha funcionário'!J47</f>
        <v>0</v>
      </c>
      <c r="AK52" s="222">
        <f>'Ficha funcionário'!K47</f>
        <v>0</v>
      </c>
      <c r="AL52" s="222">
        <f>'Ficha funcionário'!L47</f>
        <v>0</v>
      </c>
      <c r="AM52" s="222">
        <f>'Ficha funcionário'!M47</f>
        <v>-0.3</v>
      </c>
      <c r="AN52" s="222">
        <f t="shared" si="12"/>
        <v>0</v>
      </c>
      <c r="AO52" s="134">
        <f t="shared" si="9"/>
        <v>0</v>
      </c>
      <c r="AP52" s="178"/>
      <c r="AQ52" s="246" t="s">
        <v>175</v>
      </c>
      <c r="AR52" s="179"/>
      <c r="AS52" s="179"/>
      <c r="AT52" s="179"/>
      <c r="AU52" s="179"/>
    </row>
    <row r="53" spans="1:47">
      <c r="A53" s="123" t="b">
        <f>'Ficha funcionário'!A48</f>
        <v>0</v>
      </c>
      <c r="B53" s="123">
        <f>'Ficha funcionário'!B48</f>
        <v>0</v>
      </c>
      <c r="C53" s="123"/>
      <c r="D53" s="124" t="str">
        <f>'Ficha funcionário'!D48</f>
        <v>Expatriado</v>
      </c>
      <c r="E5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3" s="173">
        <f>'Ficha funcionário'!I48</f>
        <v>0</v>
      </c>
      <c r="H53" s="126">
        <f>'Ficha funcionário'!N48</f>
        <v>44</v>
      </c>
      <c r="I53" s="126">
        <f>'Ficha funcionário'!O48</f>
        <v>9</v>
      </c>
      <c r="J53" s="127">
        <f t="shared" si="0"/>
        <v>0</v>
      </c>
      <c r="K53" s="172"/>
      <c r="L53" s="172"/>
      <c r="M53" s="172"/>
      <c r="N53" s="128">
        <f t="shared" si="1"/>
        <v>0</v>
      </c>
      <c r="O53" s="128">
        <f t="shared" si="2"/>
        <v>0</v>
      </c>
      <c r="P53" s="128">
        <f t="shared" si="3"/>
        <v>0</v>
      </c>
      <c r="Q53" s="129">
        <f t="shared" si="4"/>
        <v>18</v>
      </c>
      <c r="R53" s="177">
        <v>0</v>
      </c>
      <c r="S53" s="177">
        <v>0</v>
      </c>
      <c r="T53" s="177">
        <v>0</v>
      </c>
      <c r="U53" s="129">
        <f>-(S53*'Ficha funcionário'!O48)*'Ficha de funcio e processa'!J53</f>
        <v>0</v>
      </c>
      <c r="V53" s="129">
        <f>(T53*'Ficha funcionário'!O48)*'Ficha de funcio e processa'!J53</f>
        <v>0</v>
      </c>
      <c r="W53" s="130">
        <f t="shared" si="5"/>
        <v>0</v>
      </c>
      <c r="X53" s="132">
        <f t="shared" si="10"/>
        <v>0</v>
      </c>
      <c r="Y53" s="132">
        <f t="shared" si="11"/>
        <v>0</v>
      </c>
      <c r="Z53" s="133"/>
      <c r="AA53" s="133"/>
      <c r="AB53" s="133"/>
      <c r="AC53" s="133"/>
      <c r="AD53" s="149">
        <f>'Ficha funcionário'!Q48</f>
        <v>0</v>
      </c>
      <c r="AE53" s="149">
        <f>'Ficha funcionário'!P48</f>
        <v>0</v>
      </c>
      <c r="AF53" s="133"/>
      <c r="AG53" s="221">
        <f>(G53/12)</f>
        <v>0</v>
      </c>
      <c r="AH53" s="221">
        <f>(G53/12)</f>
        <v>0</v>
      </c>
      <c r="AI53" s="222">
        <f t="shared" si="7"/>
        <v>0</v>
      </c>
      <c r="AJ53" s="223">
        <f>'Ficha funcionário'!J48</f>
        <v>0</v>
      </c>
      <c r="AK53" s="222">
        <f>'Ficha funcionário'!K48</f>
        <v>0</v>
      </c>
      <c r="AL53" s="222">
        <f>'Ficha funcionário'!L48</f>
        <v>0</v>
      </c>
      <c r="AM53" s="222">
        <f>'Ficha funcionário'!M48</f>
        <v>-0.3</v>
      </c>
      <c r="AN53" s="222">
        <f t="shared" si="12"/>
        <v>0</v>
      </c>
      <c r="AO53" s="134">
        <f t="shared" si="9"/>
        <v>0</v>
      </c>
      <c r="AP53" s="178"/>
      <c r="AQ53" s="246" t="s">
        <v>175</v>
      </c>
      <c r="AR53" s="179"/>
      <c r="AS53" s="179"/>
      <c r="AT53" s="179"/>
      <c r="AU53" s="179"/>
    </row>
    <row r="54" spans="1:47">
      <c r="A54" s="123" t="b">
        <f>'Ficha funcionário'!A49</f>
        <v>0</v>
      </c>
      <c r="B54" s="123">
        <f>'Ficha funcionário'!B49</f>
        <v>0</v>
      </c>
      <c r="C54" s="123"/>
      <c r="D54" s="124" t="str">
        <f>'Ficha funcionário'!D49</f>
        <v>Expatriado</v>
      </c>
      <c r="E5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4" s="173">
        <f>'Ficha funcionário'!I49</f>
        <v>0</v>
      </c>
      <c r="H54" s="126">
        <f>'Ficha funcionário'!N49</f>
        <v>44</v>
      </c>
      <c r="I54" s="126">
        <f>'Ficha funcionário'!O49</f>
        <v>9</v>
      </c>
      <c r="J54" s="127">
        <f t="shared" si="0"/>
        <v>0</v>
      </c>
      <c r="K54" s="172"/>
      <c r="L54" s="172"/>
      <c r="M54" s="172"/>
      <c r="N54" s="128">
        <f t="shared" si="1"/>
        <v>0</v>
      </c>
      <c r="O54" s="128">
        <f t="shared" si="2"/>
        <v>0</v>
      </c>
      <c r="P54" s="128">
        <f t="shared" si="3"/>
        <v>0</v>
      </c>
      <c r="Q54" s="129">
        <f t="shared" si="4"/>
        <v>18</v>
      </c>
      <c r="R54" s="177">
        <v>0</v>
      </c>
      <c r="S54" s="177">
        <v>0</v>
      </c>
      <c r="T54" s="177">
        <v>0</v>
      </c>
      <c r="U54" s="129">
        <f>-(S54*'Ficha funcionário'!O49)*'Ficha de funcio e processa'!J54</f>
        <v>0</v>
      </c>
      <c r="V54" s="129">
        <f>(T54*'Ficha funcionário'!O49)*'Ficha de funcio e processa'!J54</f>
        <v>0</v>
      </c>
      <c r="W54" s="130">
        <f t="shared" si="5"/>
        <v>0</v>
      </c>
      <c r="X54" s="132">
        <f t="shared" si="10"/>
        <v>0</v>
      </c>
      <c r="Y54" s="132">
        <f t="shared" si="11"/>
        <v>0</v>
      </c>
      <c r="Z54" s="133"/>
      <c r="AA54" s="133"/>
      <c r="AB54" s="133"/>
      <c r="AC54" s="133"/>
      <c r="AD54" s="149">
        <f>'Ficha funcionário'!Q49</f>
        <v>0</v>
      </c>
      <c r="AE54" s="149">
        <f>'Ficha funcionário'!P49</f>
        <v>0</v>
      </c>
      <c r="AF54" s="133"/>
      <c r="AG54" s="221">
        <f>(G54/12)</f>
        <v>0</v>
      </c>
      <c r="AH54" s="221">
        <f>(G54/12)</f>
        <v>0</v>
      </c>
      <c r="AI54" s="222">
        <f t="shared" si="7"/>
        <v>0</v>
      </c>
      <c r="AJ54" s="223">
        <f>'Ficha funcionário'!J49</f>
        <v>0</v>
      </c>
      <c r="AK54" s="222">
        <f>'Ficha funcionário'!K49</f>
        <v>0</v>
      </c>
      <c r="AL54" s="222">
        <f>'Ficha funcionário'!L49</f>
        <v>0</v>
      </c>
      <c r="AM54" s="222">
        <f>'Ficha funcionário'!M49</f>
        <v>-0.3</v>
      </c>
      <c r="AN54" s="222">
        <f t="shared" si="12"/>
        <v>0</v>
      </c>
      <c r="AO54" s="134">
        <f t="shared" si="9"/>
        <v>0</v>
      </c>
      <c r="AP54" s="178"/>
      <c r="AQ54" s="246" t="s">
        <v>175</v>
      </c>
      <c r="AR54" s="179"/>
      <c r="AS54" s="179"/>
      <c r="AT54" s="179"/>
      <c r="AU54" s="179"/>
    </row>
    <row r="55" spans="1:47">
      <c r="A55" s="123" t="b">
        <f>'Ficha funcionário'!A50</f>
        <v>0</v>
      </c>
      <c r="B55" s="123">
        <f>'Ficha funcionário'!B50</f>
        <v>0</v>
      </c>
      <c r="C55" s="123"/>
      <c r="D55" s="124" t="str">
        <f>'Ficha funcionário'!D50</f>
        <v>Expatriado</v>
      </c>
      <c r="E5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5" s="173">
        <f>'Ficha funcionário'!I50</f>
        <v>0</v>
      </c>
      <c r="H55" s="126">
        <f>'Ficha funcionário'!N50</f>
        <v>44</v>
      </c>
      <c r="I55" s="126">
        <f>'Ficha funcionário'!O50</f>
        <v>9</v>
      </c>
      <c r="J55" s="127">
        <f t="shared" si="0"/>
        <v>0</v>
      </c>
      <c r="K55" s="172"/>
      <c r="L55" s="172"/>
      <c r="M55" s="172"/>
      <c r="N55" s="128">
        <f t="shared" si="1"/>
        <v>0</v>
      </c>
      <c r="O55" s="128">
        <f t="shared" si="2"/>
        <v>0</v>
      </c>
      <c r="P55" s="128">
        <f t="shared" si="3"/>
        <v>0</v>
      </c>
      <c r="Q55" s="129">
        <f t="shared" si="4"/>
        <v>18</v>
      </c>
      <c r="R55" s="177">
        <v>0</v>
      </c>
      <c r="S55" s="177">
        <v>0</v>
      </c>
      <c r="T55" s="177">
        <v>0</v>
      </c>
      <c r="U55" s="129">
        <f>-(S55*'Ficha funcionário'!O50)*'Ficha de funcio e processa'!J55</f>
        <v>0</v>
      </c>
      <c r="V55" s="129">
        <f>(T55*'Ficha funcionário'!O50)*'Ficha de funcio e processa'!J55</f>
        <v>0</v>
      </c>
      <c r="W55" s="130">
        <f t="shared" si="5"/>
        <v>0</v>
      </c>
      <c r="X55" s="132">
        <f t="shared" si="10"/>
        <v>0</v>
      </c>
      <c r="Y55" s="132">
        <f t="shared" si="11"/>
        <v>0</v>
      </c>
      <c r="Z55" s="133"/>
      <c r="AA55" s="133"/>
      <c r="AB55" s="133"/>
      <c r="AC55" s="133"/>
      <c r="AD55" s="149">
        <f>'Ficha funcionário'!Q50</f>
        <v>0</v>
      </c>
      <c r="AE55" s="149">
        <f>'Ficha funcionário'!P50</f>
        <v>0</v>
      </c>
      <c r="AF55" s="133"/>
      <c r="AG55" s="221"/>
      <c r="AH55" s="221"/>
      <c r="AI55" s="222">
        <f t="shared" si="7"/>
        <v>0</v>
      </c>
      <c r="AJ55" s="223">
        <f>'Ficha funcionário'!J50</f>
        <v>0</v>
      </c>
      <c r="AK55" s="222">
        <f>'Ficha funcionário'!K50</f>
        <v>0</v>
      </c>
      <c r="AL55" s="222">
        <f>'Ficha funcionário'!L50</f>
        <v>0</v>
      </c>
      <c r="AM55" s="222">
        <f>'Ficha funcionário'!M50</f>
        <v>-0.3</v>
      </c>
      <c r="AN55" s="222">
        <f t="shared" si="12"/>
        <v>0</v>
      </c>
      <c r="AO55" s="134">
        <f t="shared" si="9"/>
        <v>0</v>
      </c>
      <c r="AP55" s="178"/>
      <c r="AQ55" s="246" t="s">
        <v>175</v>
      </c>
      <c r="AR55" s="179"/>
      <c r="AS55" s="179"/>
      <c r="AT55" s="179"/>
      <c r="AU55" s="179"/>
    </row>
    <row r="56" spans="1:47">
      <c r="A56" s="123" t="b">
        <f>'Ficha funcionário'!A51</f>
        <v>0</v>
      </c>
      <c r="B56" s="123">
        <f>'Ficha funcionário'!B51</f>
        <v>0</v>
      </c>
      <c r="C56" s="123"/>
      <c r="D56" s="124">
        <f>'Ficha funcionário'!D51</f>
        <v>0</v>
      </c>
      <c r="E5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6" s="173">
        <f>'Ficha funcionário'!I51</f>
        <v>0</v>
      </c>
      <c r="H56" s="126">
        <f>'Ficha funcionário'!N51</f>
        <v>44</v>
      </c>
      <c r="I56" s="126">
        <f>'Ficha funcionário'!O51</f>
        <v>9</v>
      </c>
      <c r="J56" s="127">
        <f t="shared" si="0"/>
        <v>0</v>
      </c>
      <c r="K56" s="172"/>
      <c r="L56" s="172"/>
      <c r="M56" s="172"/>
      <c r="N56" s="128">
        <f t="shared" si="1"/>
        <v>0</v>
      </c>
      <c r="O56" s="128">
        <f t="shared" si="2"/>
        <v>0</v>
      </c>
      <c r="P56" s="128">
        <f t="shared" si="3"/>
        <v>0</v>
      </c>
      <c r="Q56" s="129">
        <f t="shared" si="4"/>
        <v>18</v>
      </c>
      <c r="R56" s="177">
        <v>0</v>
      </c>
      <c r="S56" s="177">
        <v>0</v>
      </c>
      <c r="T56" s="177">
        <v>0</v>
      </c>
      <c r="U56" s="129">
        <f>-(S56*'Ficha funcionário'!O51)*'Ficha de funcio e processa'!J56</f>
        <v>0</v>
      </c>
      <c r="V56" s="129">
        <f>(T56*'Ficha funcionário'!O51)*'Ficha de funcio e processa'!J56</f>
        <v>0</v>
      </c>
      <c r="W56" s="130">
        <f t="shared" si="5"/>
        <v>0</v>
      </c>
      <c r="X56" s="132"/>
      <c r="Y56" s="132">
        <f t="shared" si="11"/>
        <v>0</v>
      </c>
      <c r="Z56" s="133"/>
      <c r="AA56" s="133"/>
      <c r="AB56" s="133"/>
      <c r="AC56" s="133"/>
      <c r="AD56" s="149">
        <f>'Ficha funcionário'!Q51</f>
        <v>0</v>
      </c>
      <c r="AE56" s="149">
        <f>'Ficha funcionário'!P51</f>
        <v>0</v>
      </c>
      <c r="AF56" s="133"/>
      <c r="AG56" s="221"/>
      <c r="AH56" s="221"/>
      <c r="AI56" s="222">
        <f t="shared" si="7"/>
        <v>0</v>
      </c>
      <c r="AJ56" s="223">
        <f>'Ficha funcionário'!J51</f>
        <v>0</v>
      </c>
      <c r="AK56" s="222">
        <f>'Ficha funcionário'!K51</f>
        <v>0</v>
      </c>
      <c r="AL56" s="222">
        <f>'Ficha funcionário'!L51</f>
        <v>0</v>
      </c>
      <c r="AM56" s="222">
        <f>'Ficha funcionário'!M51</f>
        <v>-0.3</v>
      </c>
      <c r="AN56" s="222">
        <f t="shared" si="12"/>
        <v>0</v>
      </c>
      <c r="AO56" s="134">
        <f t="shared" si="9"/>
        <v>0</v>
      </c>
      <c r="AP56" s="178"/>
      <c r="AQ56" s="246" t="s">
        <v>175</v>
      </c>
      <c r="AR56" s="179"/>
      <c r="AS56" s="179"/>
      <c r="AT56" s="179"/>
      <c r="AU56" s="179"/>
    </row>
    <row r="57" spans="1:47">
      <c r="A57" s="123" t="b">
        <f>'Ficha funcionário'!A52</f>
        <v>0</v>
      </c>
      <c r="B57" s="123">
        <f>'Ficha funcionário'!B52</f>
        <v>0</v>
      </c>
      <c r="C57" s="123"/>
      <c r="D57" s="124">
        <f>'Ficha funcionário'!D52</f>
        <v>0</v>
      </c>
      <c r="E5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7" s="173">
        <f>'Ficha funcionário'!I52</f>
        <v>0</v>
      </c>
      <c r="H57" s="126">
        <f>'Ficha funcionário'!N52</f>
        <v>44</v>
      </c>
      <c r="I57" s="126">
        <f>'Ficha funcionário'!O52</f>
        <v>9</v>
      </c>
      <c r="J57" s="127">
        <f t="shared" si="0"/>
        <v>0</v>
      </c>
      <c r="K57" s="172"/>
      <c r="L57" s="172"/>
      <c r="M57" s="172"/>
      <c r="N57" s="128">
        <f t="shared" si="1"/>
        <v>0</v>
      </c>
      <c r="O57" s="128">
        <f t="shared" si="2"/>
        <v>0</v>
      </c>
      <c r="P57" s="128">
        <f t="shared" si="3"/>
        <v>0</v>
      </c>
      <c r="Q57" s="129">
        <f t="shared" si="4"/>
        <v>18</v>
      </c>
      <c r="R57" s="177">
        <v>0</v>
      </c>
      <c r="S57" s="177">
        <v>0</v>
      </c>
      <c r="T57" s="177">
        <v>0</v>
      </c>
      <c r="U57" s="129">
        <f>-(S57*'Ficha funcionário'!O52)*'Ficha de funcio e processa'!J57</f>
        <v>0</v>
      </c>
      <c r="V57" s="129">
        <f>(T57*'Ficha funcionário'!O52)*'Ficha de funcio e processa'!J57</f>
        <v>0</v>
      </c>
      <c r="W57" s="130">
        <f t="shared" si="5"/>
        <v>0</v>
      </c>
      <c r="X57" s="132"/>
      <c r="Y57" s="132">
        <f t="shared" si="11"/>
        <v>0</v>
      </c>
      <c r="Z57" s="133"/>
      <c r="AA57" s="133"/>
      <c r="AB57" s="133"/>
      <c r="AC57" s="133"/>
      <c r="AD57" s="149">
        <f>'Ficha funcionário'!Q52</f>
        <v>0</v>
      </c>
      <c r="AE57" s="149">
        <f>'Ficha funcionário'!P52</f>
        <v>0</v>
      </c>
      <c r="AF57" s="133"/>
      <c r="AG57" s="221"/>
      <c r="AH57" s="221"/>
      <c r="AI57" s="222">
        <f t="shared" si="7"/>
        <v>0</v>
      </c>
      <c r="AJ57" s="223">
        <f>'Ficha funcionário'!J52</f>
        <v>0</v>
      </c>
      <c r="AK57" s="222">
        <f>'Ficha funcionário'!K52</f>
        <v>0</v>
      </c>
      <c r="AL57" s="222">
        <f>'Ficha funcionário'!L52</f>
        <v>0</v>
      </c>
      <c r="AM57" s="222">
        <f>'Ficha funcionário'!M52</f>
        <v>-0.3</v>
      </c>
      <c r="AN57" s="222">
        <f t="shared" si="12"/>
        <v>0</v>
      </c>
      <c r="AO57" s="134">
        <f t="shared" si="9"/>
        <v>0</v>
      </c>
      <c r="AP57" s="178"/>
      <c r="AQ57" s="246" t="s">
        <v>175</v>
      </c>
      <c r="AR57" s="179"/>
      <c r="AS57" s="179"/>
      <c r="AT57" s="179"/>
      <c r="AU57" s="179"/>
    </row>
    <row r="58" spans="1:47">
      <c r="A58" s="123" t="b">
        <f>'Ficha funcionário'!A53</f>
        <v>0</v>
      </c>
      <c r="B58" s="123">
        <f>'Ficha funcionário'!B53</f>
        <v>0</v>
      </c>
      <c r="C58" s="123"/>
      <c r="D58" s="124">
        <f>'Ficha funcionário'!D53</f>
        <v>0</v>
      </c>
      <c r="E5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8" s="173">
        <f>'Ficha funcionário'!I53</f>
        <v>0</v>
      </c>
      <c r="H58" s="126">
        <f>'Ficha funcionário'!N53</f>
        <v>44</v>
      </c>
      <c r="I58" s="126">
        <f>'Ficha funcionário'!O53</f>
        <v>9</v>
      </c>
      <c r="J58" s="127">
        <f t="shared" si="0"/>
        <v>0</v>
      </c>
      <c r="K58" s="172"/>
      <c r="L58" s="172"/>
      <c r="M58" s="172"/>
      <c r="N58" s="128">
        <f t="shared" si="1"/>
        <v>0</v>
      </c>
      <c r="O58" s="128">
        <f t="shared" si="2"/>
        <v>0</v>
      </c>
      <c r="P58" s="128">
        <f t="shared" si="3"/>
        <v>0</v>
      </c>
      <c r="Q58" s="129">
        <f t="shared" si="4"/>
        <v>18</v>
      </c>
      <c r="R58" s="177">
        <v>0</v>
      </c>
      <c r="S58" s="177">
        <v>0</v>
      </c>
      <c r="T58" s="177">
        <v>0</v>
      </c>
      <c r="U58" s="129">
        <f>-(S58*'Ficha funcionário'!O53)*'Ficha de funcio e processa'!J58</f>
        <v>0</v>
      </c>
      <c r="V58" s="129">
        <f>(T58*'Ficha funcionário'!O53)*'Ficha de funcio e processa'!J58</f>
        <v>0</v>
      </c>
      <c r="W58" s="130">
        <f t="shared" si="5"/>
        <v>0</v>
      </c>
      <c r="X58" s="132"/>
      <c r="Y58" s="132">
        <f t="shared" si="11"/>
        <v>0</v>
      </c>
      <c r="Z58" s="133"/>
      <c r="AA58" s="133"/>
      <c r="AB58" s="133"/>
      <c r="AC58" s="133"/>
      <c r="AD58" s="149">
        <f>'Ficha funcionário'!Q53</f>
        <v>0</v>
      </c>
      <c r="AE58" s="149">
        <f>'Ficha funcionário'!P53</f>
        <v>0</v>
      </c>
      <c r="AF58" s="133"/>
      <c r="AG58" s="221"/>
      <c r="AH58" s="221"/>
      <c r="AI58" s="222">
        <f t="shared" si="7"/>
        <v>0</v>
      </c>
      <c r="AJ58" s="223">
        <f>'Ficha funcionário'!J53</f>
        <v>0</v>
      </c>
      <c r="AK58" s="222">
        <f>'Ficha funcionário'!K53</f>
        <v>0</v>
      </c>
      <c r="AL58" s="222">
        <f>'Ficha funcionário'!L53</f>
        <v>0</v>
      </c>
      <c r="AM58" s="222">
        <f>'Ficha funcionário'!M53</f>
        <v>-0.3</v>
      </c>
      <c r="AN58" s="222">
        <f t="shared" si="12"/>
        <v>0</v>
      </c>
      <c r="AO58" s="134">
        <f t="shared" si="9"/>
        <v>0</v>
      </c>
      <c r="AP58" s="178"/>
      <c r="AQ58" s="246" t="s">
        <v>175</v>
      </c>
      <c r="AR58" s="179"/>
      <c r="AS58" s="179"/>
      <c r="AT58" s="179"/>
      <c r="AU58" s="179"/>
    </row>
    <row r="59" spans="1:47">
      <c r="A59" s="123" t="b">
        <f>'Ficha funcionário'!A54</f>
        <v>0</v>
      </c>
      <c r="B59" s="123">
        <f>'Ficha funcionário'!B54</f>
        <v>0</v>
      </c>
      <c r="C59" s="123"/>
      <c r="D59" s="124">
        <f>'Ficha funcionário'!D54</f>
        <v>0</v>
      </c>
      <c r="E5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9" s="173">
        <f>'Ficha funcionário'!I54</f>
        <v>0</v>
      </c>
      <c r="H59" s="126">
        <f>'Ficha funcionário'!N54</f>
        <v>44</v>
      </c>
      <c r="I59" s="126">
        <f>'Ficha funcionário'!O54</f>
        <v>9</v>
      </c>
      <c r="J59" s="127">
        <f t="shared" si="0"/>
        <v>0</v>
      </c>
      <c r="K59" s="172"/>
      <c r="L59" s="172"/>
      <c r="M59" s="172"/>
      <c r="N59" s="128">
        <f t="shared" si="1"/>
        <v>0</v>
      </c>
      <c r="O59" s="128">
        <f t="shared" si="2"/>
        <v>0</v>
      </c>
      <c r="P59" s="128">
        <f t="shared" si="3"/>
        <v>0</v>
      </c>
      <c r="Q59" s="129">
        <f t="shared" si="4"/>
        <v>18</v>
      </c>
      <c r="R59" s="177">
        <v>0</v>
      </c>
      <c r="S59" s="177">
        <v>0</v>
      </c>
      <c r="T59" s="177">
        <v>0</v>
      </c>
      <c r="U59" s="129">
        <f>-(S59*'Ficha funcionário'!O54)*'Ficha de funcio e processa'!J59</f>
        <v>0</v>
      </c>
      <c r="V59" s="129">
        <f>(T59*'Ficha funcionário'!O54)*'Ficha de funcio e processa'!J59</f>
        <v>0</v>
      </c>
      <c r="W59" s="130">
        <f t="shared" si="5"/>
        <v>0</v>
      </c>
      <c r="X59" s="132"/>
      <c r="Y59" s="132">
        <f t="shared" si="11"/>
        <v>0</v>
      </c>
      <c r="Z59" s="133"/>
      <c r="AA59" s="133"/>
      <c r="AB59" s="133"/>
      <c r="AC59" s="133"/>
      <c r="AD59" s="149">
        <f>'Ficha funcionário'!Q54</f>
        <v>0</v>
      </c>
      <c r="AE59" s="149">
        <f>'Ficha funcionário'!P54</f>
        <v>0</v>
      </c>
      <c r="AF59" s="133"/>
      <c r="AG59" s="221"/>
      <c r="AH59" s="221"/>
      <c r="AI59" s="222">
        <f t="shared" si="7"/>
        <v>0</v>
      </c>
      <c r="AJ59" s="223">
        <f>'Ficha funcionário'!J54</f>
        <v>0</v>
      </c>
      <c r="AK59" s="222">
        <f>'Ficha funcionário'!K54</f>
        <v>0</v>
      </c>
      <c r="AL59" s="222">
        <f>'Ficha funcionário'!L54</f>
        <v>0</v>
      </c>
      <c r="AM59" s="222">
        <f>'Ficha funcionário'!M54</f>
        <v>-0.3</v>
      </c>
      <c r="AN59" s="222">
        <f t="shared" si="12"/>
        <v>0</v>
      </c>
      <c r="AO59" s="134">
        <f t="shared" si="9"/>
        <v>0</v>
      </c>
      <c r="AP59" s="178"/>
      <c r="AQ59" s="246" t="s">
        <v>175</v>
      </c>
      <c r="AR59" s="179"/>
      <c r="AS59" s="179"/>
      <c r="AT59" s="179"/>
      <c r="AU59" s="179"/>
    </row>
    <row r="60" spans="1:47">
      <c r="A60" s="123" t="b">
        <f>'Ficha funcionário'!A55</f>
        <v>0</v>
      </c>
      <c r="B60" s="123">
        <f>'Ficha funcionário'!B55</f>
        <v>0</v>
      </c>
      <c r="C60" s="123"/>
      <c r="D60" s="124">
        <f>'Ficha funcionário'!D55</f>
        <v>0</v>
      </c>
      <c r="E6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0" s="173">
        <f>'Ficha funcionário'!I55</f>
        <v>0</v>
      </c>
      <c r="H60" s="126">
        <f>'Ficha funcionário'!N55</f>
        <v>44</v>
      </c>
      <c r="I60" s="126">
        <f>'Ficha funcionário'!O55</f>
        <v>9</v>
      </c>
      <c r="J60" s="127">
        <f t="shared" si="0"/>
        <v>0</v>
      </c>
      <c r="K60" s="172"/>
      <c r="L60" s="172"/>
      <c r="M60" s="172"/>
      <c r="N60" s="128">
        <f t="shared" si="1"/>
        <v>0</v>
      </c>
      <c r="O60" s="128">
        <f t="shared" si="2"/>
        <v>0</v>
      </c>
      <c r="P60" s="128">
        <f t="shared" si="3"/>
        <v>0</v>
      </c>
      <c r="Q60" s="129">
        <f t="shared" si="4"/>
        <v>18</v>
      </c>
      <c r="R60" s="177">
        <v>0</v>
      </c>
      <c r="S60" s="177">
        <v>0</v>
      </c>
      <c r="T60" s="177">
        <v>0</v>
      </c>
      <c r="U60" s="129">
        <f>-(S60*'Ficha funcionário'!O55)*'Ficha de funcio e processa'!J60</f>
        <v>0</v>
      </c>
      <c r="V60" s="129">
        <f>(T60*'Ficha funcionário'!O55)*'Ficha de funcio e processa'!J60</f>
        <v>0</v>
      </c>
      <c r="W60" s="130">
        <f t="shared" si="5"/>
        <v>0</v>
      </c>
      <c r="X60" s="132"/>
      <c r="Y60" s="132">
        <f t="shared" si="11"/>
        <v>0</v>
      </c>
      <c r="Z60" s="133"/>
      <c r="AA60" s="133"/>
      <c r="AB60" s="133"/>
      <c r="AC60" s="133"/>
      <c r="AD60" s="149">
        <f>'Ficha funcionário'!Q55</f>
        <v>0</v>
      </c>
      <c r="AE60" s="149">
        <f>'Ficha funcionário'!P55</f>
        <v>0</v>
      </c>
      <c r="AF60" s="133"/>
      <c r="AG60" s="221"/>
      <c r="AH60" s="221"/>
      <c r="AI60" s="222">
        <f t="shared" si="7"/>
        <v>0</v>
      </c>
      <c r="AJ60" s="223">
        <f>'Ficha funcionário'!J55</f>
        <v>0</v>
      </c>
      <c r="AK60" s="222">
        <f>'Ficha funcionário'!K55</f>
        <v>0</v>
      </c>
      <c r="AL60" s="222">
        <f>'Ficha funcionário'!L55</f>
        <v>0</v>
      </c>
      <c r="AM60" s="222">
        <f>'Ficha funcionário'!M55</f>
        <v>-0.3</v>
      </c>
      <c r="AN60" s="222">
        <f t="shared" si="12"/>
        <v>0</v>
      </c>
      <c r="AO60" s="134">
        <f t="shared" si="9"/>
        <v>0</v>
      </c>
      <c r="AP60" s="178"/>
      <c r="AQ60" s="246" t="s">
        <v>175</v>
      </c>
      <c r="AR60" s="179"/>
      <c r="AS60" s="179"/>
      <c r="AT60" s="179"/>
      <c r="AU60" s="179"/>
    </row>
    <row r="61" spans="1:47">
      <c r="A61" s="123" t="b">
        <f>'Ficha funcionário'!A56</f>
        <v>0</v>
      </c>
      <c r="B61" s="123">
        <f>'Ficha funcionário'!B56</f>
        <v>0</v>
      </c>
      <c r="C61" s="123"/>
      <c r="D61" s="124">
        <f>'Ficha funcionário'!D56</f>
        <v>0</v>
      </c>
      <c r="E6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1" s="173">
        <f>'Ficha funcionário'!I56</f>
        <v>0</v>
      </c>
      <c r="H61" s="126">
        <f>'Ficha funcionário'!N56</f>
        <v>44</v>
      </c>
      <c r="I61" s="126">
        <f>'Ficha funcionário'!O56</f>
        <v>9</v>
      </c>
      <c r="J61" s="127">
        <f t="shared" si="0"/>
        <v>0</v>
      </c>
      <c r="K61" s="172"/>
      <c r="L61" s="172"/>
      <c r="M61" s="172"/>
      <c r="N61" s="128">
        <f t="shared" si="1"/>
        <v>0</v>
      </c>
      <c r="O61" s="128">
        <f t="shared" si="2"/>
        <v>0</v>
      </c>
      <c r="P61" s="128">
        <f t="shared" si="3"/>
        <v>0</v>
      </c>
      <c r="Q61" s="129">
        <f t="shared" si="4"/>
        <v>18</v>
      </c>
      <c r="R61" s="177">
        <v>0</v>
      </c>
      <c r="S61" s="177">
        <v>0</v>
      </c>
      <c r="T61" s="177">
        <v>0</v>
      </c>
      <c r="U61" s="129">
        <f>-(S61*'Ficha funcionário'!O56)*'Ficha de funcio e processa'!J61</f>
        <v>0</v>
      </c>
      <c r="V61" s="129">
        <f>(T61*'Ficha funcionário'!O56)*'Ficha de funcio e processa'!J61</f>
        <v>0</v>
      </c>
      <c r="W61" s="130">
        <f t="shared" si="5"/>
        <v>0</v>
      </c>
      <c r="X61" s="132"/>
      <c r="Y61" s="132">
        <f t="shared" si="11"/>
        <v>0</v>
      </c>
      <c r="Z61" s="133"/>
      <c r="AA61" s="133"/>
      <c r="AB61" s="133"/>
      <c r="AC61" s="133"/>
      <c r="AD61" s="149">
        <f>'Ficha funcionário'!Q56</f>
        <v>0</v>
      </c>
      <c r="AE61" s="149">
        <f>'Ficha funcionário'!P56</f>
        <v>0</v>
      </c>
      <c r="AF61" s="133"/>
      <c r="AG61" s="221"/>
      <c r="AH61" s="221"/>
      <c r="AI61" s="222">
        <f t="shared" si="7"/>
        <v>0</v>
      </c>
      <c r="AJ61" s="223">
        <f>'Ficha funcionário'!J56</f>
        <v>0</v>
      </c>
      <c r="AK61" s="222">
        <f>'Ficha funcionário'!K56</f>
        <v>0</v>
      </c>
      <c r="AL61" s="222">
        <f>'Ficha funcionário'!L56</f>
        <v>0</v>
      </c>
      <c r="AM61" s="222">
        <f>'Ficha funcionário'!M56</f>
        <v>-0.3</v>
      </c>
      <c r="AN61" s="222">
        <f t="shared" si="12"/>
        <v>0</v>
      </c>
      <c r="AO61" s="134">
        <f t="shared" si="9"/>
        <v>0</v>
      </c>
      <c r="AP61" s="178"/>
      <c r="AQ61" s="246" t="s">
        <v>175</v>
      </c>
      <c r="AR61" s="179"/>
      <c r="AS61" s="179"/>
      <c r="AT61" s="179"/>
      <c r="AU61" s="179"/>
    </row>
    <row r="62" spans="1:47">
      <c r="A62" s="123" t="b">
        <f>'Ficha funcionário'!A57</f>
        <v>0</v>
      </c>
      <c r="B62" s="123">
        <f>'Ficha funcionário'!B57</f>
        <v>0</v>
      </c>
      <c r="C62" s="123"/>
      <c r="D62" s="124">
        <f>'Ficha funcionário'!D57</f>
        <v>0</v>
      </c>
      <c r="E6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2" s="173">
        <f>'Ficha funcionário'!I57</f>
        <v>0</v>
      </c>
      <c r="H62" s="126">
        <f>'Ficha funcionário'!N57</f>
        <v>44</v>
      </c>
      <c r="I62" s="126">
        <f>'Ficha funcionário'!O57</f>
        <v>9</v>
      </c>
      <c r="J62" s="127">
        <f t="shared" si="0"/>
        <v>0</v>
      </c>
      <c r="K62" s="172"/>
      <c r="L62" s="172"/>
      <c r="M62" s="172"/>
      <c r="N62" s="128">
        <f t="shared" si="1"/>
        <v>0</v>
      </c>
      <c r="O62" s="128">
        <f t="shared" si="2"/>
        <v>0</v>
      </c>
      <c r="P62" s="128">
        <f t="shared" si="3"/>
        <v>0</v>
      </c>
      <c r="Q62" s="129">
        <f t="shared" si="4"/>
        <v>18</v>
      </c>
      <c r="R62" s="177">
        <v>0</v>
      </c>
      <c r="S62" s="177">
        <v>0</v>
      </c>
      <c r="T62" s="177">
        <v>0</v>
      </c>
      <c r="U62" s="129">
        <f>-(S62*'Ficha funcionário'!O57)*'Ficha de funcio e processa'!J62</f>
        <v>0</v>
      </c>
      <c r="V62" s="129">
        <f>(T62*'Ficha funcionário'!O57)*'Ficha de funcio e processa'!J62</f>
        <v>0</v>
      </c>
      <c r="W62" s="130">
        <f t="shared" si="5"/>
        <v>0</v>
      </c>
      <c r="X62" s="132"/>
      <c r="Y62" s="132">
        <f t="shared" si="11"/>
        <v>0</v>
      </c>
      <c r="Z62" s="133"/>
      <c r="AA62" s="133"/>
      <c r="AB62" s="133"/>
      <c r="AC62" s="133"/>
      <c r="AD62" s="149">
        <f>'Ficha funcionário'!Q57</f>
        <v>0</v>
      </c>
      <c r="AE62" s="149">
        <f>'Ficha funcionário'!P57</f>
        <v>0</v>
      </c>
      <c r="AF62" s="133"/>
      <c r="AG62" s="221"/>
      <c r="AH62" s="221"/>
      <c r="AI62" s="222">
        <f t="shared" si="7"/>
        <v>0</v>
      </c>
      <c r="AJ62" s="223">
        <f>'Ficha funcionário'!J57</f>
        <v>0</v>
      </c>
      <c r="AK62" s="222">
        <f>'Ficha funcionário'!K57</f>
        <v>0</v>
      </c>
      <c r="AL62" s="222">
        <f>'Ficha funcionário'!L57</f>
        <v>0</v>
      </c>
      <c r="AM62" s="222">
        <f>'Ficha funcionário'!M57</f>
        <v>-0.3</v>
      </c>
      <c r="AN62" s="222">
        <f t="shared" si="12"/>
        <v>0</v>
      </c>
      <c r="AO62" s="134">
        <f t="shared" si="9"/>
        <v>0</v>
      </c>
      <c r="AP62" s="178"/>
      <c r="AQ62" s="246" t="s">
        <v>175</v>
      </c>
      <c r="AR62" s="179"/>
      <c r="AS62" s="179"/>
      <c r="AT62" s="179"/>
      <c r="AU62" s="179"/>
    </row>
    <row r="63" spans="1:47">
      <c r="A63" s="123" t="b">
        <f>'Ficha funcionário'!A58</f>
        <v>0</v>
      </c>
      <c r="B63" s="123">
        <f>'Ficha funcionário'!B58</f>
        <v>0</v>
      </c>
      <c r="C63" s="123"/>
      <c r="D63" s="124">
        <f>'Ficha funcionário'!D58</f>
        <v>0</v>
      </c>
      <c r="E6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3" s="173">
        <f>'Ficha funcionário'!I58</f>
        <v>0</v>
      </c>
      <c r="H63" s="126">
        <f>'Ficha funcionário'!N58</f>
        <v>44</v>
      </c>
      <c r="I63" s="126">
        <f>'Ficha funcionário'!O58</f>
        <v>9</v>
      </c>
      <c r="J63" s="127">
        <f t="shared" si="0"/>
        <v>0</v>
      </c>
      <c r="K63" s="172"/>
      <c r="L63" s="172"/>
      <c r="M63" s="172"/>
      <c r="N63" s="128">
        <f t="shared" si="1"/>
        <v>0</v>
      </c>
      <c r="O63" s="128">
        <f t="shared" si="2"/>
        <v>0</v>
      </c>
      <c r="P63" s="128">
        <f t="shared" si="3"/>
        <v>0</v>
      </c>
      <c r="Q63" s="129">
        <f t="shared" si="4"/>
        <v>18</v>
      </c>
      <c r="R63" s="177">
        <v>0</v>
      </c>
      <c r="S63" s="177">
        <v>0</v>
      </c>
      <c r="T63" s="177">
        <v>0</v>
      </c>
      <c r="U63" s="129">
        <f>-(S63*'Ficha funcionário'!O58)*'Ficha de funcio e processa'!J63</f>
        <v>0</v>
      </c>
      <c r="V63" s="129">
        <f>(T63*'Ficha funcionário'!O58)*'Ficha de funcio e processa'!J63</f>
        <v>0</v>
      </c>
      <c r="W63" s="130">
        <f t="shared" si="5"/>
        <v>0</v>
      </c>
      <c r="X63" s="132"/>
      <c r="Y63" s="132">
        <f t="shared" si="11"/>
        <v>0</v>
      </c>
      <c r="Z63" s="133"/>
      <c r="AA63" s="133"/>
      <c r="AB63" s="133"/>
      <c r="AC63" s="133"/>
      <c r="AD63" s="149">
        <f>'Ficha funcionário'!Q58</f>
        <v>0</v>
      </c>
      <c r="AE63" s="149">
        <f>'Ficha funcionário'!P58</f>
        <v>0</v>
      </c>
      <c r="AF63" s="133"/>
      <c r="AG63" s="221"/>
      <c r="AH63" s="221"/>
      <c r="AI63" s="222">
        <f t="shared" si="7"/>
        <v>0</v>
      </c>
      <c r="AJ63" s="223">
        <f>'Ficha funcionário'!J58</f>
        <v>0</v>
      </c>
      <c r="AK63" s="222">
        <f>'Ficha funcionário'!K58</f>
        <v>0</v>
      </c>
      <c r="AL63" s="222">
        <f>'Ficha funcionário'!L58</f>
        <v>0</v>
      </c>
      <c r="AM63" s="222">
        <f>'Ficha funcionário'!M58</f>
        <v>-0.3</v>
      </c>
      <c r="AN63" s="222">
        <f t="shared" si="12"/>
        <v>0</v>
      </c>
      <c r="AO63" s="134">
        <f t="shared" si="9"/>
        <v>0</v>
      </c>
      <c r="AP63" s="178"/>
      <c r="AQ63" s="246" t="s">
        <v>175</v>
      </c>
      <c r="AR63" s="179"/>
      <c r="AS63" s="179"/>
      <c r="AT63" s="179"/>
      <c r="AU63" s="179"/>
    </row>
    <row r="64" spans="1:47">
      <c r="A64" s="123" t="b">
        <f>'Ficha funcionário'!A59</f>
        <v>0</v>
      </c>
      <c r="B64" s="123">
        <f>'Ficha funcionário'!B59</f>
        <v>0</v>
      </c>
      <c r="C64" s="123"/>
      <c r="D64" s="124">
        <f>'Ficha funcionário'!D59</f>
        <v>0</v>
      </c>
      <c r="E6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4" s="173">
        <f>'Ficha funcionário'!I59</f>
        <v>0</v>
      </c>
      <c r="H64" s="126">
        <f>'Ficha funcionário'!N59</f>
        <v>44</v>
      </c>
      <c r="I64" s="126">
        <f>'Ficha funcionário'!O59</f>
        <v>9</v>
      </c>
      <c r="J64" s="127">
        <f t="shared" si="0"/>
        <v>0</v>
      </c>
      <c r="K64" s="172"/>
      <c r="L64" s="172"/>
      <c r="M64" s="172"/>
      <c r="N64" s="128">
        <f t="shared" si="1"/>
        <v>0</v>
      </c>
      <c r="O64" s="128">
        <f t="shared" si="2"/>
        <v>0</v>
      </c>
      <c r="P64" s="128">
        <f t="shared" si="3"/>
        <v>0</v>
      </c>
      <c r="Q64" s="129">
        <f t="shared" si="4"/>
        <v>18</v>
      </c>
      <c r="R64" s="177">
        <v>0</v>
      </c>
      <c r="S64" s="177">
        <v>0</v>
      </c>
      <c r="T64" s="177">
        <v>0</v>
      </c>
      <c r="U64" s="129">
        <f>-(S64*'Ficha funcionário'!O59)*'Ficha de funcio e processa'!J64</f>
        <v>0</v>
      </c>
      <c r="V64" s="129">
        <f>(T64*'Ficha funcionário'!O59)*'Ficha de funcio e processa'!J64</f>
        <v>0</v>
      </c>
      <c r="W64" s="130">
        <f t="shared" si="5"/>
        <v>0</v>
      </c>
      <c r="X64" s="132"/>
      <c r="Y64" s="132">
        <f t="shared" si="11"/>
        <v>0</v>
      </c>
      <c r="Z64" s="133"/>
      <c r="AA64" s="133"/>
      <c r="AB64" s="133"/>
      <c r="AC64" s="133"/>
      <c r="AD64" s="149">
        <f>'Ficha funcionário'!Q59</f>
        <v>0</v>
      </c>
      <c r="AE64" s="149">
        <f>'Ficha funcionário'!P59</f>
        <v>0</v>
      </c>
      <c r="AF64" s="133"/>
      <c r="AG64" s="221"/>
      <c r="AH64" s="221"/>
      <c r="AI64" s="222">
        <f t="shared" si="7"/>
        <v>0</v>
      </c>
      <c r="AJ64" s="223">
        <f>'Ficha funcionário'!J59</f>
        <v>0</v>
      </c>
      <c r="AK64" s="222">
        <f>'Ficha funcionário'!K59</f>
        <v>0</v>
      </c>
      <c r="AL64" s="222">
        <f>'Ficha funcionário'!L59</f>
        <v>0</v>
      </c>
      <c r="AM64" s="222">
        <f>'Ficha funcionário'!M59</f>
        <v>-0.3</v>
      </c>
      <c r="AN64" s="222">
        <f t="shared" si="12"/>
        <v>0</v>
      </c>
      <c r="AO64" s="134">
        <f t="shared" si="9"/>
        <v>0</v>
      </c>
      <c r="AP64" s="178"/>
      <c r="AQ64" s="246" t="s">
        <v>175</v>
      </c>
      <c r="AR64" s="179"/>
      <c r="AS64" s="179"/>
      <c r="AT64" s="179"/>
      <c r="AU64" s="179"/>
    </row>
    <row r="65" spans="1:47">
      <c r="A65" s="123" t="b">
        <f>'Ficha funcionário'!A60</f>
        <v>0</v>
      </c>
      <c r="B65" s="123">
        <f>'Ficha funcionário'!B60</f>
        <v>0</v>
      </c>
      <c r="C65" s="123"/>
      <c r="D65" s="124">
        <f>'Ficha funcionário'!D60</f>
        <v>0</v>
      </c>
      <c r="E6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5" s="173">
        <f>'Ficha funcionário'!I60</f>
        <v>0</v>
      </c>
      <c r="H65" s="126">
        <f>'Ficha funcionário'!N60</f>
        <v>44</v>
      </c>
      <c r="I65" s="126">
        <f>'Ficha funcionário'!O60</f>
        <v>9</v>
      </c>
      <c r="J65" s="127">
        <f t="shared" si="0"/>
        <v>0</v>
      </c>
      <c r="K65" s="172"/>
      <c r="L65" s="172"/>
      <c r="M65" s="172"/>
      <c r="N65" s="128">
        <f t="shared" si="1"/>
        <v>0</v>
      </c>
      <c r="O65" s="128">
        <f t="shared" si="2"/>
        <v>0</v>
      </c>
      <c r="P65" s="128">
        <f t="shared" si="3"/>
        <v>0</v>
      </c>
      <c r="Q65" s="129">
        <f t="shared" si="4"/>
        <v>18</v>
      </c>
      <c r="R65" s="177">
        <v>0</v>
      </c>
      <c r="S65" s="177">
        <v>0</v>
      </c>
      <c r="T65" s="177">
        <v>0</v>
      </c>
      <c r="U65" s="129">
        <f>-(S65*'Ficha funcionário'!O60)*'Ficha de funcio e processa'!J65</f>
        <v>0</v>
      </c>
      <c r="V65" s="129">
        <f>(T65*'Ficha funcionário'!O60)*'Ficha de funcio e processa'!J65</f>
        <v>0</v>
      </c>
      <c r="W65" s="130">
        <f t="shared" si="5"/>
        <v>0</v>
      </c>
      <c r="X65" s="132"/>
      <c r="Y65" s="132">
        <f t="shared" si="11"/>
        <v>0</v>
      </c>
      <c r="Z65" s="133"/>
      <c r="AA65" s="133"/>
      <c r="AB65" s="133"/>
      <c r="AC65" s="133"/>
      <c r="AD65" s="149">
        <f>'Ficha funcionário'!Q60</f>
        <v>0</v>
      </c>
      <c r="AE65" s="149">
        <f>'Ficha funcionário'!P60</f>
        <v>0</v>
      </c>
      <c r="AF65" s="133"/>
      <c r="AG65" s="221"/>
      <c r="AH65" s="221"/>
      <c r="AI65" s="222">
        <f t="shared" si="7"/>
        <v>0</v>
      </c>
      <c r="AJ65" s="223">
        <f>'Ficha funcionário'!J60</f>
        <v>0</v>
      </c>
      <c r="AK65" s="222">
        <f>'Ficha funcionário'!K60</f>
        <v>0</v>
      </c>
      <c r="AL65" s="222">
        <f>'Ficha funcionário'!L60</f>
        <v>0</v>
      </c>
      <c r="AM65" s="222">
        <f>'Ficha funcionário'!M60</f>
        <v>-0.3</v>
      </c>
      <c r="AN65" s="222">
        <f t="shared" si="12"/>
        <v>0</v>
      </c>
      <c r="AO65" s="134">
        <f t="shared" si="9"/>
        <v>0</v>
      </c>
      <c r="AP65" s="178"/>
      <c r="AQ65" s="246" t="s">
        <v>175</v>
      </c>
      <c r="AR65" s="179"/>
      <c r="AS65" s="179"/>
      <c r="AT65" s="179"/>
      <c r="AU65" s="179"/>
    </row>
    <row r="66" spans="1:47">
      <c r="A66" s="123" t="b">
        <f>'Ficha funcionário'!A61</f>
        <v>0</v>
      </c>
      <c r="B66" s="123">
        <f>'Ficha funcionário'!B61</f>
        <v>0</v>
      </c>
      <c r="C66" s="123"/>
      <c r="D66" s="124">
        <f>'Ficha funcionário'!D61</f>
        <v>0</v>
      </c>
      <c r="E6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6" s="173">
        <f>'Ficha funcionário'!I61</f>
        <v>0</v>
      </c>
      <c r="H66" s="126">
        <f>'Ficha funcionário'!N61</f>
        <v>44</v>
      </c>
      <c r="I66" s="126">
        <f>'Ficha funcionário'!O61</f>
        <v>9</v>
      </c>
      <c r="J66" s="127">
        <f t="shared" si="0"/>
        <v>0</v>
      </c>
      <c r="K66" s="172"/>
      <c r="L66" s="172"/>
      <c r="M66" s="172"/>
      <c r="N66" s="128">
        <f t="shared" si="1"/>
        <v>0</v>
      </c>
      <c r="O66" s="128">
        <f t="shared" si="2"/>
        <v>0</v>
      </c>
      <c r="P66" s="128">
        <f t="shared" si="3"/>
        <v>0</v>
      </c>
      <c r="Q66" s="129">
        <f t="shared" si="4"/>
        <v>18</v>
      </c>
      <c r="R66" s="177">
        <v>0</v>
      </c>
      <c r="S66" s="177">
        <v>0</v>
      </c>
      <c r="T66" s="177">
        <v>0</v>
      </c>
      <c r="U66" s="129">
        <f>-(S66*'Ficha funcionário'!O61)*'Ficha de funcio e processa'!J66</f>
        <v>0</v>
      </c>
      <c r="V66" s="129">
        <f>(T66*'Ficha funcionário'!O61)*'Ficha de funcio e processa'!J66</f>
        <v>0</v>
      </c>
      <c r="W66" s="130">
        <f t="shared" si="5"/>
        <v>0</v>
      </c>
      <c r="X66" s="132"/>
      <c r="Y66" s="132">
        <f t="shared" si="11"/>
        <v>0</v>
      </c>
      <c r="Z66" s="133"/>
      <c r="AA66" s="133"/>
      <c r="AB66" s="133"/>
      <c r="AC66" s="133"/>
      <c r="AD66" s="149">
        <f>'Ficha funcionário'!Q61</f>
        <v>0</v>
      </c>
      <c r="AE66" s="149">
        <f>'Ficha funcionário'!P61</f>
        <v>0</v>
      </c>
      <c r="AF66" s="133"/>
      <c r="AG66" s="221"/>
      <c r="AH66" s="221"/>
      <c r="AI66" s="222">
        <f t="shared" si="7"/>
        <v>0</v>
      </c>
      <c r="AJ66" s="223">
        <f>'Ficha funcionário'!J61</f>
        <v>0</v>
      </c>
      <c r="AK66" s="222">
        <f>'Ficha funcionário'!K61</f>
        <v>0</v>
      </c>
      <c r="AL66" s="222">
        <f>'Ficha funcionário'!L61</f>
        <v>0</v>
      </c>
      <c r="AM66" s="222">
        <f>'Ficha funcionário'!M61</f>
        <v>-0.3</v>
      </c>
      <c r="AN66" s="222">
        <f t="shared" si="12"/>
        <v>0</v>
      </c>
      <c r="AO66" s="134">
        <f t="shared" si="9"/>
        <v>0</v>
      </c>
      <c r="AP66" s="178"/>
      <c r="AQ66" s="246" t="s">
        <v>175</v>
      </c>
      <c r="AR66" s="179"/>
      <c r="AS66" s="179"/>
      <c r="AT66" s="179"/>
      <c r="AU66" s="179"/>
    </row>
    <row r="67" spans="1:47">
      <c r="A67" s="123" t="b">
        <f>'Ficha funcionário'!A62</f>
        <v>0</v>
      </c>
      <c r="B67" s="123">
        <f>'Ficha funcionário'!B62</f>
        <v>0</v>
      </c>
      <c r="C67" s="123"/>
      <c r="D67" s="124">
        <f>'Ficha funcionário'!D62</f>
        <v>0</v>
      </c>
      <c r="E6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7" s="173">
        <f>'Ficha funcionário'!I62</f>
        <v>0</v>
      </c>
      <c r="H67" s="126">
        <f>'Ficha funcionário'!N62</f>
        <v>44</v>
      </c>
      <c r="I67" s="126">
        <f>'Ficha funcionário'!O62</f>
        <v>9</v>
      </c>
      <c r="J67" s="127">
        <f t="shared" si="0"/>
        <v>0</v>
      </c>
      <c r="K67" s="172"/>
      <c r="L67" s="172"/>
      <c r="M67" s="172"/>
      <c r="N67" s="128">
        <f t="shared" si="1"/>
        <v>0</v>
      </c>
      <c r="O67" s="128">
        <f t="shared" si="2"/>
        <v>0</v>
      </c>
      <c r="P67" s="128">
        <f t="shared" si="3"/>
        <v>0</v>
      </c>
      <c r="Q67" s="129">
        <f t="shared" si="4"/>
        <v>18</v>
      </c>
      <c r="R67" s="177">
        <v>0</v>
      </c>
      <c r="S67" s="177">
        <v>0</v>
      </c>
      <c r="T67" s="177">
        <v>0</v>
      </c>
      <c r="U67" s="129">
        <f>-(S67*'Ficha funcionário'!O62)*'Ficha de funcio e processa'!J67</f>
        <v>0</v>
      </c>
      <c r="V67" s="129">
        <f>(T67*'Ficha funcionário'!O62)*'Ficha de funcio e processa'!J67</f>
        <v>0</v>
      </c>
      <c r="W67" s="130">
        <f t="shared" si="5"/>
        <v>0</v>
      </c>
      <c r="X67" s="132"/>
      <c r="Y67" s="132">
        <f t="shared" si="11"/>
        <v>0</v>
      </c>
      <c r="Z67" s="133"/>
      <c r="AA67" s="133"/>
      <c r="AB67" s="133"/>
      <c r="AC67" s="133"/>
      <c r="AD67" s="149">
        <f>'Ficha funcionário'!Q62</f>
        <v>0</v>
      </c>
      <c r="AE67" s="149">
        <f>'Ficha funcionário'!P62</f>
        <v>0</v>
      </c>
      <c r="AF67" s="133"/>
      <c r="AG67" s="221"/>
      <c r="AH67" s="221"/>
      <c r="AI67" s="222">
        <f t="shared" si="7"/>
        <v>0</v>
      </c>
      <c r="AJ67" s="223">
        <f>'Ficha funcionário'!J62</f>
        <v>0</v>
      </c>
      <c r="AK67" s="222">
        <f>'Ficha funcionário'!K62</f>
        <v>0</v>
      </c>
      <c r="AL67" s="222">
        <f>'Ficha funcionário'!L62</f>
        <v>0</v>
      </c>
      <c r="AM67" s="222">
        <f>'Ficha funcionário'!M62</f>
        <v>-0.3</v>
      </c>
      <c r="AN67" s="222">
        <f t="shared" si="12"/>
        <v>0</v>
      </c>
      <c r="AO67" s="134">
        <f t="shared" si="9"/>
        <v>0</v>
      </c>
      <c r="AP67" s="178"/>
      <c r="AQ67" s="246" t="s">
        <v>175</v>
      </c>
      <c r="AR67" s="179"/>
      <c r="AS67" s="179"/>
      <c r="AT67" s="179"/>
      <c r="AU67" s="179"/>
    </row>
    <row r="68" spans="1:47">
      <c r="A68" s="123" t="b">
        <f>'Ficha funcionário'!A63</f>
        <v>0</v>
      </c>
      <c r="B68" s="123">
        <f>'Ficha funcionário'!B63</f>
        <v>0</v>
      </c>
      <c r="C68" s="123"/>
      <c r="D68" s="124">
        <f>'Ficha funcionário'!D63</f>
        <v>0</v>
      </c>
      <c r="E6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8" s="173">
        <f>'Ficha funcionário'!I63</f>
        <v>0</v>
      </c>
      <c r="H68" s="126">
        <f>'Ficha funcionário'!N63</f>
        <v>44</v>
      </c>
      <c r="I68" s="126">
        <f>'Ficha funcionário'!O63</f>
        <v>9</v>
      </c>
      <c r="J68" s="127">
        <f t="shared" si="0"/>
        <v>0</v>
      </c>
      <c r="K68" s="172"/>
      <c r="L68" s="172"/>
      <c r="M68" s="172"/>
      <c r="N68" s="128">
        <f t="shared" si="1"/>
        <v>0</v>
      </c>
      <c r="O68" s="128">
        <f t="shared" si="2"/>
        <v>0</v>
      </c>
      <c r="P68" s="128">
        <f t="shared" si="3"/>
        <v>0</v>
      </c>
      <c r="Q68" s="129">
        <f t="shared" si="4"/>
        <v>18</v>
      </c>
      <c r="R68" s="177">
        <v>0</v>
      </c>
      <c r="S68" s="177">
        <v>0</v>
      </c>
      <c r="T68" s="177">
        <v>0</v>
      </c>
      <c r="U68" s="129">
        <f>-(S68*'Ficha funcionário'!O63)*'Ficha de funcio e processa'!J68</f>
        <v>0</v>
      </c>
      <c r="V68" s="129">
        <f>(T68*'Ficha funcionário'!O63)*'Ficha de funcio e processa'!J68</f>
        <v>0</v>
      </c>
      <c r="W68" s="130">
        <f t="shared" si="5"/>
        <v>0</v>
      </c>
      <c r="X68" s="132"/>
      <c r="Y68" s="132">
        <f t="shared" si="11"/>
        <v>0</v>
      </c>
      <c r="Z68" s="133"/>
      <c r="AA68" s="133"/>
      <c r="AB68" s="133"/>
      <c r="AC68" s="133"/>
      <c r="AD68" s="149">
        <f>'Ficha funcionário'!Q63</f>
        <v>0</v>
      </c>
      <c r="AE68" s="149">
        <f>'Ficha funcionário'!P63</f>
        <v>0</v>
      </c>
      <c r="AF68" s="133"/>
      <c r="AG68" s="221"/>
      <c r="AH68" s="221"/>
      <c r="AI68" s="222">
        <f t="shared" si="7"/>
        <v>0</v>
      </c>
      <c r="AJ68" s="223">
        <f>'Ficha funcionário'!J63</f>
        <v>0</v>
      </c>
      <c r="AK68" s="222">
        <f>'Ficha funcionário'!K63</f>
        <v>0</v>
      </c>
      <c r="AL68" s="222">
        <f>'Ficha funcionário'!L63</f>
        <v>0</v>
      </c>
      <c r="AM68" s="222">
        <f>'Ficha funcionário'!M63</f>
        <v>-0.3</v>
      </c>
      <c r="AN68" s="222">
        <f t="shared" si="12"/>
        <v>0</v>
      </c>
      <c r="AO68" s="134">
        <f t="shared" si="9"/>
        <v>0</v>
      </c>
      <c r="AP68" s="178"/>
      <c r="AQ68" s="246" t="s">
        <v>175</v>
      </c>
      <c r="AR68" s="179"/>
      <c r="AS68" s="179"/>
      <c r="AT68" s="179"/>
      <c r="AU68" s="179"/>
    </row>
    <row r="69" spans="1:47">
      <c r="A69" s="123" t="b">
        <f>'Ficha funcionário'!A64</f>
        <v>0</v>
      </c>
      <c r="B69" s="123">
        <f>'Ficha funcionário'!B64</f>
        <v>0</v>
      </c>
      <c r="C69" s="123"/>
      <c r="D69" s="124">
        <f>'Ficha funcionário'!D64</f>
        <v>0</v>
      </c>
      <c r="E6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9" s="173">
        <f>'Ficha funcionário'!I64</f>
        <v>0</v>
      </c>
      <c r="H69" s="126">
        <f>'Ficha funcionário'!N64</f>
        <v>44</v>
      </c>
      <c r="I69" s="126">
        <f>'Ficha funcionário'!O64</f>
        <v>9</v>
      </c>
      <c r="J69" s="127">
        <f t="shared" si="0"/>
        <v>0</v>
      </c>
      <c r="K69" s="172"/>
      <c r="L69" s="172"/>
      <c r="M69" s="172"/>
      <c r="N69" s="128">
        <f t="shared" si="1"/>
        <v>0</v>
      </c>
      <c r="O69" s="128">
        <f t="shared" si="2"/>
        <v>0</v>
      </c>
      <c r="P69" s="128">
        <f t="shared" si="3"/>
        <v>0</v>
      </c>
      <c r="Q69" s="129">
        <f t="shared" si="4"/>
        <v>18</v>
      </c>
      <c r="R69" s="177">
        <v>0</v>
      </c>
      <c r="S69" s="177">
        <v>0</v>
      </c>
      <c r="T69" s="177">
        <v>0</v>
      </c>
      <c r="U69" s="129">
        <f>-(S69*'Ficha funcionário'!O64)*'Ficha de funcio e processa'!J69</f>
        <v>0</v>
      </c>
      <c r="V69" s="129">
        <f>(T69*'Ficha funcionário'!O64)*'Ficha de funcio e processa'!J69</f>
        <v>0</v>
      </c>
      <c r="W69" s="130">
        <f t="shared" si="5"/>
        <v>0</v>
      </c>
      <c r="X69" s="132"/>
      <c r="Y69" s="132">
        <f t="shared" si="11"/>
        <v>0</v>
      </c>
      <c r="Z69" s="133"/>
      <c r="AA69" s="133"/>
      <c r="AB69" s="133"/>
      <c r="AC69" s="133"/>
      <c r="AD69" s="149">
        <f>'Ficha funcionário'!Q64</f>
        <v>0</v>
      </c>
      <c r="AE69" s="149">
        <f>'Ficha funcionário'!P64</f>
        <v>0</v>
      </c>
      <c r="AF69" s="133"/>
      <c r="AG69" s="221"/>
      <c r="AH69" s="221"/>
      <c r="AI69" s="222">
        <f t="shared" si="7"/>
        <v>0</v>
      </c>
      <c r="AJ69" s="223">
        <f>'Ficha funcionário'!J64</f>
        <v>0</v>
      </c>
      <c r="AK69" s="222">
        <f>'Ficha funcionário'!K64</f>
        <v>0</v>
      </c>
      <c r="AL69" s="222">
        <f>'Ficha funcionário'!L64</f>
        <v>0</v>
      </c>
      <c r="AM69" s="222">
        <f>'Ficha funcionário'!M64</f>
        <v>-0.3</v>
      </c>
      <c r="AN69" s="222">
        <f t="shared" si="12"/>
        <v>0</v>
      </c>
      <c r="AO69" s="134">
        <f t="shared" si="9"/>
        <v>0</v>
      </c>
      <c r="AP69" s="178"/>
      <c r="AQ69" s="246" t="s">
        <v>175</v>
      </c>
      <c r="AR69" s="179"/>
      <c r="AS69" s="179"/>
      <c r="AT69" s="179"/>
      <c r="AU69" s="179"/>
    </row>
    <row r="70" spans="1:47">
      <c r="A70" s="123" t="b">
        <f>'Ficha funcionário'!A65</f>
        <v>0</v>
      </c>
      <c r="B70" s="123">
        <f>'Ficha funcionário'!B65</f>
        <v>0</v>
      </c>
      <c r="C70" s="123"/>
      <c r="D70" s="124">
        <f>'Ficha funcionário'!D65</f>
        <v>0</v>
      </c>
      <c r="E7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7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70" s="173">
        <f>'Ficha funcionário'!I65</f>
        <v>0</v>
      </c>
      <c r="H70" s="126">
        <f>'Ficha funcionário'!N65</f>
        <v>44</v>
      </c>
      <c r="I70" s="126">
        <f>'Ficha funcionário'!O65</f>
        <v>9</v>
      </c>
      <c r="J70" s="127">
        <f t="shared" si="0"/>
        <v>0</v>
      </c>
      <c r="K70" s="172"/>
      <c r="L70" s="172"/>
      <c r="M70" s="172"/>
      <c r="N70" s="128">
        <f t="shared" si="1"/>
        <v>0</v>
      </c>
      <c r="O70" s="128">
        <f t="shared" si="2"/>
        <v>0</v>
      </c>
      <c r="P70" s="128">
        <f t="shared" si="3"/>
        <v>0</v>
      </c>
      <c r="Q70" s="129">
        <f t="shared" si="4"/>
        <v>18</v>
      </c>
      <c r="R70" s="177">
        <v>0</v>
      </c>
      <c r="S70" s="177">
        <v>0</v>
      </c>
      <c r="T70" s="177">
        <v>0</v>
      </c>
      <c r="U70" s="129">
        <f>-(S70*'Ficha funcionário'!O65)*'Ficha de funcio e processa'!J70</f>
        <v>0</v>
      </c>
      <c r="V70" s="129">
        <f>(T70*'Ficha funcionário'!O65)*'Ficha de funcio e processa'!J70</f>
        <v>0</v>
      </c>
      <c r="W70" s="130">
        <f t="shared" si="5"/>
        <v>0</v>
      </c>
      <c r="X70" s="132"/>
      <c r="Y70" s="132">
        <f t="shared" si="11"/>
        <v>0</v>
      </c>
      <c r="Z70" s="133"/>
      <c r="AA70" s="133"/>
      <c r="AB70" s="133"/>
      <c r="AC70" s="133"/>
      <c r="AD70" s="149">
        <f>'Ficha funcionário'!Q65</f>
        <v>0</v>
      </c>
      <c r="AE70" s="149">
        <f>'Ficha funcionário'!P65</f>
        <v>0</v>
      </c>
      <c r="AF70" s="133"/>
      <c r="AG70" s="221"/>
      <c r="AH70" s="221"/>
      <c r="AI70" s="222">
        <f t="shared" si="7"/>
        <v>0</v>
      </c>
      <c r="AJ70" s="223">
        <f>'Ficha funcionário'!J65</f>
        <v>0</v>
      </c>
      <c r="AK70" s="222">
        <f>'Ficha funcionário'!K65</f>
        <v>0</v>
      </c>
      <c r="AL70" s="222">
        <f>'Ficha funcionário'!L65</f>
        <v>0</v>
      </c>
      <c r="AM70" s="222">
        <f>'Ficha funcionário'!M65</f>
        <v>-0.3</v>
      </c>
      <c r="AN70" s="222">
        <f t="shared" si="12"/>
        <v>0</v>
      </c>
      <c r="AO70" s="134">
        <f t="shared" si="9"/>
        <v>0</v>
      </c>
      <c r="AP70" s="178"/>
      <c r="AQ70" s="246" t="s">
        <v>175</v>
      </c>
      <c r="AR70" s="179"/>
      <c r="AS70" s="179"/>
      <c r="AT70" s="179"/>
      <c r="AU70" s="179"/>
    </row>
    <row r="71" spans="1:47">
      <c r="A71" s="123" t="b">
        <f>'Ficha funcionário'!A66</f>
        <v>0</v>
      </c>
      <c r="B71" s="123">
        <f>'Ficha funcionário'!B66</f>
        <v>0</v>
      </c>
      <c r="C71" s="123"/>
      <c r="D71" s="124">
        <f>'Ficha funcionário'!D66</f>
        <v>0</v>
      </c>
      <c r="E7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7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71" s="173">
        <f>'Ficha funcionário'!I66</f>
        <v>0</v>
      </c>
      <c r="H71" s="126">
        <f>'Ficha funcionário'!N66</f>
        <v>44</v>
      </c>
      <c r="I71" s="126">
        <f>'Ficha funcionário'!O66</f>
        <v>9</v>
      </c>
      <c r="J71" s="127">
        <f t="shared" si="0"/>
        <v>0</v>
      </c>
      <c r="K71" s="172"/>
      <c r="L71" s="172"/>
      <c r="M71" s="172"/>
      <c r="N71" s="128">
        <f t="shared" si="1"/>
        <v>0</v>
      </c>
      <c r="O71" s="128">
        <f t="shared" si="2"/>
        <v>0</v>
      </c>
      <c r="P71" s="128">
        <f t="shared" si="3"/>
        <v>0</v>
      </c>
      <c r="Q71" s="129">
        <f t="shared" si="4"/>
        <v>18</v>
      </c>
      <c r="R71" s="177">
        <v>0</v>
      </c>
      <c r="S71" s="177">
        <v>0</v>
      </c>
      <c r="T71" s="177">
        <v>0</v>
      </c>
      <c r="U71" s="129">
        <f>-(S71*'Ficha funcionário'!O66)*'Ficha de funcio e processa'!J71</f>
        <v>0</v>
      </c>
      <c r="V71" s="129">
        <f>(T71*'Ficha funcionário'!O66)*'Ficha de funcio e processa'!J71</f>
        <v>0</v>
      </c>
      <c r="W71" s="130">
        <f t="shared" si="5"/>
        <v>0</v>
      </c>
      <c r="X71" s="132"/>
      <c r="Y71" s="132">
        <f t="shared" si="11"/>
        <v>0</v>
      </c>
      <c r="Z71" s="133"/>
      <c r="AA71" s="133"/>
      <c r="AB71" s="133"/>
      <c r="AC71" s="133"/>
      <c r="AD71" s="149">
        <f>'Ficha funcionário'!Q66</f>
        <v>0</v>
      </c>
      <c r="AE71" s="149">
        <f>'Ficha funcionário'!P66</f>
        <v>0</v>
      </c>
      <c r="AF71" s="133"/>
      <c r="AG71" s="221"/>
      <c r="AH71" s="221"/>
      <c r="AI71" s="222">
        <f t="shared" si="7"/>
        <v>0</v>
      </c>
      <c r="AJ71" s="223">
        <f>'Ficha funcionário'!J66</f>
        <v>0</v>
      </c>
      <c r="AK71" s="222">
        <f>'Ficha funcionário'!K66</f>
        <v>0</v>
      </c>
      <c r="AL71" s="222">
        <f>'Ficha funcionário'!L66</f>
        <v>0</v>
      </c>
      <c r="AM71" s="222">
        <f>'Ficha funcionário'!M66</f>
        <v>-0.3</v>
      </c>
      <c r="AN71" s="222">
        <f t="shared" si="12"/>
        <v>0</v>
      </c>
      <c r="AO71" s="134">
        <f t="shared" si="9"/>
        <v>0</v>
      </c>
      <c r="AP71" s="178"/>
      <c r="AQ71" s="246" t="s">
        <v>175</v>
      </c>
      <c r="AR71" s="179"/>
      <c r="AS71" s="179"/>
      <c r="AT71" s="179"/>
      <c r="AU71" s="179"/>
    </row>
    <row r="72" spans="1:47">
      <c r="A72" s="123" t="b">
        <f>'Ficha funcionário'!A67</f>
        <v>0</v>
      </c>
      <c r="B72" s="123">
        <f>'Ficha funcionário'!B67</f>
        <v>0</v>
      </c>
      <c r="C72" s="123"/>
      <c r="D72" s="124">
        <f>'Ficha funcionário'!D67</f>
        <v>0</v>
      </c>
      <c r="E7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7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72" s="173">
        <f>'Ficha funcionário'!I67</f>
        <v>0</v>
      </c>
      <c r="H72" s="126">
        <f>'Ficha funcionário'!N67</f>
        <v>44</v>
      </c>
      <c r="I72" s="126">
        <f>'Ficha funcionário'!O67</f>
        <v>9</v>
      </c>
      <c r="J72" s="127">
        <f t="shared" si="0"/>
        <v>0</v>
      </c>
      <c r="K72" s="172"/>
      <c r="L72" s="172"/>
      <c r="M72" s="172"/>
      <c r="N72" s="128">
        <f t="shared" si="1"/>
        <v>0</v>
      </c>
      <c r="O72" s="128">
        <f t="shared" si="2"/>
        <v>0</v>
      </c>
      <c r="P72" s="128">
        <f t="shared" si="3"/>
        <v>0</v>
      </c>
      <c r="Q72" s="129">
        <f t="shared" si="4"/>
        <v>18</v>
      </c>
      <c r="R72" s="177">
        <v>0</v>
      </c>
      <c r="S72" s="177">
        <v>0</v>
      </c>
      <c r="T72" s="177">
        <v>0</v>
      </c>
      <c r="U72" s="129">
        <f>-(S72*'Ficha funcionário'!O67)*'Ficha de funcio e processa'!J72</f>
        <v>0</v>
      </c>
      <c r="V72" s="129">
        <f>(T72*'Ficha funcionário'!O67)*'Ficha de funcio e processa'!J72</f>
        <v>0</v>
      </c>
      <c r="W72" s="130">
        <f t="shared" si="5"/>
        <v>0</v>
      </c>
      <c r="X72" s="132"/>
      <c r="Y72" s="132">
        <f t="shared" si="11"/>
        <v>0</v>
      </c>
      <c r="Z72" s="133"/>
      <c r="AA72" s="133"/>
      <c r="AB72" s="133"/>
      <c r="AC72" s="133"/>
      <c r="AD72" s="149">
        <f>'Ficha funcionário'!Q67</f>
        <v>0</v>
      </c>
      <c r="AE72" s="149">
        <f>'Ficha funcionário'!P67</f>
        <v>0</v>
      </c>
      <c r="AF72" s="133"/>
      <c r="AG72" s="221"/>
      <c r="AH72" s="221"/>
      <c r="AI72" s="222">
        <f t="shared" si="7"/>
        <v>0</v>
      </c>
      <c r="AJ72" s="223">
        <f>'Ficha funcionário'!J67</f>
        <v>0</v>
      </c>
      <c r="AK72" s="222">
        <f>'Ficha funcionário'!K67</f>
        <v>0</v>
      </c>
      <c r="AL72" s="222">
        <f>'Ficha funcionário'!L67</f>
        <v>0</v>
      </c>
      <c r="AM72" s="222">
        <f>'Ficha funcionário'!M67</f>
        <v>-0.3</v>
      </c>
      <c r="AN72" s="222">
        <f t="shared" si="12"/>
        <v>0</v>
      </c>
      <c r="AO72" s="134">
        <f t="shared" si="9"/>
        <v>0</v>
      </c>
      <c r="AP72" s="178"/>
      <c r="AQ72" s="246" t="s">
        <v>175</v>
      </c>
      <c r="AR72" s="179"/>
      <c r="AS72" s="179"/>
      <c r="AT72" s="179"/>
      <c r="AU72" s="179"/>
    </row>
    <row r="73" spans="1:47">
      <c r="A73" s="123" t="b">
        <f>'Ficha funcionário'!A68</f>
        <v>0</v>
      </c>
      <c r="B73" s="123">
        <f>'Ficha funcionário'!B68</f>
        <v>0</v>
      </c>
      <c r="C73" s="123"/>
      <c r="D73" s="124">
        <f>'Ficha funcionário'!D68</f>
        <v>0</v>
      </c>
      <c r="E7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7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73" s="173">
        <f>'Ficha funcionário'!I68</f>
        <v>0</v>
      </c>
      <c r="H73" s="126">
        <f>'Ficha funcionário'!N68</f>
        <v>44</v>
      </c>
      <c r="I73" s="126">
        <f>'Ficha funcionário'!O68</f>
        <v>9</v>
      </c>
      <c r="J73" s="127">
        <f t="shared" si="0"/>
        <v>0</v>
      </c>
      <c r="K73" s="172"/>
      <c r="L73" s="172"/>
      <c r="M73" s="172"/>
      <c r="N73" s="128">
        <f t="shared" si="1"/>
        <v>0</v>
      </c>
      <c r="O73" s="128">
        <f t="shared" si="2"/>
        <v>0</v>
      </c>
      <c r="P73" s="128">
        <f t="shared" si="3"/>
        <v>0</v>
      </c>
      <c r="Q73" s="129">
        <f t="shared" si="4"/>
        <v>18</v>
      </c>
      <c r="R73" s="177">
        <v>0</v>
      </c>
      <c r="S73" s="177">
        <v>0</v>
      </c>
      <c r="T73" s="177">
        <v>0</v>
      </c>
      <c r="U73" s="129">
        <f>-(S73*'Ficha funcionário'!O68)*'Ficha de funcio e processa'!J73</f>
        <v>0</v>
      </c>
      <c r="V73" s="129">
        <f>(T73*'Ficha funcionário'!O68)*'Ficha de funcio e processa'!J73</f>
        <v>0</v>
      </c>
      <c r="W73" s="130">
        <f t="shared" si="5"/>
        <v>0</v>
      </c>
      <c r="X73" s="132"/>
      <c r="Y73" s="132">
        <f t="shared" si="11"/>
        <v>0</v>
      </c>
      <c r="Z73" s="133"/>
      <c r="AA73" s="133"/>
      <c r="AB73" s="133"/>
      <c r="AC73" s="133"/>
      <c r="AD73" s="149">
        <f>'Ficha funcionário'!Q68</f>
        <v>0</v>
      </c>
      <c r="AE73" s="149">
        <f>'Ficha funcionário'!P68</f>
        <v>0</v>
      </c>
      <c r="AF73" s="133"/>
      <c r="AG73" s="221"/>
      <c r="AH73" s="221"/>
      <c r="AI73" s="222">
        <f t="shared" si="7"/>
        <v>0</v>
      </c>
      <c r="AJ73" s="223">
        <f>'Ficha funcionário'!J68</f>
        <v>0</v>
      </c>
      <c r="AK73" s="222">
        <f>'Ficha funcionário'!K68</f>
        <v>0</v>
      </c>
      <c r="AL73" s="222">
        <f>'Ficha funcionário'!L68</f>
        <v>0</v>
      </c>
      <c r="AM73" s="222">
        <f>'Ficha funcionário'!M68</f>
        <v>-0.3</v>
      </c>
      <c r="AN73" s="222">
        <f t="shared" si="12"/>
        <v>0</v>
      </c>
      <c r="AO73" s="134">
        <f t="shared" si="9"/>
        <v>0</v>
      </c>
      <c r="AP73" s="178"/>
      <c r="AQ73" s="246" t="s">
        <v>175</v>
      </c>
      <c r="AR73" s="179"/>
      <c r="AS73" s="179"/>
      <c r="AT73" s="179"/>
      <c r="AU73" s="179"/>
    </row>
    <row r="74" spans="1:47">
      <c r="A74" s="123" t="b">
        <f>'Ficha funcionário'!A69</f>
        <v>0</v>
      </c>
      <c r="B74" s="123">
        <f>'Ficha funcionário'!B69</f>
        <v>0</v>
      </c>
      <c r="C74" s="123"/>
      <c r="D74" s="124">
        <f>'Ficha funcionário'!D69</f>
        <v>0</v>
      </c>
      <c r="E7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7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74" s="173">
        <f>'Ficha funcionário'!I69</f>
        <v>0</v>
      </c>
      <c r="H74" s="126">
        <f>'Ficha funcionário'!N69</f>
        <v>44</v>
      </c>
      <c r="I74" s="126">
        <f>'Ficha funcionário'!O69</f>
        <v>9</v>
      </c>
      <c r="J74" s="127">
        <f t="shared" si="0"/>
        <v>0</v>
      </c>
      <c r="K74" s="172"/>
      <c r="L74" s="172"/>
      <c r="M74" s="172"/>
      <c r="N74" s="128">
        <f t="shared" si="1"/>
        <v>0</v>
      </c>
      <c r="O74" s="128">
        <f t="shared" si="2"/>
        <v>0</v>
      </c>
      <c r="P74" s="128">
        <f t="shared" si="3"/>
        <v>0</v>
      </c>
      <c r="Q74" s="129">
        <f t="shared" si="4"/>
        <v>18</v>
      </c>
      <c r="R74" s="177">
        <v>0</v>
      </c>
      <c r="S74" s="177">
        <v>0</v>
      </c>
      <c r="T74" s="177">
        <v>0</v>
      </c>
      <c r="U74" s="129">
        <f>-(S74*'Ficha funcionário'!O69)*'Ficha de funcio e processa'!J74</f>
        <v>0</v>
      </c>
      <c r="V74" s="129">
        <f>(T74*'Ficha funcionário'!O69)*'Ficha de funcio e processa'!J74</f>
        <v>0</v>
      </c>
      <c r="W74" s="130">
        <f t="shared" si="5"/>
        <v>0</v>
      </c>
      <c r="X74" s="132"/>
      <c r="Y74" s="132">
        <f t="shared" si="11"/>
        <v>0</v>
      </c>
      <c r="Z74" s="133"/>
      <c r="AA74" s="133"/>
      <c r="AB74" s="133"/>
      <c r="AC74" s="133"/>
      <c r="AD74" s="149">
        <f>'Ficha funcionário'!Q69</f>
        <v>0</v>
      </c>
      <c r="AE74" s="149">
        <f>'Ficha funcionário'!P69</f>
        <v>0</v>
      </c>
      <c r="AF74" s="133"/>
      <c r="AG74" s="221"/>
      <c r="AH74" s="221"/>
      <c r="AI74" s="222">
        <f t="shared" si="7"/>
        <v>0</v>
      </c>
      <c r="AJ74" s="223">
        <f>'Ficha funcionário'!J69</f>
        <v>0</v>
      </c>
      <c r="AK74" s="222">
        <f>'Ficha funcionário'!K69</f>
        <v>0</v>
      </c>
      <c r="AL74" s="222">
        <f>'Ficha funcionário'!L69</f>
        <v>0</v>
      </c>
      <c r="AM74" s="222">
        <f>'Ficha funcionário'!M69</f>
        <v>-0.3</v>
      </c>
      <c r="AN74" s="222">
        <f t="shared" si="12"/>
        <v>0</v>
      </c>
      <c r="AO74" s="134">
        <f t="shared" si="9"/>
        <v>0</v>
      </c>
      <c r="AP74" s="178"/>
      <c r="AQ74" s="246" t="s">
        <v>175</v>
      </c>
      <c r="AR74" s="179"/>
      <c r="AS74" s="179"/>
      <c r="AT74" s="179"/>
      <c r="AU74" s="179"/>
    </row>
    <row r="75" spans="1:47">
      <c r="A75" s="123" t="b">
        <f>'Ficha funcionário'!A70</f>
        <v>0</v>
      </c>
      <c r="B75" s="123">
        <f>'Ficha funcionário'!B70</f>
        <v>0</v>
      </c>
      <c r="C75" s="123"/>
      <c r="D75" s="124">
        <f>'Ficha funcionário'!D70</f>
        <v>0</v>
      </c>
      <c r="E7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7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75" s="173">
        <f>'Ficha funcionário'!I70</f>
        <v>0</v>
      </c>
      <c r="H75" s="126">
        <f>'Ficha funcionário'!N70</f>
        <v>44</v>
      </c>
      <c r="I75" s="126">
        <f>'Ficha funcionário'!O70</f>
        <v>9</v>
      </c>
      <c r="J75" s="127">
        <f t="shared" si="0"/>
        <v>0</v>
      </c>
      <c r="K75" s="172"/>
      <c r="L75" s="172"/>
      <c r="M75" s="172"/>
      <c r="N75" s="128">
        <f t="shared" si="1"/>
        <v>0</v>
      </c>
      <c r="O75" s="128">
        <f t="shared" si="2"/>
        <v>0</v>
      </c>
      <c r="P75" s="128">
        <f t="shared" si="3"/>
        <v>0</v>
      </c>
      <c r="Q75" s="129">
        <f t="shared" si="4"/>
        <v>18</v>
      </c>
      <c r="R75" s="177">
        <v>0</v>
      </c>
      <c r="S75" s="177">
        <v>0</v>
      </c>
      <c r="T75" s="177">
        <v>0</v>
      </c>
      <c r="U75" s="129">
        <f>-(S75*'Ficha funcionário'!O70)*'Ficha de funcio e processa'!J75</f>
        <v>0</v>
      </c>
      <c r="V75" s="129">
        <f>(T75*'Ficha funcionário'!O70)*'Ficha de funcio e processa'!J75</f>
        <v>0</v>
      </c>
      <c r="W75" s="130">
        <f t="shared" si="5"/>
        <v>0</v>
      </c>
      <c r="X75" s="132"/>
      <c r="Y75" s="132">
        <f t="shared" si="11"/>
        <v>0</v>
      </c>
      <c r="Z75" s="133"/>
      <c r="AA75" s="133"/>
      <c r="AB75" s="133"/>
      <c r="AC75" s="133"/>
      <c r="AD75" s="149">
        <f>'Ficha funcionário'!Q70</f>
        <v>0</v>
      </c>
      <c r="AE75" s="149">
        <f>'Ficha funcionário'!P70</f>
        <v>0</v>
      </c>
      <c r="AF75" s="133"/>
      <c r="AG75" s="221"/>
      <c r="AH75" s="221"/>
      <c r="AI75" s="222">
        <f t="shared" si="7"/>
        <v>0</v>
      </c>
      <c r="AJ75" s="223">
        <f>'Ficha funcionário'!J70</f>
        <v>0</v>
      </c>
      <c r="AK75" s="222">
        <f>'Ficha funcionário'!K70</f>
        <v>0</v>
      </c>
      <c r="AL75" s="222">
        <f>'Ficha funcionário'!L70</f>
        <v>0</v>
      </c>
      <c r="AM75" s="222">
        <f>'Ficha funcionário'!M70</f>
        <v>-0.3</v>
      </c>
      <c r="AN75" s="222">
        <f t="shared" si="12"/>
        <v>0</v>
      </c>
      <c r="AO75" s="134">
        <f t="shared" si="9"/>
        <v>0</v>
      </c>
      <c r="AP75" s="178"/>
      <c r="AQ75" s="246" t="s">
        <v>175</v>
      </c>
      <c r="AR75" s="179"/>
      <c r="AS75" s="179"/>
      <c r="AT75" s="179"/>
      <c r="AU75" s="179"/>
    </row>
    <row r="76" spans="1:47">
      <c r="A76" s="123" t="b">
        <f>'Ficha funcionário'!A71</f>
        <v>0</v>
      </c>
      <c r="B76" s="123">
        <f>'Ficha funcionário'!B71</f>
        <v>0</v>
      </c>
      <c r="C76" s="123"/>
      <c r="D76" s="124">
        <f>'Ficha funcionário'!D71</f>
        <v>0</v>
      </c>
      <c r="E7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7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76" s="173">
        <f>'Ficha funcionário'!I71</f>
        <v>0</v>
      </c>
      <c r="H76" s="126">
        <f>'Ficha funcionário'!N71</f>
        <v>44</v>
      </c>
      <c r="I76" s="126">
        <f>'Ficha funcionário'!O71</f>
        <v>9</v>
      </c>
      <c r="J76" s="127">
        <f t="shared" si="0"/>
        <v>0</v>
      </c>
      <c r="K76" s="172"/>
      <c r="L76" s="172"/>
      <c r="M76" s="172"/>
      <c r="N76" s="128">
        <f t="shared" si="1"/>
        <v>0</v>
      </c>
      <c r="O76" s="128">
        <f t="shared" si="2"/>
        <v>0</v>
      </c>
      <c r="P76" s="128">
        <f t="shared" si="3"/>
        <v>0</v>
      </c>
      <c r="Q76" s="129">
        <f t="shared" si="4"/>
        <v>18</v>
      </c>
      <c r="R76" s="177">
        <v>0</v>
      </c>
      <c r="S76" s="177">
        <v>0</v>
      </c>
      <c r="T76" s="177">
        <v>0</v>
      </c>
      <c r="U76" s="129">
        <f>-(S76*'Ficha funcionário'!O71)*'Ficha de funcio e processa'!J76</f>
        <v>0</v>
      </c>
      <c r="V76" s="129">
        <f>(T76*'Ficha funcionário'!O71)*'Ficha de funcio e processa'!J76</f>
        <v>0</v>
      </c>
      <c r="W76" s="130">
        <f t="shared" si="5"/>
        <v>0</v>
      </c>
      <c r="X76" s="132"/>
      <c r="Y76" s="132">
        <f t="shared" si="11"/>
        <v>0</v>
      </c>
      <c r="Z76" s="133"/>
      <c r="AA76" s="133"/>
      <c r="AB76" s="133"/>
      <c r="AC76" s="133"/>
      <c r="AD76" s="149">
        <f>'Ficha funcionário'!Q71</f>
        <v>0</v>
      </c>
      <c r="AE76" s="149">
        <f>'Ficha funcionário'!P71</f>
        <v>0</v>
      </c>
      <c r="AF76" s="133"/>
      <c r="AG76" s="221"/>
      <c r="AH76" s="221"/>
      <c r="AI76" s="222">
        <f t="shared" si="7"/>
        <v>0</v>
      </c>
      <c r="AJ76" s="223">
        <f>'Ficha funcionário'!J71</f>
        <v>0</v>
      </c>
      <c r="AK76" s="222">
        <f>'Ficha funcionário'!K71</f>
        <v>0</v>
      </c>
      <c r="AL76" s="222">
        <f>'Ficha funcionário'!L71</f>
        <v>0</v>
      </c>
      <c r="AM76" s="222">
        <f>'Ficha funcionário'!M71</f>
        <v>-0.3</v>
      </c>
      <c r="AN76" s="222">
        <f t="shared" si="12"/>
        <v>0</v>
      </c>
      <c r="AO76" s="134">
        <f t="shared" si="9"/>
        <v>0</v>
      </c>
      <c r="AP76" s="178"/>
      <c r="AQ76" s="246" t="s">
        <v>175</v>
      </c>
      <c r="AR76" s="179"/>
      <c r="AS76" s="179"/>
      <c r="AT76" s="179"/>
      <c r="AU76" s="179"/>
    </row>
    <row r="77" spans="1:47">
      <c r="A77" s="123" t="b">
        <f>'Ficha funcionário'!A72</f>
        <v>0</v>
      </c>
      <c r="B77" s="123">
        <f>'Ficha funcionário'!B72</f>
        <v>0</v>
      </c>
      <c r="C77" s="123"/>
      <c r="D77" s="124">
        <f>'Ficha funcionário'!D72</f>
        <v>0</v>
      </c>
      <c r="E7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7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77" s="173">
        <f>'Ficha funcionário'!I72</f>
        <v>0</v>
      </c>
      <c r="H77" s="126">
        <f>'Ficha funcionário'!N72</f>
        <v>44</v>
      </c>
      <c r="I77" s="126">
        <f>'Ficha funcionário'!O72</f>
        <v>9</v>
      </c>
      <c r="J77" s="127">
        <f t="shared" ref="J77:J140" si="13">(G77*12)/(52*44)</f>
        <v>0</v>
      </c>
      <c r="K77" s="172"/>
      <c r="L77" s="172"/>
      <c r="M77" s="172"/>
      <c r="N77" s="128">
        <f t="shared" si="1"/>
        <v>0</v>
      </c>
      <c r="O77" s="128">
        <f t="shared" ref="O77:O140" si="14">(K77*J77)*50%</f>
        <v>0</v>
      </c>
      <c r="P77" s="128">
        <f t="shared" ref="P77:P140" si="15">(L77*J77)*75%</f>
        <v>0</v>
      </c>
      <c r="Q77" s="129">
        <f t="shared" si="4"/>
        <v>18</v>
      </c>
      <c r="R77" s="177">
        <v>0</v>
      </c>
      <c r="S77" s="177">
        <v>0</v>
      </c>
      <c r="T77" s="177">
        <v>0</v>
      </c>
      <c r="U77" s="129">
        <f>-(S77*'Ficha funcionário'!O72)*'Ficha de funcio e processa'!J77</f>
        <v>0</v>
      </c>
      <c r="V77" s="129">
        <f>(T77*'Ficha funcionário'!O72)*'Ficha de funcio e processa'!J77</f>
        <v>0</v>
      </c>
      <c r="W77" s="130">
        <f t="shared" si="5"/>
        <v>0</v>
      </c>
      <c r="X77" s="132"/>
      <c r="Y77" s="132">
        <f t="shared" si="11"/>
        <v>0</v>
      </c>
      <c r="Z77" s="133"/>
      <c r="AA77" s="133"/>
      <c r="AB77" s="133"/>
      <c r="AC77" s="133"/>
      <c r="AD77" s="149">
        <f>'Ficha funcionário'!Q72</f>
        <v>0</v>
      </c>
      <c r="AE77" s="149">
        <f>'Ficha funcionário'!P72</f>
        <v>0</v>
      </c>
      <c r="AF77" s="133"/>
      <c r="AG77" s="221"/>
      <c r="AH77" s="221"/>
      <c r="AI77" s="222">
        <f t="shared" ref="AI77:AI140" si="16">SUM(X77:AF77)</f>
        <v>0</v>
      </c>
      <c r="AJ77" s="223">
        <f>'Ficha funcionário'!J72</f>
        <v>0</v>
      </c>
      <c r="AK77" s="222">
        <f>'Ficha funcionário'!K72</f>
        <v>0</v>
      </c>
      <c r="AL77" s="222">
        <f>'Ficha funcionário'!L72</f>
        <v>0</v>
      </c>
      <c r="AM77" s="222">
        <f>'Ficha funcionário'!M72</f>
        <v>-0.3</v>
      </c>
      <c r="AN77" s="222">
        <f t="shared" si="12"/>
        <v>0</v>
      </c>
      <c r="AO77" s="134">
        <f t="shared" ref="AO77:AO140" si="17">SUM(W77,AG77,AH77:AI77,AP77)-(AN77)</f>
        <v>0</v>
      </c>
      <c r="AP77" s="178"/>
      <c r="AQ77" s="246" t="s">
        <v>175</v>
      </c>
      <c r="AR77" s="179"/>
      <c r="AS77" s="179"/>
      <c r="AT77" s="179"/>
      <c r="AU77" s="179"/>
    </row>
    <row r="78" spans="1:47">
      <c r="A78" s="123" t="b">
        <f>'Ficha funcionário'!A73</f>
        <v>0</v>
      </c>
      <c r="B78" s="123">
        <f>'Ficha funcionário'!B73</f>
        <v>0</v>
      </c>
      <c r="C78" s="123"/>
      <c r="D78" s="124">
        <f>'Ficha funcionário'!D73</f>
        <v>0</v>
      </c>
      <c r="E7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7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78" s="173">
        <f>'Ficha funcionário'!I73</f>
        <v>0</v>
      </c>
      <c r="H78" s="126">
        <f>'Ficha funcionário'!N73</f>
        <v>44</v>
      </c>
      <c r="I78" s="126">
        <f>'Ficha funcionário'!O73</f>
        <v>9</v>
      </c>
      <c r="J78" s="127">
        <f t="shared" si="13"/>
        <v>0</v>
      </c>
      <c r="K78" s="172"/>
      <c r="L78" s="172"/>
      <c r="M78" s="172"/>
      <c r="N78" s="128">
        <f t="shared" ref="N78:N141" si="18">M78*J78</f>
        <v>0</v>
      </c>
      <c r="O78" s="128">
        <f t="shared" si="14"/>
        <v>0</v>
      </c>
      <c r="P78" s="128">
        <f t="shared" si="15"/>
        <v>0</v>
      </c>
      <c r="Q78" s="129">
        <f t="shared" ref="Q78:Q141" si="19">$C$8-R78-S78-T78</f>
        <v>18</v>
      </c>
      <c r="R78" s="177">
        <v>0</v>
      </c>
      <c r="S78" s="177">
        <v>0</v>
      </c>
      <c r="T78" s="177">
        <v>0</v>
      </c>
      <c r="U78" s="129">
        <f>-(S78*'Ficha funcionário'!O73)*'Ficha de funcio e processa'!J78</f>
        <v>0</v>
      </c>
      <c r="V78" s="129">
        <f>(T78*'Ficha funcionário'!O73)*'Ficha de funcio e processa'!J78</f>
        <v>0</v>
      </c>
      <c r="W78" s="130">
        <f t="shared" ref="W78:W141" si="20">SUM(G78,N78:P78,U78,V78)</f>
        <v>0</v>
      </c>
      <c r="X78" s="132"/>
      <c r="Y78" s="132">
        <f t="shared" si="11"/>
        <v>0</v>
      </c>
      <c r="Z78" s="133"/>
      <c r="AA78" s="133"/>
      <c r="AB78" s="133"/>
      <c r="AC78" s="133"/>
      <c r="AD78" s="149">
        <f>'Ficha funcionário'!Q73</f>
        <v>0</v>
      </c>
      <c r="AE78" s="149">
        <f>'Ficha funcionário'!P73</f>
        <v>0</v>
      </c>
      <c r="AF78" s="133"/>
      <c r="AG78" s="221"/>
      <c r="AH78" s="221"/>
      <c r="AI78" s="222">
        <f t="shared" si="16"/>
        <v>0</v>
      </c>
      <c r="AJ78" s="223">
        <f>'Ficha funcionário'!J73</f>
        <v>0</v>
      </c>
      <c r="AK78" s="222">
        <f>'Ficha funcionário'!K73</f>
        <v>0</v>
      </c>
      <c r="AL78" s="222">
        <f>'Ficha funcionário'!L73</f>
        <v>0</v>
      </c>
      <c r="AM78" s="222">
        <f>'Ficha funcionário'!M73</f>
        <v>-0.3</v>
      </c>
      <c r="AN78" s="222">
        <f t="shared" si="12"/>
        <v>0</v>
      </c>
      <c r="AO78" s="134">
        <f t="shared" si="17"/>
        <v>0</v>
      </c>
      <c r="AP78" s="178"/>
      <c r="AQ78" s="246" t="s">
        <v>175</v>
      </c>
      <c r="AR78" s="179"/>
      <c r="AS78" s="179"/>
      <c r="AT78" s="179"/>
      <c r="AU78" s="179"/>
    </row>
    <row r="79" spans="1:47">
      <c r="A79" s="123" t="b">
        <f>'Ficha funcionário'!A74</f>
        <v>0</v>
      </c>
      <c r="B79" s="123">
        <f>'Ficha funcionário'!B74</f>
        <v>0</v>
      </c>
      <c r="C79" s="123"/>
      <c r="D79" s="124">
        <f>'Ficha funcionário'!D74</f>
        <v>0</v>
      </c>
      <c r="E7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7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79" s="173">
        <f>'Ficha funcionário'!I74</f>
        <v>0</v>
      </c>
      <c r="H79" s="126">
        <f>'Ficha funcionário'!N74</f>
        <v>44</v>
      </c>
      <c r="I79" s="126">
        <f>'Ficha funcionário'!O74</f>
        <v>9</v>
      </c>
      <c r="J79" s="127">
        <f t="shared" si="13"/>
        <v>0</v>
      </c>
      <c r="K79" s="172"/>
      <c r="L79" s="172"/>
      <c r="M79" s="172"/>
      <c r="N79" s="128">
        <f t="shared" si="18"/>
        <v>0</v>
      </c>
      <c r="O79" s="128">
        <f t="shared" si="14"/>
        <v>0</v>
      </c>
      <c r="P79" s="128">
        <f t="shared" si="15"/>
        <v>0</v>
      </c>
      <c r="Q79" s="129">
        <f t="shared" si="19"/>
        <v>18</v>
      </c>
      <c r="R79" s="177">
        <v>0</v>
      </c>
      <c r="S79" s="177">
        <v>0</v>
      </c>
      <c r="T79" s="177">
        <v>0</v>
      </c>
      <c r="U79" s="129">
        <f>-(S79*'Ficha funcionário'!O74)*'Ficha de funcio e processa'!J79</f>
        <v>0</v>
      </c>
      <c r="V79" s="129">
        <f>(T79*'Ficha funcionário'!O74)*'Ficha de funcio e processa'!J79</f>
        <v>0</v>
      </c>
      <c r="W79" s="130">
        <f t="shared" si="20"/>
        <v>0</v>
      </c>
      <c r="X79" s="132"/>
      <c r="Y79" s="132">
        <f t="shared" si="11"/>
        <v>0</v>
      </c>
      <c r="Z79" s="133"/>
      <c r="AA79" s="133"/>
      <c r="AB79" s="133"/>
      <c r="AC79" s="133"/>
      <c r="AD79" s="149">
        <f>'Ficha funcionário'!Q74</f>
        <v>0</v>
      </c>
      <c r="AE79" s="149">
        <f>'Ficha funcionário'!P74</f>
        <v>0</v>
      </c>
      <c r="AF79" s="133"/>
      <c r="AG79" s="221"/>
      <c r="AH79" s="221"/>
      <c r="AI79" s="222">
        <f t="shared" si="16"/>
        <v>0</v>
      </c>
      <c r="AJ79" s="223">
        <f>'Ficha funcionário'!J74</f>
        <v>0</v>
      </c>
      <c r="AK79" s="222">
        <f>'Ficha funcionário'!K74</f>
        <v>0</v>
      </c>
      <c r="AL79" s="222">
        <f>'Ficha funcionário'!L74</f>
        <v>0</v>
      </c>
      <c r="AM79" s="222">
        <f>'Ficha funcionário'!M74</f>
        <v>-0.3</v>
      </c>
      <c r="AN79" s="222">
        <f t="shared" si="12"/>
        <v>0</v>
      </c>
      <c r="AO79" s="134">
        <f t="shared" si="17"/>
        <v>0</v>
      </c>
      <c r="AP79" s="178"/>
      <c r="AQ79" s="246" t="s">
        <v>175</v>
      </c>
      <c r="AR79" s="179"/>
      <c r="AS79" s="179"/>
      <c r="AT79" s="179"/>
      <c r="AU79" s="179"/>
    </row>
    <row r="80" spans="1:47">
      <c r="A80" s="123" t="b">
        <f>'Ficha funcionário'!A75</f>
        <v>0</v>
      </c>
      <c r="B80" s="123">
        <f>'Ficha funcionário'!B75</f>
        <v>0</v>
      </c>
      <c r="C80" s="123"/>
      <c r="D80" s="124">
        <f>'Ficha funcionário'!D75</f>
        <v>0</v>
      </c>
      <c r="E8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8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80" s="173">
        <f>'Ficha funcionário'!I75</f>
        <v>0</v>
      </c>
      <c r="H80" s="126">
        <f>'Ficha funcionário'!N75</f>
        <v>44</v>
      </c>
      <c r="I80" s="126">
        <f>'Ficha funcionário'!O75</f>
        <v>9</v>
      </c>
      <c r="J80" s="127">
        <f t="shared" si="13"/>
        <v>0</v>
      </c>
      <c r="K80" s="172"/>
      <c r="L80" s="172"/>
      <c r="M80" s="172"/>
      <c r="N80" s="128">
        <f t="shared" si="18"/>
        <v>0</v>
      </c>
      <c r="O80" s="128">
        <f t="shared" si="14"/>
        <v>0</v>
      </c>
      <c r="P80" s="128">
        <f t="shared" si="15"/>
        <v>0</v>
      </c>
      <c r="Q80" s="129">
        <f t="shared" si="19"/>
        <v>18</v>
      </c>
      <c r="R80" s="177">
        <v>0</v>
      </c>
      <c r="S80" s="177">
        <v>0</v>
      </c>
      <c r="T80" s="177">
        <v>0</v>
      </c>
      <c r="U80" s="129">
        <f>-(S80*'Ficha funcionário'!O75)*'Ficha de funcio e processa'!J80</f>
        <v>0</v>
      </c>
      <c r="V80" s="129">
        <f>(T80*'Ficha funcionário'!O75)*'Ficha de funcio e processa'!J80</f>
        <v>0</v>
      </c>
      <c r="W80" s="130">
        <f t="shared" si="20"/>
        <v>0</v>
      </c>
      <c r="X80" s="132"/>
      <c r="Y80" s="132">
        <f t="shared" si="11"/>
        <v>0</v>
      </c>
      <c r="Z80" s="133"/>
      <c r="AA80" s="133"/>
      <c r="AB80" s="133"/>
      <c r="AC80" s="133"/>
      <c r="AD80" s="149">
        <f>'Ficha funcionário'!Q75</f>
        <v>0</v>
      </c>
      <c r="AE80" s="149">
        <f>'Ficha funcionário'!P75</f>
        <v>0</v>
      </c>
      <c r="AF80" s="133"/>
      <c r="AG80" s="221"/>
      <c r="AH80" s="221"/>
      <c r="AI80" s="222">
        <f t="shared" si="16"/>
        <v>0</v>
      </c>
      <c r="AJ80" s="223">
        <f>'Ficha funcionário'!J75</f>
        <v>0</v>
      </c>
      <c r="AK80" s="222">
        <f>'Ficha funcionário'!K75</f>
        <v>0</v>
      </c>
      <c r="AL80" s="222">
        <f>'Ficha funcionário'!L75</f>
        <v>0</v>
      </c>
      <c r="AM80" s="222">
        <f>'Ficha funcionário'!M75</f>
        <v>-0.3</v>
      </c>
      <c r="AN80" s="222">
        <f t="shared" si="12"/>
        <v>0</v>
      </c>
      <c r="AO80" s="134">
        <f t="shared" si="17"/>
        <v>0</v>
      </c>
      <c r="AP80" s="178"/>
      <c r="AQ80" s="246" t="s">
        <v>175</v>
      </c>
      <c r="AR80" s="179"/>
      <c r="AS80" s="179"/>
      <c r="AT80" s="179"/>
      <c r="AU80" s="179"/>
    </row>
    <row r="81" spans="1:47">
      <c r="A81" s="123" t="b">
        <f>'Ficha funcionário'!A76</f>
        <v>0</v>
      </c>
      <c r="B81" s="123">
        <f>'Ficha funcionário'!B76</f>
        <v>0</v>
      </c>
      <c r="C81" s="123"/>
      <c r="D81" s="124">
        <f>'Ficha funcionário'!D76</f>
        <v>0</v>
      </c>
      <c r="E8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8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81" s="173">
        <f>'Ficha funcionário'!I76</f>
        <v>0</v>
      </c>
      <c r="H81" s="126">
        <f>'Ficha funcionário'!N76</f>
        <v>44</v>
      </c>
      <c r="I81" s="126">
        <f>'Ficha funcionário'!O76</f>
        <v>9</v>
      </c>
      <c r="J81" s="127">
        <f t="shared" si="13"/>
        <v>0</v>
      </c>
      <c r="K81" s="172"/>
      <c r="L81" s="172"/>
      <c r="M81" s="172"/>
      <c r="N81" s="128">
        <f t="shared" si="18"/>
        <v>0</v>
      </c>
      <c r="O81" s="128">
        <f t="shared" si="14"/>
        <v>0</v>
      </c>
      <c r="P81" s="128">
        <f t="shared" si="15"/>
        <v>0</v>
      </c>
      <c r="Q81" s="129">
        <f t="shared" si="19"/>
        <v>18</v>
      </c>
      <c r="R81" s="177">
        <v>0</v>
      </c>
      <c r="S81" s="177">
        <v>0</v>
      </c>
      <c r="T81" s="177">
        <v>0</v>
      </c>
      <c r="U81" s="129">
        <f>-(S81*'Ficha funcionário'!O76)*'Ficha de funcio e processa'!J81</f>
        <v>0</v>
      </c>
      <c r="V81" s="129">
        <f>(T81*'Ficha funcionário'!O76)*'Ficha de funcio e processa'!J81</f>
        <v>0</v>
      </c>
      <c r="W81" s="130">
        <f t="shared" si="20"/>
        <v>0</v>
      </c>
      <c r="X81" s="132"/>
      <c r="Y81" s="132">
        <f t="shared" si="11"/>
        <v>0</v>
      </c>
      <c r="Z81" s="133"/>
      <c r="AA81" s="133"/>
      <c r="AB81" s="133"/>
      <c r="AC81" s="133"/>
      <c r="AD81" s="149">
        <f>'Ficha funcionário'!Q76</f>
        <v>0</v>
      </c>
      <c r="AE81" s="149">
        <f>'Ficha funcionário'!P76</f>
        <v>0</v>
      </c>
      <c r="AF81" s="133"/>
      <c r="AG81" s="221"/>
      <c r="AH81" s="221"/>
      <c r="AI81" s="222">
        <f t="shared" si="16"/>
        <v>0</v>
      </c>
      <c r="AJ81" s="223">
        <f>'Ficha funcionário'!J76</f>
        <v>0</v>
      </c>
      <c r="AK81" s="222">
        <f>'Ficha funcionário'!K76</f>
        <v>0</v>
      </c>
      <c r="AL81" s="222">
        <f>'Ficha funcionário'!L76</f>
        <v>0</v>
      </c>
      <c r="AM81" s="222">
        <f>'Ficha funcionário'!M76</f>
        <v>-0.3</v>
      </c>
      <c r="AN81" s="222">
        <f t="shared" si="12"/>
        <v>0</v>
      </c>
      <c r="AO81" s="134">
        <f t="shared" si="17"/>
        <v>0</v>
      </c>
      <c r="AP81" s="178"/>
      <c r="AQ81" s="246" t="s">
        <v>175</v>
      </c>
      <c r="AR81" s="179"/>
      <c r="AS81" s="179"/>
      <c r="AT81" s="179"/>
      <c r="AU81" s="179"/>
    </row>
    <row r="82" spans="1:47">
      <c r="A82" s="123" t="b">
        <f>'Ficha funcionário'!A77</f>
        <v>0</v>
      </c>
      <c r="B82" s="123">
        <f>'Ficha funcionário'!B77</f>
        <v>0</v>
      </c>
      <c r="C82" s="123"/>
      <c r="D82" s="124">
        <f>'Ficha funcionário'!D77</f>
        <v>0</v>
      </c>
      <c r="E8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8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82" s="173">
        <f>'Ficha funcionário'!I77</f>
        <v>0</v>
      </c>
      <c r="H82" s="126">
        <f>'Ficha funcionário'!N77</f>
        <v>44</v>
      </c>
      <c r="I82" s="126">
        <f>'Ficha funcionário'!O77</f>
        <v>9</v>
      </c>
      <c r="J82" s="127">
        <f t="shared" si="13"/>
        <v>0</v>
      </c>
      <c r="K82" s="172"/>
      <c r="L82" s="172"/>
      <c r="M82" s="172"/>
      <c r="N82" s="128">
        <f t="shared" si="18"/>
        <v>0</v>
      </c>
      <c r="O82" s="128">
        <f t="shared" si="14"/>
        <v>0</v>
      </c>
      <c r="P82" s="128">
        <f t="shared" si="15"/>
        <v>0</v>
      </c>
      <c r="Q82" s="129">
        <f t="shared" si="19"/>
        <v>18</v>
      </c>
      <c r="R82" s="177">
        <v>0</v>
      </c>
      <c r="S82" s="177">
        <v>0</v>
      </c>
      <c r="T82" s="177">
        <v>0</v>
      </c>
      <c r="U82" s="129">
        <f>-(S82*'Ficha funcionário'!O77)*'Ficha de funcio e processa'!J82</f>
        <v>0</v>
      </c>
      <c r="V82" s="129">
        <f>(T82*'Ficha funcionário'!O77)*'Ficha de funcio e processa'!J82</f>
        <v>0</v>
      </c>
      <c r="W82" s="130">
        <f t="shared" si="20"/>
        <v>0</v>
      </c>
      <c r="X82" s="132"/>
      <c r="Y82" s="132">
        <f t="shared" si="11"/>
        <v>0</v>
      </c>
      <c r="Z82" s="133"/>
      <c r="AA82" s="133"/>
      <c r="AB82" s="133"/>
      <c r="AC82" s="133"/>
      <c r="AD82" s="149">
        <f>'Ficha funcionário'!Q77</f>
        <v>0</v>
      </c>
      <c r="AE82" s="149">
        <f>'Ficha funcionário'!P77</f>
        <v>0</v>
      </c>
      <c r="AF82" s="133"/>
      <c r="AG82" s="221"/>
      <c r="AH82" s="221"/>
      <c r="AI82" s="222">
        <f t="shared" si="16"/>
        <v>0</v>
      </c>
      <c r="AJ82" s="223">
        <f>'Ficha funcionário'!J77</f>
        <v>0</v>
      </c>
      <c r="AK82" s="222">
        <f>'Ficha funcionário'!K77</f>
        <v>0</v>
      </c>
      <c r="AL82" s="222">
        <f>'Ficha funcionário'!L77</f>
        <v>0</v>
      </c>
      <c r="AM82" s="222">
        <f>'Ficha funcionário'!M77</f>
        <v>-0.3</v>
      </c>
      <c r="AN82" s="222">
        <f t="shared" si="12"/>
        <v>0</v>
      </c>
      <c r="AO82" s="134">
        <f t="shared" si="17"/>
        <v>0</v>
      </c>
      <c r="AP82" s="178"/>
      <c r="AQ82" s="246" t="s">
        <v>175</v>
      </c>
      <c r="AR82" s="179"/>
      <c r="AS82" s="179"/>
      <c r="AT82" s="179"/>
      <c r="AU82" s="179"/>
    </row>
    <row r="83" spans="1:47">
      <c r="A83" s="123" t="b">
        <f>'Ficha funcionário'!A78</f>
        <v>0</v>
      </c>
      <c r="B83" s="123">
        <f>'Ficha funcionário'!B78</f>
        <v>0</v>
      </c>
      <c r="C83" s="123"/>
      <c r="D83" s="124">
        <f>'Ficha funcionário'!D78</f>
        <v>0</v>
      </c>
      <c r="E8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8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83" s="173">
        <f>'Ficha funcionário'!I78</f>
        <v>0</v>
      </c>
      <c r="H83" s="126">
        <f>'Ficha funcionário'!N78</f>
        <v>44</v>
      </c>
      <c r="I83" s="126">
        <f>'Ficha funcionário'!O78</f>
        <v>9</v>
      </c>
      <c r="J83" s="127">
        <f t="shared" si="13"/>
        <v>0</v>
      </c>
      <c r="K83" s="172"/>
      <c r="L83" s="172"/>
      <c r="M83" s="172"/>
      <c r="N83" s="128">
        <f t="shared" si="18"/>
        <v>0</v>
      </c>
      <c r="O83" s="128">
        <f t="shared" si="14"/>
        <v>0</v>
      </c>
      <c r="P83" s="128">
        <f t="shared" si="15"/>
        <v>0</v>
      </c>
      <c r="Q83" s="129">
        <f t="shared" si="19"/>
        <v>18</v>
      </c>
      <c r="R83" s="177">
        <v>0</v>
      </c>
      <c r="S83" s="177">
        <v>0</v>
      </c>
      <c r="T83" s="177">
        <v>0</v>
      </c>
      <c r="U83" s="129">
        <f>-(S83*'Ficha funcionário'!O78)*'Ficha de funcio e processa'!J83</f>
        <v>0</v>
      </c>
      <c r="V83" s="129">
        <f>(T83*'Ficha funcionário'!O78)*'Ficha de funcio e processa'!J83</f>
        <v>0</v>
      </c>
      <c r="W83" s="130">
        <f t="shared" si="20"/>
        <v>0</v>
      </c>
      <c r="X83" s="132"/>
      <c r="Y83" s="132">
        <f t="shared" si="11"/>
        <v>0</v>
      </c>
      <c r="Z83" s="133"/>
      <c r="AA83" s="133"/>
      <c r="AB83" s="133"/>
      <c r="AC83" s="133"/>
      <c r="AD83" s="149">
        <f>'Ficha funcionário'!Q78</f>
        <v>0</v>
      </c>
      <c r="AE83" s="149">
        <f>'Ficha funcionário'!P78</f>
        <v>0</v>
      </c>
      <c r="AF83" s="133"/>
      <c r="AG83" s="221"/>
      <c r="AH83" s="221"/>
      <c r="AI83" s="222">
        <f t="shared" si="16"/>
        <v>0</v>
      </c>
      <c r="AJ83" s="223">
        <f>'Ficha funcionário'!J78</f>
        <v>0</v>
      </c>
      <c r="AK83" s="222">
        <f>'Ficha funcionário'!K78</f>
        <v>0</v>
      </c>
      <c r="AL83" s="222">
        <f>'Ficha funcionário'!L78</f>
        <v>0</v>
      </c>
      <c r="AM83" s="222">
        <f>'Ficha funcionário'!M78</f>
        <v>-0.3</v>
      </c>
      <c r="AN83" s="222">
        <f t="shared" si="12"/>
        <v>0</v>
      </c>
      <c r="AO83" s="134">
        <f t="shared" si="17"/>
        <v>0</v>
      </c>
      <c r="AP83" s="178"/>
      <c r="AQ83" s="246" t="s">
        <v>175</v>
      </c>
      <c r="AR83" s="179"/>
      <c r="AS83" s="179"/>
      <c r="AT83" s="179"/>
      <c r="AU83" s="179"/>
    </row>
    <row r="84" spans="1:47">
      <c r="A84" s="123" t="b">
        <f>'Ficha funcionário'!A79</f>
        <v>0</v>
      </c>
      <c r="B84" s="123">
        <f>'Ficha funcionário'!B79</f>
        <v>0</v>
      </c>
      <c r="C84" s="123"/>
      <c r="D84" s="124">
        <f>'Ficha funcionário'!D79</f>
        <v>0</v>
      </c>
      <c r="E8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8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84" s="173">
        <f>'Ficha funcionário'!I79</f>
        <v>0</v>
      </c>
      <c r="H84" s="126">
        <f>'Ficha funcionário'!N79</f>
        <v>44</v>
      </c>
      <c r="I84" s="126">
        <f>'Ficha funcionário'!O79</f>
        <v>9</v>
      </c>
      <c r="J84" s="127">
        <f t="shared" si="13"/>
        <v>0</v>
      </c>
      <c r="K84" s="172"/>
      <c r="L84" s="172"/>
      <c r="M84" s="172"/>
      <c r="N84" s="128">
        <f t="shared" si="18"/>
        <v>0</v>
      </c>
      <c r="O84" s="128">
        <f t="shared" si="14"/>
        <v>0</v>
      </c>
      <c r="P84" s="128">
        <f t="shared" si="15"/>
        <v>0</v>
      </c>
      <c r="Q84" s="129">
        <f t="shared" si="19"/>
        <v>18</v>
      </c>
      <c r="R84" s="177">
        <v>0</v>
      </c>
      <c r="S84" s="177">
        <v>0</v>
      </c>
      <c r="T84" s="177">
        <v>0</v>
      </c>
      <c r="U84" s="129">
        <f>-(S84*'Ficha funcionário'!O79)*'Ficha de funcio e processa'!J84</f>
        <v>0</v>
      </c>
      <c r="V84" s="129">
        <f>(T84*'Ficha funcionário'!O79)*'Ficha de funcio e processa'!J84</f>
        <v>0</v>
      </c>
      <c r="W84" s="130">
        <f t="shared" si="20"/>
        <v>0</v>
      </c>
      <c r="X84" s="132"/>
      <c r="Y84" s="132">
        <f t="shared" si="11"/>
        <v>0</v>
      </c>
      <c r="Z84" s="133"/>
      <c r="AA84" s="133"/>
      <c r="AB84" s="133"/>
      <c r="AC84" s="133"/>
      <c r="AD84" s="149">
        <f>'Ficha funcionário'!Q79</f>
        <v>0</v>
      </c>
      <c r="AE84" s="149">
        <f>'Ficha funcionário'!P79</f>
        <v>0</v>
      </c>
      <c r="AF84" s="133"/>
      <c r="AG84" s="221"/>
      <c r="AH84" s="221"/>
      <c r="AI84" s="222">
        <f t="shared" si="16"/>
        <v>0</v>
      </c>
      <c r="AJ84" s="223">
        <f>'Ficha funcionário'!J79</f>
        <v>0</v>
      </c>
      <c r="AK84" s="222">
        <f>'Ficha funcionário'!K79</f>
        <v>0</v>
      </c>
      <c r="AL84" s="222">
        <f>'Ficha funcionário'!L79</f>
        <v>0</v>
      </c>
      <c r="AM84" s="222">
        <f>'Ficha funcionário'!M79</f>
        <v>-0.3</v>
      </c>
      <c r="AN84" s="222">
        <f t="shared" si="12"/>
        <v>0</v>
      </c>
      <c r="AO84" s="134">
        <f t="shared" si="17"/>
        <v>0</v>
      </c>
      <c r="AP84" s="178"/>
      <c r="AQ84" s="246" t="s">
        <v>175</v>
      </c>
      <c r="AR84" s="179"/>
      <c r="AS84" s="179"/>
      <c r="AT84" s="179"/>
      <c r="AU84" s="179"/>
    </row>
    <row r="85" spans="1:47">
      <c r="A85" s="123" t="b">
        <f>'Ficha funcionário'!A80</f>
        <v>0</v>
      </c>
      <c r="B85" s="123">
        <f>'Ficha funcionário'!B80</f>
        <v>0</v>
      </c>
      <c r="C85" s="123"/>
      <c r="D85" s="124">
        <f>'Ficha funcionário'!D80</f>
        <v>0</v>
      </c>
      <c r="E8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8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85" s="173">
        <f>'Ficha funcionário'!I80</f>
        <v>0</v>
      </c>
      <c r="H85" s="126">
        <f>'Ficha funcionário'!N80</f>
        <v>44</v>
      </c>
      <c r="I85" s="126">
        <f>'Ficha funcionário'!O80</f>
        <v>9</v>
      </c>
      <c r="J85" s="127">
        <f t="shared" si="13"/>
        <v>0</v>
      </c>
      <c r="K85" s="172"/>
      <c r="L85" s="172"/>
      <c r="M85" s="172"/>
      <c r="N85" s="128">
        <f t="shared" si="18"/>
        <v>0</v>
      </c>
      <c r="O85" s="128">
        <f t="shared" si="14"/>
        <v>0</v>
      </c>
      <c r="P85" s="128">
        <f t="shared" si="15"/>
        <v>0</v>
      </c>
      <c r="Q85" s="129">
        <f t="shared" si="19"/>
        <v>18</v>
      </c>
      <c r="R85" s="177">
        <v>0</v>
      </c>
      <c r="S85" s="177">
        <v>0</v>
      </c>
      <c r="T85" s="177">
        <v>0</v>
      </c>
      <c r="U85" s="129">
        <f>-(S85*'Ficha funcionário'!O80)*'Ficha de funcio e processa'!J85</f>
        <v>0</v>
      </c>
      <c r="V85" s="129">
        <f>(T85*'Ficha funcionário'!O80)*'Ficha de funcio e processa'!J85</f>
        <v>0</v>
      </c>
      <c r="W85" s="130">
        <f t="shared" si="20"/>
        <v>0</v>
      </c>
      <c r="X85" s="132"/>
      <c r="Y85" s="132">
        <f t="shared" si="11"/>
        <v>0</v>
      </c>
      <c r="Z85" s="133"/>
      <c r="AA85" s="133"/>
      <c r="AB85" s="133"/>
      <c r="AC85" s="133"/>
      <c r="AD85" s="149">
        <f>'Ficha funcionário'!Q80</f>
        <v>0</v>
      </c>
      <c r="AE85" s="149">
        <f>'Ficha funcionário'!P80</f>
        <v>0</v>
      </c>
      <c r="AF85" s="133"/>
      <c r="AG85" s="221"/>
      <c r="AH85" s="221"/>
      <c r="AI85" s="222">
        <f t="shared" si="16"/>
        <v>0</v>
      </c>
      <c r="AJ85" s="223">
        <f>'Ficha funcionário'!J80</f>
        <v>0</v>
      </c>
      <c r="AK85" s="222">
        <f>'Ficha funcionário'!K80</f>
        <v>0</v>
      </c>
      <c r="AL85" s="222">
        <f>'Ficha funcionário'!L80</f>
        <v>0</v>
      </c>
      <c r="AM85" s="222">
        <f>'Ficha funcionário'!M80</f>
        <v>-0.3</v>
      </c>
      <c r="AN85" s="222">
        <f t="shared" si="12"/>
        <v>0</v>
      </c>
      <c r="AO85" s="134">
        <f t="shared" si="17"/>
        <v>0</v>
      </c>
      <c r="AP85" s="178"/>
      <c r="AQ85" s="246" t="s">
        <v>175</v>
      </c>
      <c r="AR85" s="179"/>
      <c r="AS85" s="179"/>
      <c r="AT85" s="179"/>
      <c r="AU85" s="179"/>
    </row>
    <row r="86" spans="1:47">
      <c r="A86" s="123" t="b">
        <f>'Ficha funcionário'!A81</f>
        <v>0</v>
      </c>
      <c r="B86" s="123">
        <f>'Ficha funcionário'!B81</f>
        <v>0</v>
      </c>
      <c r="C86" s="123"/>
      <c r="D86" s="124">
        <f>'Ficha funcionário'!D81</f>
        <v>0</v>
      </c>
      <c r="E8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8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86" s="173">
        <f>'Ficha funcionário'!I81</f>
        <v>0</v>
      </c>
      <c r="H86" s="126">
        <f>'Ficha funcionário'!N81</f>
        <v>44</v>
      </c>
      <c r="I86" s="126">
        <f>'Ficha funcionário'!O81</f>
        <v>9</v>
      </c>
      <c r="J86" s="127">
        <f t="shared" si="13"/>
        <v>0</v>
      </c>
      <c r="K86" s="172"/>
      <c r="L86" s="172"/>
      <c r="M86" s="172"/>
      <c r="N86" s="128">
        <f t="shared" si="18"/>
        <v>0</v>
      </c>
      <c r="O86" s="128">
        <f t="shared" si="14"/>
        <v>0</v>
      </c>
      <c r="P86" s="128">
        <f t="shared" si="15"/>
        <v>0</v>
      </c>
      <c r="Q86" s="129">
        <f t="shared" si="19"/>
        <v>18</v>
      </c>
      <c r="R86" s="177">
        <v>0</v>
      </c>
      <c r="S86" s="177">
        <v>0</v>
      </c>
      <c r="T86" s="177">
        <v>0</v>
      </c>
      <c r="U86" s="129">
        <f>-(S86*'Ficha funcionário'!O81)*'Ficha de funcio e processa'!J86</f>
        <v>0</v>
      </c>
      <c r="V86" s="129">
        <f>(T86*'Ficha funcionário'!O81)*'Ficha de funcio e processa'!J86</f>
        <v>0</v>
      </c>
      <c r="W86" s="130">
        <f t="shared" si="20"/>
        <v>0</v>
      </c>
      <c r="X86" s="132"/>
      <c r="Y86" s="132">
        <f t="shared" si="11"/>
        <v>0</v>
      </c>
      <c r="Z86" s="133"/>
      <c r="AA86" s="133"/>
      <c r="AB86" s="133"/>
      <c r="AC86" s="133"/>
      <c r="AD86" s="149">
        <f>'Ficha funcionário'!Q81</f>
        <v>0</v>
      </c>
      <c r="AE86" s="149">
        <f>'Ficha funcionário'!P81</f>
        <v>0</v>
      </c>
      <c r="AF86" s="133"/>
      <c r="AG86" s="221"/>
      <c r="AH86" s="221"/>
      <c r="AI86" s="222">
        <f t="shared" si="16"/>
        <v>0</v>
      </c>
      <c r="AJ86" s="223">
        <f>'Ficha funcionário'!J81</f>
        <v>0</v>
      </c>
      <c r="AK86" s="222">
        <f>'Ficha funcionário'!K81</f>
        <v>0</v>
      </c>
      <c r="AL86" s="222">
        <f>'Ficha funcionário'!L81</f>
        <v>0</v>
      </c>
      <c r="AM86" s="222">
        <f>'Ficha funcionário'!M81</f>
        <v>-0.3</v>
      </c>
      <c r="AN86" s="222">
        <f t="shared" si="12"/>
        <v>0</v>
      </c>
      <c r="AO86" s="134">
        <f t="shared" si="17"/>
        <v>0</v>
      </c>
      <c r="AP86" s="178"/>
      <c r="AQ86" s="246" t="s">
        <v>175</v>
      </c>
      <c r="AR86" s="179"/>
      <c r="AS86" s="179"/>
      <c r="AT86" s="179"/>
      <c r="AU86" s="179"/>
    </row>
    <row r="87" spans="1:47">
      <c r="A87" s="123" t="b">
        <f>'Ficha funcionário'!A82</f>
        <v>0</v>
      </c>
      <c r="B87" s="123">
        <f>'Ficha funcionário'!B82</f>
        <v>0</v>
      </c>
      <c r="C87" s="123"/>
      <c r="D87" s="124">
        <f>'Ficha funcionário'!D82</f>
        <v>0</v>
      </c>
      <c r="E8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8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87" s="173">
        <f>'Ficha funcionário'!I82</f>
        <v>0</v>
      </c>
      <c r="H87" s="126">
        <f>'Ficha funcionário'!N82</f>
        <v>44</v>
      </c>
      <c r="I87" s="126">
        <f>'Ficha funcionário'!O82</f>
        <v>9</v>
      </c>
      <c r="J87" s="127">
        <f t="shared" si="13"/>
        <v>0</v>
      </c>
      <c r="K87" s="172"/>
      <c r="L87" s="172"/>
      <c r="M87" s="172"/>
      <c r="N87" s="128">
        <f t="shared" si="18"/>
        <v>0</v>
      </c>
      <c r="O87" s="128">
        <f t="shared" si="14"/>
        <v>0</v>
      </c>
      <c r="P87" s="128">
        <f t="shared" si="15"/>
        <v>0</v>
      </c>
      <c r="Q87" s="129">
        <f t="shared" si="19"/>
        <v>18</v>
      </c>
      <c r="R87" s="177">
        <v>0</v>
      </c>
      <c r="S87" s="177">
        <v>0</v>
      </c>
      <c r="T87" s="177">
        <v>0</v>
      </c>
      <c r="U87" s="129">
        <f>-(S87*'Ficha funcionário'!O82)*'Ficha de funcio e processa'!J87</f>
        <v>0</v>
      </c>
      <c r="V87" s="129">
        <f>(T87*'Ficha funcionário'!O82)*'Ficha de funcio e processa'!J87</f>
        <v>0</v>
      </c>
      <c r="W87" s="130">
        <f t="shared" si="20"/>
        <v>0</v>
      </c>
      <c r="X87" s="132"/>
      <c r="Y87" s="132">
        <f t="shared" si="11"/>
        <v>0</v>
      </c>
      <c r="Z87" s="133"/>
      <c r="AA87" s="133"/>
      <c r="AB87" s="133"/>
      <c r="AC87" s="133"/>
      <c r="AD87" s="149">
        <f>'Ficha funcionário'!Q82</f>
        <v>0</v>
      </c>
      <c r="AE87" s="149">
        <f>'Ficha funcionário'!P82</f>
        <v>0</v>
      </c>
      <c r="AF87" s="133"/>
      <c r="AG87" s="221"/>
      <c r="AH87" s="221"/>
      <c r="AI87" s="222">
        <f t="shared" si="16"/>
        <v>0</v>
      </c>
      <c r="AJ87" s="223">
        <f>'Ficha funcionário'!J82</f>
        <v>0</v>
      </c>
      <c r="AK87" s="222">
        <f>'Ficha funcionário'!K82</f>
        <v>0</v>
      </c>
      <c r="AL87" s="222">
        <f>'Ficha funcionário'!L82</f>
        <v>0</v>
      </c>
      <c r="AM87" s="222">
        <f>'Ficha funcionário'!M82</f>
        <v>-0.3</v>
      </c>
      <c r="AN87" s="222">
        <f t="shared" si="12"/>
        <v>0</v>
      </c>
      <c r="AO87" s="134">
        <f t="shared" si="17"/>
        <v>0</v>
      </c>
      <c r="AP87" s="178"/>
      <c r="AQ87" s="246" t="s">
        <v>175</v>
      </c>
      <c r="AR87" s="179"/>
      <c r="AS87" s="179"/>
      <c r="AT87" s="179"/>
      <c r="AU87" s="179"/>
    </row>
    <row r="88" spans="1:47">
      <c r="A88" s="123" t="b">
        <f>'Ficha funcionário'!A83</f>
        <v>0</v>
      </c>
      <c r="B88" s="123">
        <f>'Ficha funcionário'!B83</f>
        <v>0</v>
      </c>
      <c r="C88" s="123"/>
      <c r="D88" s="124">
        <f>'Ficha funcionário'!D83</f>
        <v>0</v>
      </c>
      <c r="E8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8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88" s="173">
        <f>'Ficha funcionário'!I83</f>
        <v>0</v>
      </c>
      <c r="H88" s="126">
        <f>'Ficha funcionário'!N83</f>
        <v>44</v>
      </c>
      <c r="I88" s="126">
        <f>'Ficha funcionário'!O83</f>
        <v>9</v>
      </c>
      <c r="J88" s="127">
        <f t="shared" si="13"/>
        <v>0</v>
      </c>
      <c r="K88" s="172"/>
      <c r="L88" s="172"/>
      <c r="M88" s="172"/>
      <c r="N88" s="128">
        <f t="shared" si="18"/>
        <v>0</v>
      </c>
      <c r="O88" s="128">
        <f t="shared" si="14"/>
        <v>0</v>
      </c>
      <c r="P88" s="128">
        <f t="shared" si="15"/>
        <v>0</v>
      </c>
      <c r="Q88" s="129">
        <f t="shared" si="19"/>
        <v>18</v>
      </c>
      <c r="R88" s="177">
        <v>0</v>
      </c>
      <c r="S88" s="177">
        <v>0</v>
      </c>
      <c r="T88" s="177">
        <v>0</v>
      </c>
      <c r="U88" s="129">
        <f>-(S88*'Ficha funcionário'!O83)*'Ficha de funcio e processa'!J88</f>
        <v>0</v>
      </c>
      <c r="V88" s="129">
        <f>(T88*'Ficha funcionário'!O83)*'Ficha de funcio e processa'!J88</f>
        <v>0</v>
      </c>
      <c r="W88" s="130">
        <f t="shared" si="20"/>
        <v>0</v>
      </c>
      <c r="X88" s="132"/>
      <c r="Y88" s="132">
        <f t="shared" si="11"/>
        <v>0</v>
      </c>
      <c r="Z88" s="133"/>
      <c r="AA88" s="133"/>
      <c r="AB88" s="133"/>
      <c r="AC88" s="133"/>
      <c r="AD88" s="149">
        <f>'Ficha funcionário'!Q83</f>
        <v>0</v>
      </c>
      <c r="AE88" s="149">
        <f>'Ficha funcionário'!P83</f>
        <v>0</v>
      </c>
      <c r="AF88" s="133"/>
      <c r="AG88" s="221"/>
      <c r="AH88" s="221"/>
      <c r="AI88" s="222">
        <f t="shared" si="16"/>
        <v>0</v>
      </c>
      <c r="AJ88" s="223">
        <f>'Ficha funcionário'!J83</f>
        <v>0</v>
      </c>
      <c r="AK88" s="222">
        <f>'Ficha funcionário'!K83</f>
        <v>0</v>
      </c>
      <c r="AL88" s="222">
        <f>'Ficha funcionário'!L83</f>
        <v>0</v>
      </c>
      <c r="AM88" s="222">
        <f>'Ficha funcionário'!M83</f>
        <v>-0.3</v>
      </c>
      <c r="AN88" s="222">
        <f t="shared" si="12"/>
        <v>0</v>
      </c>
      <c r="AO88" s="134">
        <f t="shared" si="17"/>
        <v>0</v>
      </c>
      <c r="AP88" s="178"/>
      <c r="AQ88" s="246" t="s">
        <v>175</v>
      </c>
      <c r="AR88" s="179"/>
      <c r="AS88" s="179"/>
      <c r="AT88" s="179"/>
      <c r="AU88" s="179"/>
    </row>
    <row r="89" spans="1:47">
      <c r="A89" s="123" t="b">
        <f>'Ficha funcionário'!A84</f>
        <v>0</v>
      </c>
      <c r="B89" s="123">
        <f>'Ficha funcionário'!B84</f>
        <v>0</v>
      </c>
      <c r="C89" s="123"/>
      <c r="D89" s="124">
        <f>'Ficha funcionário'!D84</f>
        <v>0</v>
      </c>
      <c r="E8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8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89" s="173">
        <f>'Ficha funcionário'!I84</f>
        <v>0</v>
      </c>
      <c r="H89" s="126">
        <f>'Ficha funcionário'!N84</f>
        <v>44</v>
      </c>
      <c r="I89" s="126">
        <f>'Ficha funcionário'!O84</f>
        <v>9</v>
      </c>
      <c r="J89" s="127">
        <f t="shared" si="13"/>
        <v>0</v>
      </c>
      <c r="K89" s="172"/>
      <c r="L89" s="172"/>
      <c r="M89" s="172"/>
      <c r="N89" s="128">
        <f t="shared" si="18"/>
        <v>0</v>
      </c>
      <c r="O89" s="128">
        <f t="shared" si="14"/>
        <v>0</v>
      </c>
      <c r="P89" s="128">
        <f t="shared" si="15"/>
        <v>0</v>
      </c>
      <c r="Q89" s="129">
        <f t="shared" si="19"/>
        <v>18</v>
      </c>
      <c r="R89" s="177">
        <v>0</v>
      </c>
      <c r="S89" s="177">
        <v>0</v>
      </c>
      <c r="T89" s="177">
        <v>0</v>
      </c>
      <c r="U89" s="129">
        <f>-(S89*'Ficha funcionário'!O84)*'Ficha de funcio e processa'!J89</f>
        <v>0</v>
      </c>
      <c r="V89" s="129">
        <f>(T89*'Ficha funcionário'!O84)*'Ficha de funcio e processa'!J89</f>
        <v>0</v>
      </c>
      <c r="W89" s="130">
        <f t="shared" si="20"/>
        <v>0</v>
      </c>
      <c r="X89" s="132"/>
      <c r="Y89" s="132">
        <f t="shared" si="11"/>
        <v>0</v>
      </c>
      <c r="Z89" s="133"/>
      <c r="AA89" s="133"/>
      <c r="AB89" s="133"/>
      <c r="AC89" s="133"/>
      <c r="AD89" s="149">
        <f>'Ficha funcionário'!Q84</f>
        <v>0</v>
      </c>
      <c r="AE89" s="149">
        <f>'Ficha funcionário'!P84</f>
        <v>0</v>
      </c>
      <c r="AF89" s="133"/>
      <c r="AG89" s="221"/>
      <c r="AH89" s="221"/>
      <c r="AI89" s="222">
        <f t="shared" si="16"/>
        <v>0</v>
      </c>
      <c r="AJ89" s="223">
        <f>'Ficha funcionário'!J84</f>
        <v>0</v>
      </c>
      <c r="AK89" s="222">
        <f>'Ficha funcionário'!K84</f>
        <v>0</v>
      </c>
      <c r="AL89" s="222">
        <f>'Ficha funcionário'!L84</f>
        <v>0</v>
      </c>
      <c r="AM89" s="222">
        <f>'Ficha funcionário'!M84</f>
        <v>-0.3</v>
      </c>
      <c r="AN89" s="222">
        <f t="shared" si="12"/>
        <v>0</v>
      </c>
      <c r="AO89" s="134">
        <f t="shared" si="17"/>
        <v>0</v>
      </c>
      <c r="AP89" s="178"/>
      <c r="AQ89" s="246" t="s">
        <v>175</v>
      </c>
      <c r="AR89" s="179"/>
      <c r="AS89" s="179"/>
      <c r="AT89" s="179"/>
      <c r="AU89" s="179"/>
    </row>
    <row r="90" spans="1:47">
      <c r="A90" s="123" t="b">
        <f>'Ficha funcionário'!A85</f>
        <v>0</v>
      </c>
      <c r="B90" s="123">
        <f>'Ficha funcionário'!B85</f>
        <v>0</v>
      </c>
      <c r="C90" s="123"/>
      <c r="D90" s="124">
        <f>'Ficha funcionário'!D85</f>
        <v>0</v>
      </c>
      <c r="E9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9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90" s="173">
        <f>'Ficha funcionário'!I85</f>
        <v>0</v>
      </c>
      <c r="H90" s="126">
        <f>'Ficha funcionário'!N85</f>
        <v>44</v>
      </c>
      <c r="I90" s="126">
        <f>'Ficha funcionário'!O85</f>
        <v>9</v>
      </c>
      <c r="J90" s="127">
        <f t="shared" si="13"/>
        <v>0</v>
      </c>
      <c r="K90" s="172"/>
      <c r="L90" s="172"/>
      <c r="M90" s="172"/>
      <c r="N90" s="128">
        <f t="shared" si="18"/>
        <v>0</v>
      </c>
      <c r="O90" s="128">
        <f t="shared" si="14"/>
        <v>0</v>
      </c>
      <c r="P90" s="128">
        <f t="shared" si="15"/>
        <v>0</v>
      </c>
      <c r="Q90" s="129">
        <f t="shared" si="19"/>
        <v>18</v>
      </c>
      <c r="R90" s="177">
        <v>0</v>
      </c>
      <c r="S90" s="177">
        <v>0</v>
      </c>
      <c r="T90" s="177">
        <v>0</v>
      </c>
      <c r="U90" s="129">
        <f>-(S90*'Ficha funcionário'!O85)*'Ficha de funcio e processa'!J90</f>
        <v>0</v>
      </c>
      <c r="V90" s="129">
        <f>(T90*'Ficha funcionário'!O85)*'Ficha de funcio e processa'!J90</f>
        <v>0</v>
      </c>
      <c r="W90" s="130">
        <f t="shared" si="20"/>
        <v>0</v>
      </c>
      <c r="X90" s="132"/>
      <c r="Y90" s="132">
        <f t="shared" si="11"/>
        <v>0</v>
      </c>
      <c r="Z90" s="133"/>
      <c r="AA90" s="133"/>
      <c r="AB90" s="133"/>
      <c r="AC90" s="133"/>
      <c r="AD90" s="149">
        <f>'Ficha funcionário'!Q85</f>
        <v>0</v>
      </c>
      <c r="AE90" s="149">
        <f>'Ficha funcionário'!P85</f>
        <v>0</v>
      </c>
      <c r="AF90" s="133"/>
      <c r="AG90" s="221"/>
      <c r="AH90" s="221"/>
      <c r="AI90" s="222">
        <f t="shared" si="16"/>
        <v>0</v>
      </c>
      <c r="AJ90" s="223">
        <f>'Ficha funcionário'!J85</f>
        <v>0</v>
      </c>
      <c r="AK90" s="222">
        <f>'Ficha funcionário'!K85</f>
        <v>0</v>
      </c>
      <c r="AL90" s="222">
        <f>'Ficha funcionário'!L85</f>
        <v>0</v>
      </c>
      <c r="AM90" s="222">
        <f>'Ficha funcionário'!M85</f>
        <v>-0.3</v>
      </c>
      <c r="AN90" s="222">
        <f t="shared" si="12"/>
        <v>0</v>
      </c>
      <c r="AO90" s="134">
        <f t="shared" si="17"/>
        <v>0</v>
      </c>
      <c r="AP90" s="178"/>
      <c r="AQ90" s="246" t="s">
        <v>175</v>
      </c>
      <c r="AR90" s="179"/>
      <c r="AS90" s="179"/>
      <c r="AT90" s="179"/>
      <c r="AU90" s="179"/>
    </row>
    <row r="91" spans="1:47">
      <c r="A91" s="123" t="b">
        <f>'Ficha funcionário'!A86</f>
        <v>0</v>
      </c>
      <c r="B91" s="123">
        <f>'Ficha funcionário'!B86</f>
        <v>0</v>
      </c>
      <c r="C91" s="123"/>
      <c r="D91" s="124">
        <f>'Ficha funcionário'!D86</f>
        <v>0</v>
      </c>
      <c r="E9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9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91" s="173">
        <f>'Ficha funcionário'!I86</f>
        <v>0</v>
      </c>
      <c r="H91" s="126">
        <f>'Ficha funcionário'!N86</f>
        <v>44</v>
      </c>
      <c r="I91" s="126">
        <f>'Ficha funcionário'!O86</f>
        <v>9</v>
      </c>
      <c r="J91" s="127">
        <f t="shared" si="13"/>
        <v>0</v>
      </c>
      <c r="K91" s="172"/>
      <c r="L91" s="172"/>
      <c r="M91" s="172"/>
      <c r="N91" s="128">
        <f t="shared" si="18"/>
        <v>0</v>
      </c>
      <c r="O91" s="128">
        <f t="shared" si="14"/>
        <v>0</v>
      </c>
      <c r="P91" s="128">
        <f t="shared" si="15"/>
        <v>0</v>
      </c>
      <c r="Q91" s="129">
        <f t="shared" si="19"/>
        <v>18</v>
      </c>
      <c r="R91" s="177">
        <v>0</v>
      </c>
      <c r="S91" s="177">
        <v>0</v>
      </c>
      <c r="T91" s="177">
        <v>0</v>
      </c>
      <c r="U91" s="129">
        <f>-(S91*'Ficha funcionário'!O86)*'Ficha de funcio e processa'!J91</f>
        <v>0</v>
      </c>
      <c r="V91" s="129">
        <f>(T91*'Ficha funcionário'!O86)*'Ficha de funcio e processa'!J91</f>
        <v>0</v>
      </c>
      <c r="W91" s="130">
        <f t="shared" si="20"/>
        <v>0</v>
      </c>
      <c r="X91" s="132"/>
      <c r="Y91" s="132">
        <f t="shared" si="11"/>
        <v>0</v>
      </c>
      <c r="Z91" s="133"/>
      <c r="AA91" s="133"/>
      <c r="AB91" s="133"/>
      <c r="AC91" s="133"/>
      <c r="AD91" s="149">
        <f>'Ficha funcionário'!Q86</f>
        <v>0</v>
      </c>
      <c r="AE91" s="149">
        <f>'Ficha funcionário'!P86</f>
        <v>0</v>
      </c>
      <c r="AF91" s="133"/>
      <c r="AG91" s="221"/>
      <c r="AH91" s="221"/>
      <c r="AI91" s="222">
        <f t="shared" si="16"/>
        <v>0</v>
      </c>
      <c r="AJ91" s="223">
        <f>'Ficha funcionário'!J86</f>
        <v>0</v>
      </c>
      <c r="AK91" s="222">
        <f>'Ficha funcionário'!K86</f>
        <v>0</v>
      </c>
      <c r="AL91" s="222">
        <f>'Ficha funcionário'!L86</f>
        <v>0</v>
      </c>
      <c r="AM91" s="222">
        <f>'Ficha funcionário'!M86</f>
        <v>-0.3</v>
      </c>
      <c r="AN91" s="222">
        <f t="shared" si="12"/>
        <v>0</v>
      </c>
      <c r="AO91" s="134">
        <f t="shared" si="17"/>
        <v>0</v>
      </c>
      <c r="AP91" s="178"/>
      <c r="AQ91" s="246" t="s">
        <v>175</v>
      </c>
      <c r="AR91" s="179"/>
      <c r="AS91" s="179"/>
      <c r="AT91" s="179"/>
      <c r="AU91" s="179"/>
    </row>
    <row r="92" spans="1:47">
      <c r="A92" s="123" t="b">
        <f>'Ficha funcionário'!A87</f>
        <v>0</v>
      </c>
      <c r="B92" s="123">
        <f>'Ficha funcionário'!B87</f>
        <v>0</v>
      </c>
      <c r="C92" s="123"/>
      <c r="D92" s="124">
        <f>'Ficha funcionário'!D87</f>
        <v>0</v>
      </c>
      <c r="E9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9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92" s="173">
        <f>'Ficha funcionário'!I87</f>
        <v>0</v>
      </c>
      <c r="H92" s="126">
        <f>'Ficha funcionário'!N87</f>
        <v>44</v>
      </c>
      <c r="I92" s="126">
        <f>'Ficha funcionário'!O87</f>
        <v>9</v>
      </c>
      <c r="J92" s="127">
        <f t="shared" si="13"/>
        <v>0</v>
      </c>
      <c r="K92" s="172"/>
      <c r="L92" s="172"/>
      <c r="M92" s="172"/>
      <c r="N92" s="128">
        <f t="shared" si="18"/>
        <v>0</v>
      </c>
      <c r="O92" s="128">
        <f t="shared" si="14"/>
        <v>0</v>
      </c>
      <c r="P92" s="128">
        <f t="shared" si="15"/>
        <v>0</v>
      </c>
      <c r="Q92" s="129">
        <f t="shared" si="19"/>
        <v>18</v>
      </c>
      <c r="R92" s="177">
        <v>0</v>
      </c>
      <c r="S92" s="177">
        <v>0</v>
      </c>
      <c r="T92" s="177">
        <v>0</v>
      </c>
      <c r="U92" s="129">
        <f>-(S92*'Ficha funcionário'!O87)*'Ficha de funcio e processa'!J92</f>
        <v>0</v>
      </c>
      <c r="V92" s="129">
        <f>(T92*'Ficha funcionário'!O87)*'Ficha de funcio e processa'!J92</f>
        <v>0</v>
      </c>
      <c r="W92" s="130">
        <f t="shared" si="20"/>
        <v>0</v>
      </c>
      <c r="X92" s="132"/>
      <c r="Y92" s="132">
        <f t="shared" si="11"/>
        <v>0</v>
      </c>
      <c r="Z92" s="133"/>
      <c r="AA92" s="133"/>
      <c r="AB92" s="133"/>
      <c r="AC92" s="133"/>
      <c r="AD92" s="149">
        <f>'Ficha funcionário'!Q87</f>
        <v>0</v>
      </c>
      <c r="AE92" s="149">
        <f>'Ficha funcionário'!P87</f>
        <v>0</v>
      </c>
      <c r="AF92" s="133"/>
      <c r="AG92" s="221"/>
      <c r="AH92" s="221"/>
      <c r="AI92" s="222">
        <f t="shared" si="16"/>
        <v>0</v>
      </c>
      <c r="AJ92" s="223">
        <f>'Ficha funcionário'!J87</f>
        <v>0</v>
      </c>
      <c r="AK92" s="222">
        <f>'Ficha funcionário'!K87</f>
        <v>0</v>
      </c>
      <c r="AL92" s="222">
        <f>'Ficha funcionário'!L87</f>
        <v>0</v>
      </c>
      <c r="AM92" s="222">
        <f>'Ficha funcionário'!M87</f>
        <v>-0.3</v>
      </c>
      <c r="AN92" s="222">
        <f t="shared" si="12"/>
        <v>0</v>
      </c>
      <c r="AO92" s="134">
        <f t="shared" si="17"/>
        <v>0</v>
      </c>
      <c r="AP92" s="178"/>
      <c r="AQ92" s="246" t="s">
        <v>175</v>
      </c>
      <c r="AR92" s="179"/>
      <c r="AS92" s="179"/>
      <c r="AT92" s="179"/>
      <c r="AU92" s="179"/>
    </row>
    <row r="93" spans="1:47">
      <c r="A93" s="123" t="b">
        <f>'Ficha funcionário'!A88</f>
        <v>0</v>
      </c>
      <c r="B93" s="123">
        <f>'Ficha funcionário'!B88</f>
        <v>0</v>
      </c>
      <c r="C93" s="123"/>
      <c r="D93" s="124">
        <f>'Ficha funcionário'!D88</f>
        <v>0</v>
      </c>
      <c r="E9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9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93" s="173">
        <f>'Ficha funcionário'!I88</f>
        <v>0</v>
      </c>
      <c r="H93" s="126">
        <f>'Ficha funcionário'!N88</f>
        <v>44</v>
      </c>
      <c r="I93" s="126">
        <f>'Ficha funcionário'!O88</f>
        <v>9</v>
      </c>
      <c r="J93" s="127">
        <f t="shared" si="13"/>
        <v>0</v>
      </c>
      <c r="K93" s="172"/>
      <c r="L93" s="172"/>
      <c r="M93" s="172"/>
      <c r="N93" s="128">
        <f t="shared" si="18"/>
        <v>0</v>
      </c>
      <c r="O93" s="128">
        <f t="shared" si="14"/>
        <v>0</v>
      </c>
      <c r="P93" s="128">
        <f t="shared" si="15"/>
        <v>0</v>
      </c>
      <c r="Q93" s="129">
        <f t="shared" si="19"/>
        <v>18</v>
      </c>
      <c r="R93" s="177">
        <v>0</v>
      </c>
      <c r="S93" s="177">
        <v>0</v>
      </c>
      <c r="T93" s="177">
        <v>0</v>
      </c>
      <c r="U93" s="129">
        <f>-(S93*'Ficha funcionário'!O88)*'Ficha de funcio e processa'!J93</f>
        <v>0</v>
      </c>
      <c r="V93" s="129">
        <f>(T93*'Ficha funcionário'!O88)*'Ficha de funcio e processa'!J93</f>
        <v>0</v>
      </c>
      <c r="W93" s="130">
        <f t="shared" si="20"/>
        <v>0</v>
      </c>
      <c r="X93" s="132"/>
      <c r="Y93" s="132">
        <f t="shared" si="11"/>
        <v>0</v>
      </c>
      <c r="Z93" s="133"/>
      <c r="AA93" s="133"/>
      <c r="AB93" s="133"/>
      <c r="AC93" s="133"/>
      <c r="AD93" s="149">
        <f>'Ficha funcionário'!Q88</f>
        <v>0</v>
      </c>
      <c r="AE93" s="149">
        <f>'Ficha funcionário'!P88</f>
        <v>0</v>
      </c>
      <c r="AF93" s="133"/>
      <c r="AG93" s="221"/>
      <c r="AH93" s="221"/>
      <c r="AI93" s="222">
        <f t="shared" si="16"/>
        <v>0</v>
      </c>
      <c r="AJ93" s="223">
        <f>'Ficha funcionário'!J88</f>
        <v>0</v>
      </c>
      <c r="AK93" s="222">
        <f>'Ficha funcionário'!K88</f>
        <v>0</v>
      </c>
      <c r="AL93" s="222">
        <f>'Ficha funcionário'!L88</f>
        <v>0</v>
      </c>
      <c r="AM93" s="222">
        <f>'Ficha funcionário'!M88</f>
        <v>-0.3</v>
      </c>
      <c r="AN93" s="222">
        <f t="shared" si="12"/>
        <v>0</v>
      </c>
      <c r="AO93" s="134">
        <f t="shared" si="17"/>
        <v>0</v>
      </c>
      <c r="AP93" s="178"/>
      <c r="AQ93" s="246" t="s">
        <v>175</v>
      </c>
      <c r="AR93" s="179"/>
      <c r="AS93" s="179"/>
      <c r="AT93" s="179"/>
      <c r="AU93" s="179"/>
    </row>
    <row r="94" spans="1:47">
      <c r="A94" s="123" t="b">
        <f>'Ficha funcionário'!A89</f>
        <v>0</v>
      </c>
      <c r="B94" s="123">
        <f>'Ficha funcionário'!B89</f>
        <v>0</v>
      </c>
      <c r="C94" s="123"/>
      <c r="D94" s="124">
        <f>'Ficha funcionário'!D89</f>
        <v>0</v>
      </c>
      <c r="E9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9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94" s="173">
        <f>'Ficha funcionário'!I89</f>
        <v>0</v>
      </c>
      <c r="H94" s="126">
        <f>'Ficha funcionário'!N89</f>
        <v>44</v>
      </c>
      <c r="I94" s="126">
        <f>'Ficha funcionário'!O89</f>
        <v>9</v>
      </c>
      <c r="J94" s="127">
        <f t="shared" si="13"/>
        <v>0</v>
      </c>
      <c r="K94" s="172"/>
      <c r="L94" s="172"/>
      <c r="M94" s="172"/>
      <c r="N94" s="128">
        <f t="shared" si="18"/>
        <v>0</v>
      </c>
      <c r="O94" s="128">
        <f t="shared" si="14"/>
        <v>0</v>
      </c>
      <c r="P94" s="128">
        <f t="shared" si="15"/>
        <v>0</v>
      </c>
      <c r="Q94" s="129">
        <f t="shared" si="19"/>
        <v>18</v>
      </c>
      <c r="R94" s="177">
        <v>0</v>
      </c>
      <c r="S94" s="177">
        <v>0</v>
      </c>
      <c r="T94" s="177">
        <v>0</v>
      </c>
      <c r="U94" s="129">
        <f>-(S94*'Ficha funcionário'!O89)*'Ficha de funcio e processa'!J94</f>
        <v>0</v>
      </c>
      <c r="V94" s="129">
        <f>(T94*'Ficha funcionário'!O89)*'Ficha de funcio e processa'!J94</f>
        <v>0</v>
      </c>
      <c r="W94" s="130">
        <f t="shared" si="20"/>
        <v>0</v>
      </c>
      <c r="X94" s="132"/>
      <c r="Y94" s="132">
        <f t="shared" si="11"/>
        <v>0</v>
      </c>
      <c r="Z94" s="133"/>
      <c r="AA94" s="133"/>
      <c r="AB94" s="133"/>
      <c r="AC94" s="133"/>
      <c r="AD94" s="149">
        <f>'Ficha funcionário'!Q89</f>
        <v>0</v>
      </c>
      <c r="AE94" s="149">
        <f>'Ficha funcionário'!P89</f>
        <v>0</v>
      </c>
      <c r="AF94" s="133"/>
      <c r="AG94" s="221"/>
      <c r="AH94" s="221"/>
      <c r="AI94" s="222">
        <f t="shared" si="16"/>
        <v>0</v>
      </c>
      <c r="AJ94" s="223">
        <f>'Ficha funcionário'!J89</f>
        <v>0</v>
      </c>
      <c r="AK94" s="222">
        <f>'Ficha funcionário'!K89</f>
        <v>0</v>
      </c>
      <c r="AL94" s="222">
        <f>'Ficha funcionário'!L89</f>
        <v>0</v>
      </c>
      <c r="AM94" s="222">
        <f>'Ficha funcionário'!M89</f>
        <v>-0.3</v>
      </c>
      <c r="AN94" s="222">
        <f t="shared" si="12"/>
        <v>0</v>
      </c>
      <c r="AO94" s="134">
        <f t="shared" si="17"/>
        <v>0</v>
      </c>
      <c r="AP94" s="178"/>
      <c r="AQ94" s="246" t="s">
        <v>175</v>
      </c>
      <c r="AR94" s="179"/>
      <c r="AS94" s="179"/>
      <c r="AT94" s="179"/>
      <c r="AU94" s="179"/>
    </row>
    <row r="95" spans="1:47">
      <c r="A95" s="123" t="b">
        <f>'Ficha funcionário'!A90</f>
        <v>0</v>
      </c>
      <c r="B95" s="123">
        <f>'Ficha funcionário'!B90</f>
        <v>0</v>
      </c>
      <c r="C95" s="123"/>
      <c r="D95" s="124">
        <f>'Ficha funcionário'!D90</f>
        <v>0</v>
      </c>
      <c r="E9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9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95" s="173">
        <f>'Ficha funcionário'!I90</f>
        <v>0</v>
      </c>
      <c r="H95" s="126">
        <f>'Ficha funcionário'!N90</f>
        <v>44</v>
      </c>
      <c r="I95" s="126">
        <f>'Ficha funcionário'!O90</f>
        <v>9</v>
      </c>
      <c r="J95" s="127">
        <f t="shared" si="13"/>
        <v>0</v>
      </c>
      <c r="K95" s="172"/>
      <c r="L95" s="172"/>
      <c r="M95" s="172"/>
      <c r="N95" s="128">
        <f t="shared" si="18"/>
        <v>0</v>
      </c>
      <c r="O95" s="128">
        <f t="shared" si="14"/>
        <v>0</v>
      </c>
      <c r="P95" s="128">
        <f t="shared" si="15"/>
        <v>0</v>
      </c>
      <c r="Q95" s="129">
        <f t="shared" si="19"/>
        <v>18</v>
      </c>
      <c r="R95" s="177">
        <v>0</v>
      </c>
      <c r="S95" s="177">
        <v>0</v>
      </c>
      <c r="T95" s="177">
        <v>0</v>
      </c>
      <c r="U95" s="129">
        <f>-(S95*'Ficha funcionário'!O90)*'Ficha de funcio e processa'!J95</f>
        <v>0</v>
      </c>
      <c r="V95" s="129">
        <f>(T95*'Ficha funcionário'!O90)*'Ficha de funcio e processa'!J95</f>
        <v>0</v>
      </c>
      <c r="W95" s="130">
        <f t="shared" si="20"/>
        <v>0</v>
      </c>
      <c r="X95" s="132"/>
      <c r="Y95" s="132">
        <f t="shared" si="11"/>
        <v>0</v>
      </c>
      <c r="Z95" s="133"/>
      <c r="AA95" s="133"/>
      <c r="AB95" s="133"/>
      <c r="AC95" s="133"/>
      <c r="AD95" s="149">
        <f>'Ficha funcionário'!Q90</f>
        <v>0</v>
      </c>
      <c r="AE95" s="149">
        <f>'Ficha funcionário'!P90</f>
        <v>0</v>
      </c>
      <c r="AF95" s="133"/>
      <c r="AG95" s="221"/>
      <c r="AH95" s="221"/>
      <c r="AI95" s="222">
        <f t="shared" si="16"/>
        <v>0</v>
      </c>
      <c r="AJ95" s="223">
        <f>'Ficha funcionário'!J90</f>
        <v>0</v>
      </c>
      <c r="AK95" s="222">
        <f>'Ficha funcionário'!K90</f>
        <v>0</v>
      </c>
      <c r="AL95" s="222">
        <f>'Ficha funcionário'!L90</f>
        <v>0</v>
      </c>
      <c r="AM95" s="222">
        <f>'Ficha funcionário'!M90</f>
        <v>-0.3</v>
      </c>
      <c r="AN95" s="222">
        <f t="shared" si="12"/>
        <v>0</v>
      </c>
      <c r="AO95" s="134">
        <f t="shared" si="17"/>
        <v>0</v>
      </c>
      <c r="AP95" s="178"/>
      <c r="AQ95" s="246" t="s">
        <v>175</v>
      </c>
      <c r="AR95" s="179"/>
      <c r="AS95" s="179"/>
      <c r="AT95" s="179"/>
      <c r="AU95" s="179"/>
    </row>
    <row r="96" spans="1:47">
      <c r="A96" s="123" t="b">
        <f>'Ficha funcionário'!A91</f>
        <v>0</v>
      </c>
      <c r="B96" s="123">
        <f>'Ficha funcionário'!B91</f>
        <v>0</v>
      </c>
      <c r="C96" s="123"/>
      <c r="D96" s="124">
        <f>'Ficha funcionário'!D91</f>
        <v>0</v>
      </c>
      <c r="E9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9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96" s="173">
        <f>'Ficha funcionário'!I91</f>
        <v>0</v>
      </c>
      <c r="H96" s="126">
        <f>'Ficha funcionário'!N91</f>
        <v>44</v>
      </c>
      <c r="I96" s="126">
        <f>'Ficha funcionário'!O91</f>
        <v>9</v>
      </c>
      <c r="J96" s="127">
        <f t="shared" si="13"/>
        <v>0</v>
      </c>
      <c r="K96" s="172"/>
      <c r="L96" s="172"/>
      <c r="M96" s="172"/>
      <c r="N96" s="128">
        <f t="shared" si="18"/>
        <v>0</v>
      </c>
      <c r="O96" s="128">
        <f t="shared" si="14"/>
        <v>0</v>
      </c>
      <c r="P96" s="128">
        <f t="shared" si="15"/>
        <v>0</v>
      </c>
      <c r="Q96" s="129">
        <f t="shared" si="19"/>
        <v>18</v>
      </c>
      <c r="R96" s="177">
        <v>0</v>
      </c>
      <c r="S96" s="177">
        <v>0</v>
      </c>
      <c r="T96" s="177">
        <v>0</v>
      </c>
      <c r="U96" s="129">
        <f>-(S96*'Ficha funcionário'!O91)*'Ficha de funcio e processa'!J96</f>
        <v>0</v>
      </c>
      <c r="V96" s="129">
        <f>(T96*'Ficha funcionário'!O91)*'Ficha de funcio e processa'!J96</f>
        <v>0</v>
      </c>
      <c r="W96" s="130">
        <f t="shared" si="20"/>
        <v>0</v>
      </c>
      <c r="X96" s="132"/>
      <c r="Y96" s="132">
        <f t="shared" si="11"/>
        <v>0</v>
      </c>
      <c r="Z96" s="133"/>
      <c r="AA96" s="133"/>
      <c r="AB96" s="133"/>
      <c r="AC96" s="133"/>
      <c r="AD96" s="149">
        <f>'Ficha funcionário'!Q91</f>
        <v>0</v>
      </c>
      <c r="AE96" s="149">
        <f>'Ficha funcionário'!P91</f>
        <v>0</v>
      </c>
      <c r="AF96" s="133"/>
      <c r="AG96" s="221"/>
      <c r="AH96" s="221"/>
      <c r="AI96" s="222">
        <f t="shared" si="16"/>
        <v>0</v>
      </c>
      <c r="AJ96" s="223">
        <f>'Ficha funcionário'!J91</f>
        <v>0</v>
      </c>
      <c r="AK96" s="222">
        <f>'Ficha funcionário'!K91</f>
        <v>0</v>
      </c>
      <c r="AL96" s="222">
        <f>'Ficha funcionário'!L91</f>
        <v>0</v>
      </c>
      <c r="AM96" s="222">
        <f>'Ficha funcionário'!M91</f>
        <v>-0.3</v>
      </c>
      <c r="AN96" s="222">
        <f t="shared" si="12"/>
        <v>0</v>
      </c>
      <c r="AO96" s="134">
        <f t="shared" si="17"/>
        <v>0</v>
      </c>
      <c r="AP96" s="178"/>
      <c r="AQ96" s="246" t="s">
        <v>175</v>
      </c>
      <c r="AR96" s="179"/>
      <c r="AS96" s="179"/>
      <c r="AT96" s="179"/>
      <c r="AU96" s="179"/>
    </row>
    <row r="97" spans="1:47">
      <c r="A97" s="123" t="b">
        <f>'Ficha funcionário'!A92</f>
        <v>0</v>
      </c>
      <c r="B97" s="123">
        <f>'Ficha funcionário'!B92</f>
        <v>0</v>
      </c>
      <c r="C97" s="123"/>
      <c r="D97" s="124">
        <f>'Ficha funcionário'!D92</f>
        <v>0</v>
      </c>
      <c r="E9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9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97" s="173">
        <f>'Ficha funcionário'!I92</f>
        <v>0</v>
      </c>
      <c r="H97" s="126">
        <f>'Ficha funcionário'!N92</f>
        <v>44</v>
      </c>
      <c r="I97" s="126">
        <f>'Ficha funcionário'!O92</f>
        <v>9</v>
      </c>
      <c r="J97" s="127">
        <f t="shared" si="13"/>
        <v>0</v>
      </c>
      <c r="K97" s="172"/>
      <c r="L97" s="172"/>
      <c r="M97" s="172"/>
      <c r="N97" s="128">
        <f t="shared" si="18"/>
        <v>0</v>
      </c>
      <c r="O97" s="128">
        <f t="shared" si="14"/>
        <v>0</v>
      </c>
      <c r="P97" s="128">
        <f t="shared" si="15"/>
        <v>0</v>
      </c>
      <c r="Q97" s="129">
        <f t="shared" si="19"/>
        <v>18</v>
      </c>
      <c r="R97" s="177">
        <v>0</v>
      </c>
      <c r="S97" s="177">
        <v>0</v>
      </c>
      <c r="T97" s="177">
        <v>0</v>
      </c>
      <c r="U97" s="129">
        <f>-(S97*'Ficha funcionário'!O92)*'Ficha de funcio e processa'!J97</f>
        <v>0</v>
      </c>
      <c r="V97" s="129">
        <f>(T97*'Ficha funcionário'!O92)*'Ficha de funcio e processa'!J97</f>
        <v>0</v>
      </c>
      <c r="W97" s="130">
        <f t="shared" si="20"/>
        <v>0</v>
      </c>
      <c r="X97" s="132"/>
      <c r="Y97" s="132">
        <f t="shared" si="11"/>
        <v>0</v>
      </c>
      <c r="Z97" s="133"/>
      <c r="AA97" s="133"/>
      <c r="AB97" s="133"/>
      <c r="AC97" s="133"/>
      <c r="AD97" s="149">
        <f>'Ficha funcionário'!Q92</f>
        <v>0</v>
      </c>
      <c r="AE97" s="149">
        <f>'Ficha funcionário'!P92</f>
        <v>0</v>
      </c>
      <c r="AF97" s="133"/>
      <c r="AG97" s="221"/>
      <c r="AH97" s="221"/>
      <c r="AI97" s="222">
        <f t="shared" si="16"/>
        <v>0</v>
      </c>
      <c r="AJ97" s="223">
        <f>'Ficha funcionário'!J92</f>
        <v>0</v>
      </c>
      <c r="AK97" s="222">
        <f>'Ficha funcionário'!K92</f>
        <v>0</v>
      </c>
      <c r="AL97" s="222">
        <f>'Ficha funcionário'!L92</f>
        <v>0</v>
      </c>
      <c r="AM97" s="222">
        <f>'Ficha funcionário'!M92</f>
        <v>-0.3</v>
      </c>
      <c r="AN97" s="222">
        <f t="shared" si="12"/>
        <v>0</v>
      </c>
      <c r="AO97" s="134">
        <f t="shared" si="17"/>
        <v>0</v>
      </c>
      <c r="AP97" s="178"/>
      <c r="AQ97" s="246" t="s">
        <v>175</v>
      </c>
      <c r="AR97" s="179"/>
      <c r="AS97" s="179"/>
      <c r="AT97" s="179"/>
      <c r="AU97" s="179"/>
    </row>
    <row r="98" spans="1:47">
      <c r="A98" s="123" t="b">
        <f>'Ficha funcionário'!A93</f>
        <v>0</v>
      </c>
      <c r="B98" s="123">
        <f>'Ficha funcionário'!B93</f>
        <v>0</v>
      </c>
      <c r="C98" s="123"/>
      <c r="D98" s="124">
        <f>'Ficha funcionário'!D93</f>
        <v>0</v>
      </c>
      <c r="E9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9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98" s="173">
        <f>'Ficha funcionário'!I93</f>
        <v>0</v>
      </c>
      <c r="H98" s="126">
        <f>'Ficha funcionário'!N93</f>
        <v>44</v>
      </c>
      <c r="I98" s="126">
        <f>'Ficha funcionário'!O93</f>
        <v>9</v>
      </c>
      <c r="J98" s="127">
        <f t="shared" si="13"/>
        <v>0</v>
      </c>
      <c r="K98" s="172"/>
      <c r="L98" s="172"/>
      <c r="M98" s="172"/>
      <c r="N98" s="128">
        <f t="shared" si="18"/>
        <v>0</v>
      </c>
      <c r="O98" s="128">
        <f t="shared" si="14"/>
        <v>0</v>
      </c>
      <c r="P98" s="128">
        <f t="shared" si="15"/>
        <v>0</v>
      </c>
      <c r="Q98" s="129">
        <f t="shared" si="19"/>
        <v>18</v>
      </c>
      <c r="R98" s="177">
        <v>0</v>
      </c>
      <c r="S98" s="177">
        <v>0</v>
      </c>
      <c r="T98" s="177">
        <v>0</v>
      </c>
      <c r="U98" s="129">
        <f>-(S98*'Ficha funcionário'!O93)*'Ficha de funcio e processa'!J98</f>
        <v>0</v>
      </c>
      <c r="V98" s="129">
        <f>(T98*'Ficha funcionário'!O93)*'Ficha de funcio e processa'!J98</f>
        <v>0</v>
      </c>
      <c r="W98" s="130">
        <f t="shared" si="20"/>
        <v>0</v>
      </c>
      <c r="X98" s="132"/>
      <c r="Y98" s="132">
        <f t="shared" si="11"/>
        <v>0</v>
      </c>
      <c r="Z98" s="133"/>
      <c r="AA98" s="133"/>
      <c r="AB98" s="133"/>
      <c r="AC98" s="133"/>
      <c r="AD98" s="149">
        <f>'Ficha funcionário'!Q93</f>
        <v>0</v>
      </c>
      <c r="AE98" s="149">
        <f>'Ficha funcionário'!P93</f>
        <v>0</v>
      </c>
      <c r="AF98" s="133"/>
      <c r="AG98" s="221"/>
      <c r="AH98" s="221"/>
      <c r="AI98" s="222">
        <f t="shared" si="16"/>
        <v>0</v>
      </c>
      <c r="AJ98" s="223">
        <f>'Ficha funcionário'!J93</f>
        <v>0</v>
      </c>
      <c r="AK98" s="222">
        <f>'Ficha funcionário'!K93</f>
        <v>0</v>
      </c>
      <c r="AL98" s="222">
        <f>'Ficha funcionário'!L93</f>
        <v>0</v>
      </c>
      <c r="AM98" s="222">
        <f>'Ficha funcionário'!M93</f>
        <v>-0.3</v>
      </c>
      <c r="AN98" s="222">
        <f t="shared" si="12"/>
        <v>0</v>
      </c>
      <c r="AO98" s="134">
        <f t="shared" si="17"/>
        <v>0</v>
      </c>
      <c r="AP98" s="178"/>
      <c r="AQ98" s="246" t="s">
        <v>175</v>
      </c>
      <c r="AR98" s="179"/>
      <c r="AS98" s="179"/>
      <c r="AT98" s="179"/>
      <c r="AU98" s="179"/>
    </row>
    <row r="99" spans="1:47">
      <c r="A99" s="123" t="b">
        <f>'Ficha funcionário'!A94</f>
        <v>0</v>
      </c>
      <c r="B99" s="123">
        <f>'Ficha funcionário'!B94</f>
        <v>0</v>
      </c>
      <c r="C99" s="123"/>
      <c r="D99" s="124">
        <f>'Ficha funcionário'!D94</f>
        <v>0</v>
      </c>
      <c r="E9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9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99" s="173">
        <f>'Ficha funcionário'!I94</f>
        <v>0</v>
      </c>
      <c r="H99" s="126">
        <f>'Ficha funcionário'!N94</f>
        <v>44</v>
      </c>
      <c r="I99" s="126">
        <f>'Ficha funcionário'!O94</f>
        <v>9</v>
      </c>
      <c r="J99" s="127">
        <f t="shared" si="13"/>
        <v>0</v>
      </c>
      <c r="K99" s="172"/>
      <c r="L99" s="172"/>
      <c r="M99" s="172"/>
      <c r="N99" s="128">
        <f t="shared" si="18"/>
        <v>0</v>
      </c>
      <c r="O99" s="128">
        <f t="shared" si="14"/>
        <v>0</v>
      </c>
      <c r="P99" s="128">
        <f t="shared" si="15"/>
        <v>0</v>
      </c>
      <c r="Q99" s="129">
        <f t="shared" si="19"/>
        <v>18</v>
      </c>
      <c r="R99" s="177">
        <v>0</v>
      </c>
      <c r="S99" s="177">
        <v>0</v>
      </c>
      <c r="T99" s="177">
        <v>0</v>
      </c>
      <c r="U99" s="129">
        <f>-(S99*'Ficha funcionário'!O94)*'Ficha de funcio e processa'!J99</f>
        <v>0</v>
      </c>
      <c r="V99" s="129">
        <f>(T99*'Ficha funcionário'!O94)*'Ficha de funcio e processa'!J99</f>
        <v>0</v>
      </c>
      <c r="W99" s="130">
        <f t="shared" si="20"/>
        <v>0</v>
      </c>
      <c r="X99" s="132"/>
      <c r="Y99" s="132">
        <f t="shared" ref="Y99:Y162" si="21">G99*5%</f>
        <v>0</v>
      </c>
      <c r="Z99" s="133"/>
      <c r="AA99" s="133"/>
      <c r="AB99" s="133"/>
      <c r="AC99" s="133"/>
      <c r="AD99" s="149">
        <f>'Ficha funcionário'!Q94</f>
        <v>0</v>
      </c>
      <c r="AE99" s="149">
        <f>'Ficha funcionário'!P94</f>
        <v>0</v>
      </c>
      <c r="AF99" s="133"/>
      <c r="AG99" s="221"/>
      <c r="AH99" s="221"/>
      <c r="AI99" s="222">
        <f t="shared" si="16"/>
        <v>0</v>
      </c>
      <c r="AJ99" s="223">
        <f>'Ficha funcionário'!J94</f>
        <v>0</v>
      </c>
      <c r="AK99" s="222">
        <f>'Ficha funcionário'!K94</f>
        <v>0</v>
      </c>
      <c r="AL99" s="222">
        <f>'Ficha funcionário'!L94</f>
        <v>0</v>
      </c>
      <c r="AM99" s="222">
        <f>'Ficha funcionário'!M94</f>
        <v>-0.3</v>
      </c>
      <c r="AN99" s="222">
        <f t="shared" ref="AN99:AN162" si="22">(AM99*AJ99)+AK99</f>
        <v>0</v>
      </c>
      <c r="AO99" s="134">
        <f t="shared" si="17"/>
        <v>0</v>
      </c>
      <c r="AP99" s="178"/>
      <c r="AQ99" s="246" t="s">
        <v>175</v>
      </c>
      <c r="AR99" s="179"/>
      <c r="AS99" s="179"/>
      <c r="AT99" s="179"/>
      <c r="AU99" s="179"/>
    </row>
    <row r="100" spans="1:47">
      <c r="A100" s="123" t="b">
        <f>'Ficha funcionário'!A95</f>
        <v>0</v>
      </c>
      <c r="B100" s="123">
        <f>'Ficha funcionário'!B95</f>
        <v>0</v>
      </c>
      <c r="C100" s="123"/>
      <c r="D100" s="124">
        <f>'Ficha funcionário'!D95</f>
        <v>0</v>
      </c>
      <c r="E10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0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00" s="173">
        <f>'Ficha funcionário'!I95</f>
        <v>0</v>
      </c>
      <c r="H100" s="126">
        <f>'Ficha funcionário'!N95</f>
        <v>44</v>
      </c>
      <c r="I100" s="126">
        <f>'Ficha funcionário'!O95</f>
        <v>9</v>
      </c>
      <c r="J100" s="127">
        <f t="shared" si="13"/>
        <v>0</v>
      </c>
      <c r="K100" s="172"/>
      <c r="L100" s="172"/>
      <c r="M100" s="172"/>
      <c r="N100" s="128">
        <f t="shared" si="18"/>
        <v>0</v>
      </c>
      <c r="O100" s="128">
        <f t="shared" si="14"/>
        <v>0</v>
      </c>
      <c r="P100" s="128">
        <f t="shared" si="15"/>
        <v>0</v>
      </c>
      <c r="Q100" s="129">
        <f t="shared" si="19"/>
        <v>18</v>
      </c>
      <c r="R100" s="177">
        <v>0</v>
      </c>
      <c r="S100" s="177">
        <v>0</v>
      </c>
      <c r="T100" s="177">
        <v>0</v>
      </c>
      <c r="U100" s="129">
        <f>-(S100*'Ficha funcionário'!O95)*'Ficha de funcio e processa'!J100</f>
        <v>0</v>
      </c>
      <c r="V100" s="129">
        <f>(T100*'Ficha funcionário'!O95)*'Ficha de funcio e processa'!J100</f>
        <v>0</v>
      </c>
      <c r="W100" s="130">
        <f t="shared" si="20"/>
        <v>0</v>
      </c>
      <c r="X100" s="132"/>
      <c r="Y100" s="132">
        <f t="shared" si="21"/>
        <v>0</v>
      </c>
      <c r="Z100" s="133"/>
      <c r="AA100" s="133"/>
      <c r="AB100" s="133"/>
      <c r="AC100" s="133"/>
      <c r="AD100" s="149">
        <f>'Ficha funcionário'!Q95</f>
        <v>0</v>
      </c>
      <c r="AE100" s="149">
        <f>'Ficha funcionário'!P95</f>
        <v>0</v>
      </c>
      <c r="AF100" s="133"/>
      <c r="AG100" s="221"/>
      <c r="AH100" s="221"/>
      <c r="AI100" s="222">
        <f t="shared" si="16"/>
        <v>0</v>
      </c>
      <c r="AJ100" s="223">
        <f>'Ficha funcionário'!J95</f>
        <v>0</v>
      </c>
      <c r="AK100" s="222">
        <f>'Ficha funcionário'!K95</f>
        <v>0</v>
      </c>
      <c r="AL100" s="222">
        <f>'Ficha funcionário'!L95</f>
        <v>0</v>
      </c>
      <c r="AM100" s="222">
        <f>'Ficha funcionário'!M95</f>
        <v>-0.3</v>
      </c>
      <c r="AN100" s="222">
        <f t="shared" si="22"/>
        <v>0</v>
      </c>
      <c r="AO100" s="134">
        <f t="shared" si="17"/>
        <v>0</v>
      </c>
      <c r="AP100" s="178"/>
      <c r="AQ100" s="246" t="s">
        <v>175</v>
      </c>
      <c r="AR100" s="179"/>
      <c r="AS100" s="179"/>
      <c r="AT100" s="179"/>
      <c r="AU100" s="179"/>
    </row>
    <row r="101" spans="1:47">
      <c r="A101" s="123" t="b">
        <f>'Ficha funcionário'!A96</f>
        <v>0</v>
      </c>
      <c r="B101" s="123">
        <f>'Ficha funcionário'!B96</f>
        <v>0</v>
      </c>
      <c r="C101" s="123"/>
      <c r="D101" s="124">
        <f>'Ficha funcionário'!D96</f>
        <v>0</v>
      </c>
      <c r="E10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0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01" s="173">
        <f>'Ficha funcionário'!I96</f>
        <v>0</v>
      </c>
      <c r="H101" s="126">
        <f>'Ficha funcionário'!N96</f>
        <v>44</v>
      </c>
      <c r="I101" s="126">
        <f>'Ficha funcionário'!O96</f>
        <v>9</v>
      </c>
      <c r="J101" s="127">
        <f t="shared" si="13"/>
        <v>0</v>
      </c>
      <c r="K101" s="172"/>
      <c r="L101" s="172"/>
      <c r="M101" s="172"/>
      <c r="N101" s="128">
        <f t="shared" si="18"/>
        <v>0</v>
      </c>
      <c r="O101" s="128">
        <f t="shared" si="14"/>
        <v>0</v>
      </c>
      <c r="P101" s="128">
        <f t="shared" si="15"/>
        <v>0</v>
      </c>
      <c r="Q101" s="129">
        <f t="shared" si="19"/>
        <v>18</v>
      </c>
      <c r="R101" s="177">
        <v>0</v>
      </c>
      <c r="S101" s="177">
        <v>0</v>
      </c>
      <c r="T101" s="177">
        <v>0</v>
      </c>
      <c r="U101" s="129">
        <f>-(S101*'Ficha funcionário'!O96)*'Ficha de funcio e processa'!J101</f>
        <v>0</v>
      </c>
      <c r="V101" s="129">
        <f>(T101*'Ficha funcionário'!O96)*'Ficha de funcio e processa'!J101</f>
        <v>0</v>
      </c>
      <c r="W101" s="130">
        <f t="shared" si="20"/>
        <v>0</v>
      </c>
      <c r="X101" s="132"/>
      <c r="Y101" s="132">
        <f t="shared" si="21"/>
        <v>0</v>
      </c>
      <c r="Z101" s="133"/>
      <c r="AA101" s="133"/>
      <c r="AB101" s="133"/>
      <c r="AC101" s="133"/>
      <c r="AD101" s="149">
        <f>'Ficha funcionário'!Q96</f>
        <v>0</v>
      </c>
      <c r="AE101" s="149">
        <f>'Ficha funcionário'!P96</f>
        <v>0</v>
      </c>
      <c r="AF101" s="133"/>
      <c r="AG101" s="221"/>
      <c r="AH101" s="221"/>
      <c r="AI101" s="222">
        <f t="shared" si="16"/>
        <v>0</v>
      </c>
      <c r="AJ101" s="223">
        <f>'Ficha funcionário'!J96</f>
        <v>0</v>
      </c>
      <c r="AK101" s="222">
        <f>'Ficha funcionário'!K96</f>
        <v>0</v>
      </c>
      <c r="AL101" s="222">
        <f>'Ficha funcionário'!L96</f>
        <v>0</v>
      </c>
      <c r="AM101" s="222">
        <f>'Ficha funcionário'!M96</f>
        <v>-0.3</v>
      </c>
      <c r="AN101" s="222">
        <f t="shared" si="22"/>
        <v>0</v>
      </c>
      <c r="AO101" s="134">
        <f t="shared" si="17"/>
        <v>0</v>
      </c>
      <c r="AP101" s="178"/>
      <c r="AQ101" s="246" t="s">
        <v>175</v>
      </c>
      <c r="AR101" s="179"/>
      <c r="AS101" s="179"/>
      <c r="AT101" s="179"/>
      <c r="AU101" s="179"/>
    </row>
    <row r="102" spans="1:47">
      <c r="A102" s="123" t="b">
        <f>'Ficha funcionário'!A97</f>
        <v>0</v>
      </c>
      <c r="B102" s="123">
        <f>'Ficha funcionário'!B97</f>
        <v>0</v>
      </c>
      <c r="C102" s="123"/>
      <c r="D102" s="124">
        <f>'Ficha funcionário'!D97</f>
        <v>0</v>
      </c>
      <c r="E10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0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02" s="173">
        <f>'Ficha funcionário'!I97</f>
        <v>0</v>
      </c>
      <c r="H102" s="126">
        <f>'Ficha funcionário'!N97</f>
        <v>44</v>
      </c>
      <c r="I102" s="126">
        <f>'Ficha funcionário'!O97</f>
        <v>9</v>
      </c>
      <c r="J102" s="127">
        <f t="shared" si="13"/>
        <v>0</v>
      </c>
      <c r="K102" s="172"/>
      <c r="L102" s="172"/>
      <c r="M102" s="172"/>
      <c r="N102" s="128">
        <f t="shared" si="18"/>
        <v>0</v>
      </c>
      <c r="O102" s="128">
        <f t="shared" si="14"/>
        <v>0</v>
      </c>
      <c r="P102" s="128">
        <f t="shared" si="15"/>
        <v>0</v>
      </c>
      <c r="Q102" s="129">
        <f t="shared" si="19"/>
        <v>18</v>
      </c>
      <c r="R102" s="177">
        <v>0</v>
      </c>
      <c r="S102" s="177">
        <v>0</v>
      </c>
      <c r="T102" s="177">
        <v>0</v>
      </c>
      <c r="U102" s="129">
        <f>-(S102*'Ficha funcionário'!O97)*'Ficha de funcio e processa'!J102</f>
        <v>0</v>
      </c>
      <c r="V102" s="129">
        <f>(T102*'Ficha funcionário'!O97)*'Ficha de funcio e processa'!J102</f>
        <v>0</v>
      </c>
      <c r="W102" s="130">
        <f t="shared" si="20"/>
        <v>0</v>
      </c>
      <c r="X102" s="132"/>
      <c r="Y102" s="132">
        <f t="shared" si="21"/>
        <v>0</v>
      </c>
      <c r="Z102" s="133"/>
      <c r="AA102" s="133"/>
      <c r="AB102" s="133"/>
      <c r="AC102" s="133"/>
      <c r="AD102" s="149">
        <f>'Ficha funcionário'!Q97</f>
        <v>0</v>
      </c>
      <c r="AE102" s="149">
        <f>'Ficha funcionário'!P97</f>
        <v>0</v>
      </c>
      <c r="AF102" s="133"/>
      <c r="AG102" s="221"/>
      <c r="AH102" s="221"/>
      <c r="AI102" s="222">
        <f t="shared" si="16"/>
        <v>0</v>
      </c>
      <c r="AJ102" s="223">
        <f>'Ficha funcionário'!J97</f>
        <v>0</v>
      </c>
      <c r="AK102" s="222">
        <f>'Ficha funcionário'!K97</f>
        <v>0</v>
      </c>
      <c r="AL102" s="222">
        <f>'Ficha funcionário'!L97</f>
        <v>0</v>
      </c>
      <c r="AM102" s="222">
        <f>'Ficha funcionário'!M97</f>
        <v>-0.3</v>
      </c>
      <c r="AN102" s="222">
        <f t="shared" si="22"/>
        <v>0</v>
      </c>
      <c r="AO102" s="134">
        <f t="shared" si="17"/>
        <v>0</v>
      </c>
      <c r="AP102" s="178"/>
      <c r="AQ102" s="246" t="s">
        <v>175</v>
      </c>
      <c r="AR102" s="179"/>
      <c r="AS102" s="179"/>
      <c r="AT102" s="179"/>
      <c r="AU102" s="179"/>
    </row>
    <row r="103" spans="1:47">
      <c r="A103" s="123" t="b">
        <f>'Ficha funcionário'!A98</f>
        <v>0</v>
      </c>
      <c r="B103" s="123">
        <f>'Ficha funcionário'!B98</f>
        <v>0</v>
      </c>
      <c r="C103" s="123"/>
      <c r="D103" s="124">
        <f>'Ficha funcionário'!D98</f>
        <v>0</v>
      </c>
      <c r="E10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0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03" s="173">
        <f>'Ficha funcionário'!I98</f>
        <v>0</v>
      </c>
      <c r="H103" s="126">
        <f>'Ficha funcionário'!N98</f>
        <v>44</v>
      </c>
      <c r="I103" s="126">
        <f>'Ficha funcionário'!O98</f>
        <v>9</v>
      </c>
      <c r="J103" s="127">
        <f t="shared" si="13"/>
        <v>0</v>
      </c>
      <c r="K103" s="172"/>
      <c r="L103" s="172"/>
      <c r="M103" s="172"/>
      <c r="N103" s="128">
        <f t="shared" si="18"/>
        <v>0</v>
      </c>
      <c r="O103" s="128">
        <f t="shared" si="14"/>
        <v>0</v>
      </c>
      <c r="P103" s="128">
        <f t="shared" si="15"/>
        <v>0</v>
      </c>
      <c r="Q103" s="129">
        <f t="shared" si="19"/>
        <v>18</v>
      </c>
      <c r="R103" s="177">
        <v>0</v>
      </c>
      <c r="S103" s="177">
        <v>0</v>
      </c>
      <c r="T103" s="177">
        <v>0</v>
      </c>
      <c r="U103" s="129">
        <f>-(S103*'Ficha funcionário'!O98)*'Ficha de funcio e processa'!J103</f>
        <v>0</v>
      </c>
      <c r="V103" s="129">
        <f>(T103*'Ficha funcionário'!O98)*'Ficha de funcio e processa'!J103</f>
        <v>0</v>
      </c>
      <c r="W103" s="130">
        <f t="shared" si="20"/>
        <v>0</v>
      </c>
      <c r="X103" s="132"/>
      <c r="Y103" s="132">
        <f t="shared" si="21"/>
        <v>0</v>
      </c>
      <c r="Z103" s="133"/>
      <c r="AA103" s="133"/>
      <c r="AB103" s="133"/>
      <c r="AC103" s="133"/>
      <c r="AD103" s="149">
        <f>'Ficha funcionário'!Q98</f>
        <v>0</v>
      </c>
      <c r="AE103" s="149">
        <f>'Ficha funcionário'!P98</f>
        <v>0</v>
      </c>
      <c r="AF103" s="133"/>
      <c r="AG103" s="221"/>
      <c r="AH103" s="221"/>
      <c r="AI103" s="222">
        <f t="shared" si="16"/>
        <v>0</v>
      </c>
      <c r="AJ103" s="223">
        <f>'Ficha funcionário'!J98</f>
        <v>0</v>
      </c>
      <c r="AK103" s="222">
        <f>'Ficha funcionário'!K98</f>
        <v>0</v>
      </c>
      <c r="AL103" s="222">
        <f>'Ficha funcionário'!L98</f>
        <v>0</v>
      </c>
      <c r="AM103" s="222">
        <f>'Ficha funcionário'!M98</f>
        <v>-0.3</v>
      </c>
      <c r="AN103" s="222">
        <f t="shared" si="22"/>
        <v>0</v>
      </c>
      <c r="AO103" s="134">
        <f t="shared" si="17"/>
        <v>0</v>
      </c>
      <c r="AP103" s="178"/>
      <c r="AQ103" s="246" t="s">
        <v>175</v>
      </c>
      <c r="AR103" s="179"/>
      <c r="AS103" s="179"/>
      <c r="AT103" s="179"/>
      <c r="AU103" s="179"/>
    </row>
    <row r="104" spans="1:47">
      <c r="A104" s="123" t="b">
        <f>'Ficha funcionário'!A99</f>
        <v>0</v>
      </c>
      <c r="B104" s="123">
        <f>'Ficha funcionário'!B99</f>
        <v>0</v>
      </c>
      <c r="C104" s="123"/>
      <c r="D104" s="124">
        <f>'Ficha funcionário'!D99</f>
        <v>0</v>
      </c>
      <c r="E10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0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04" s="173">
        <f>'Ficha funcionário'!I99</f>
        <v>0</v>
      </c>
      <c r="H104" s="126">
        <f>'Ficha funcionário'!N99</f>
        <v>44</v>
      </c>
      <c r="I104" s="126">
        <f>'Ficha funcionário'!O99</f>
        <v>9</v>
      </c>
      <c r="J104" s="127">
        <f t="shared" si="13"/>
        <v>0</v>
      </c>
      <c r="K104" s="172"/>
      <c r="L104" s="172"/>
      <c r="M104" s="172"/>
      <c r="N104" s="128">
        <f t="shared" si="18"/>
        <v>0</v>
      </c>
      <c r="O104" s="128">
        <f t="shared" si="14"/>
        <v>0</v>
      </c>
      <c r="P104" s="128">
        <f t="shared" si="15"/>
        <v>0</v>
      </c>
      <c r="Q104" s="129">
        <f t="shared" si="19"/>
        <v>18</v>
      </c>
      <c r="R104" s="177">
        <v>0</v>
      </c>
      <c r="S104" s="177">
        <v>0</v>
      </c>
      <c r="T104" s="177">
        <v>0</v>
      </c>
      <c r="U104" s="129">
        <f>-(S104*'Ficha funcionário'!O99)*'Ficha de funcio e processa'!J104</f>
        <v>0</v>
      </c>
      <c r="V104" s="129">
        <f>(T104*'Ficha funcionário'!O99)*'Ficha de funcio e processa'!J104</f>
        <v>0</v>
      </c>
      <c r="W104" s="130">
        <f t="shared" si="20"/>
        <v>0</v>
      </c>
      <c r="X104" s="132"/>
      <c r="Y104" s="132">
        <f t="shared" si="21"/>
        <v>0</v>
      </c>
      <c r="Z104" s="133"/>
      <c r="AA104" s="133"/>
      <c r="AB104" s="133"/>
      <c r="AC104" s="133"/>
      <c r="AD104" s="149">
        <f>'Ficha funcionário'!Q99</f>
        <v>0</v>
      </c>
      <c r="AE104" s="149">
        <f>'Ficha funcionário'!P99</f>
        <v>0</v>
      </c>
      <c r="AF104" s="133"/>
      <c r="AG104" s="221"/>
      <c r="AH104" s="221"/>
      <c r="AI104" s="222">
        <f t="shared" si="16"/>
        <v>0</v>
      </c>
      <c r="AJ104" s="223">
        <f>'Ficha funcionário'!J99</f>
        <v>0</v>
      </c>
      <c r="AK104" s="222">
        <f>'Ficha funcionário'!K99</f>
        <v>0</v>
      </c>
      <c r="AL104" s="222">
        <f>'Ficha funcionário'!L99</f>
        <v>0</v>
      </c>
      <c r="AM104" s="222">
        <f>'Ficha funcionário'!M99</f>
        <v>-0.3</v>
      </c>
      <c r="AN104" s="222">
        <f t="shared" si="22"/>
        <v>0</v>
      </c>
      <c r="AO104" s="134">
        <f t="shared" si="17"/>
        <v>0</v>
      </c>
      <c r="AP104" s="178"/>
      <c r="AQ104" s="246" t="s">
        <v>175</v>
      </c>
      <c r="AR104" s="179"/>
      <c r="AS104" s="179"/>
      <c r="AT104" s="179"/>
      <c r="AU104" s="179"/>
    </row>
    <row r="105" spans="1:47">
      <c r="A105" s="123" t="b">
        <f>'Ficha funcionário'!A100</f>
        <v>0</v>
      </c>
      <c r="B105" s="123">
        <f>'Ficha funcionário'!B100</f>
        <v>0</v>
      </c>
      <c r="C105" s="123"/>
      <c r="D105" s="124">
        <f>'Ficha funcionário'!D100</f>
        <v>0</v>
      </c>
      <c r="E10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0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05" s="173">
        <f>'Ficha funcionário'!I100</f>
        <v>0</v>
      </c>
      <c r="H105" s="126">
        <f>'Ficha funcionário'!N100</f>
        <v>44</v>
      </c>
      <c r="I105" s="126">
        <f>'Ficha funcionário'!O100</f>
        <v>9</v>
      </c>
      <c r="J105" s="127">
        <f t="shared" si="13"/>
        <v>0</v>
      </c>
      <c r="K105" s="172"/>
      <c r="L105" s="172"/>
      <c r="M105" s="172"/>
      <c r="N105" s="128">
        <f t="shared" si="18"/>
        <v>0</v>
      </c>
      <c r="O105" s="128">
        <f t="shared" si="14"/>
        <v>0</v>
      </c>
      <c r="P105" s="128">
        <f t="shared" si="15"/>
        <v>0</v>
      </c>
      <c r="Q105" s="129">
        <f t="shared" si="19"/>
        <v>18</v>
      </c>
      <c r="R105" s="177">
        <v>0</v>
      </c>
      <c r="S105" s="177">
        <v>0</v>
      </c>
      <c r="T105" s="177">
        <v>0</v>
      </c>
      <c r="U105" s="129">
        <f>-(S105*'Ficha funcionário'!O100)*'Ficha de funcio e processa'!J105</f>
        <v>0</v>
      </c>
      <c r="V105" s="129">
        <f>(T105*'Ficha funcionário'!O100)*'Ficha de funcio e processa'!J105</f>
        <v>0</v>
      </c>
      <c r="W105" s="130">
        <f t="shared" si="20"/>
        <v>0</v>
      </c>
      <c r="X105" s="132"/>
      <c r="Y105" s="132">
        <f t="shared" si="21"/>
        <v>0</v>
      </c>
      <c r="Z105" s="133"/>
      <c r="AA105" s="133"/>
      <c r="AB105" s="133"/>
      <c r="AC105" s="133"/>
      <c r="AD105" s="149">
        <f>'Ficha funcionário'!Q100</f>
        <v>0</v>
      </c>
      <c r="AE105" s="149">
        <f>'Ficha funcionário'!P100</f>
        <v>0</v>
      </c>
      <c r="AF105" s="133"/>
      <c r="AG105" s="221"/>
      <c r="AH105" s="221"/>
      <c r="AI105" s="222">
        <f t="shared" si="16"/>
        <v>0</v>
      </c>
      <c r="AJ105" s="223">
        <f>'Ficha funcionário'!J100</f>
        <v>0</v>
      </c>
      <c r="AK105" s="222">
        <f>'Ficha funcionário'!K100</f>
        <v>0</v>
      </c>
      <c r="AL105" s="222">
        <f>'Ficha funcionário'!L100</f>
        <v>0</v>
      </c>
      <c r="AM105" s="222">
        <f>'Ficha funcionário'!M100</f>
        <v>-0.3</v>
      </c>
      <c r="AN105" s="222">
        <f t="shared" si="22"/>
        <v>0</v>
      </c>
      <c r="AO105" s="134">
        <f t="shared" si="17"/>
        <v>0</v>
      </c>
      <c r="AP105" s="178"/>
      <c r="AQ105" s="246" t="s">
        <v>175</v>
      </c>
      <c r="AR105" s="179"/>
      <c r="AS105" s="179"/>
      <c r="AT105" s="179"/>
      <c r="AU105" s="179"/>
    </row>
    <row r="106" spans="1:47">
      <c r="A106" s="123" t="b">
        <f>'Ficha funcionário'!A101</f>
        <v>0</v>
      </c>
      <c r="B106" s="123">
        <f>'Ficha funcionário'!B101</f>
        <v>0</v>
      </c>
      <c r="C106" s="123"/>
      <c r="D106" s="124">
        <f>'Ficha funcionário'!D101</f>
        <v>0</v>
      </c>
      <c r="E10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0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06" s="173">
        <f>'Ficha funcionário'!I101</f>
        <v>0</v>
      </c>
      <c r="H106" s="126">
        <f>'Ficha funcionário'!N101</f>
        <v>44</v>
      </c>
      <c r="I106" s="126">
        <f>'Ficha funcionário'!O101</f>
        <v>9</v>
      </c>
      <c r="J106" s="127">
        <f t="shared" si="13"/>
        <v>0</v>
      </c>
      <c r="K106" s="172"/>
      <c r="L106" s="172"/>
      <c r="M106" s="172"/>
      <c r="N106" s="128">
        <f t="shared" si="18"/>
        <v>0</v>
      </c>
      <c r="O106" s="128">
        <f t="shared" si="14"/>
        <v>0</v>
      </c>
      <c r="P106" s="128">
        <f t="shared" si="15"/>
        <v>0</v>
      </c>
      <c r="Q106" s="129">
        <f t="shared" si="19"/>
        <v>18</v>
      </c>
      <c r="R106" s="177">
        <v>0</v>
      </c>
      <c r="S106" s="177">
        <v>0</v>
      </c>
      <c r="T106" s="177">
        <v>0</v>
      </c>
      <c r="U106" s="129">
        <f>-(S106*'Ficha funcionário'!O101)*'Ficha de funcio e processa'!J106</f>
        <v>0</v>
      </c>
      <c r="V106" s="129">
        <f>(T106*'Ficha funcionário'!O101)*'Ficha de funcio e processa'!J106</f>
        <v>0</v>
      </c>
      <c r="W106" s="130">
        <f t="shared" si="20"/>
        <v>0</v>
      </c>
      <c r="X106" s="132"/>
      <c r="Y106" s="132">
        <f t="shared" si="21"/>
        <v>0</v>
      </c>
      <c r="Z106" s="133"/>
      <c r="AA106" s="133"/>
      <c r="AB106" s="133"/>
      <c r="AC106" s="133"/>
      <c r="AD106" s="149">
        <f>'Ficha funcionário'!Q101</f>
        <v>0</v>
      </c>
      <c r="AE106" s="149">
        <f>'Ficha funcionário'!P101</f>
        <v>0</v>
      </c>
      <c r="AF106" s="133"/>
      <c r="AG106" s="221"/>
      <c r="AH106" s="221"/>
      <c r="AI106" s="222">
        <f t="shared" si="16"/>
        <v>0</v>
      </c>
      <c r="AJ106" s="223">
        <f>'Ficha funcionário'!J101</f>
        <v>0</v>
      </c>
      <c r="AK106" s="222">
        <f>'Ficha funcionário'!K101</f>
        <v>0</v>
      </c>
      <c r="AL106" s="222">
        <f>'Ficha funcionário'!L101</f>
        <v>0</v>
      </c>
      <c r="AM106" s="222">
        <f>'Ficha funcionário'!M101</f>
        <v>-0.3</v>
      </c>
      <c r="AN106" s="222">
        <f t="shared" si="22"/>
        <v>0</v>
      </c>
      <c r="AO106" s="134">
        <f t="shared" si="17"/>
        <v>0</v>
      </c>
      <c r="AP106" s="178"/>
      <c r="AQ106" s="246" t="s">
        <v>175</v>
      </c>
      <c r="AR106" s="179"/>
      <c r="AS106" s="179"/>
      <c r="AT106" s="179"/>
      <c r="AU106" s="179"/>
    </row>
    <row r="107" spans="1:47">
      <c r="A107" s="123" t="b">
        <f>'Ficha funcionário'!A102</f>
        <v>0</v>
      </c>
      <c r="B107" s="123">
        <f>'Ficha funcionário'!B102</f>
        <v>0</v>
      </c>
      <c r="C107" s="123"/>
      <c r="D107" s="124">
        <f>'Ficha funcionário'!D102</f>
        <v>0</v>
      </c>
      <c r="E10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0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07" s="173">
        <f>'Ficha funcionário'!I102</f>
        <v>0</v>
      </c>
      <c r="H107" s="126">
        <f>'Ficha funcionário'!N102</f>
        <v>44</v>
      </c>
      <c r="I107" s="126">
        <f>'Ficha funcionário'!O102</f>
        <v>9</v>
      </c>
      <c r="J107" s="127">
        <f t="shared" si="13"/>
        <v>0</v>
      </c>
      <c r="K107" s="172"/>
      <c r="L107" s="172"/>
      <c r="M107" s="172"/>
      <c r="N107" s="128">
        <f t="shared" si="18"/>
        <v>0</v>
      </c>
      <c r="O107" s="128">
        <f t="shared" si="14"/>
        <v>0</v>
      </c>
      <c r="P107" s="128">
        <f t="shared" si="15"/>
        <v>0</v>
      </c>
      <c r="Q107" s="129">
        <f t="shared" si="19"/>
        <v>18</v>
      </c>
      <c r="R107" s="177">
        <v>0</v>
      </c>
      <c r="S107" s="177">
        <v>0</v>
      </c>
      <c r="T107" s="177">
        <v>0</v>
      </c>
      <c r="U107" s="129">
        <f>-(S107*'Ficha funcionário'!O102)*'Ficha de funcio e processa'!J107</f>
        <v>0</v>
      </c>
      <c r="V107" s="129">
        <f>(T107*'Ficha funcionário'!O102)*'Ficha de funcio e processa'!J107</f>
        <v>0</v>
      </c>
      <c r="W107" s="130">
        <f t="shared" si="20"/>
        <v>0</v>
      </c>
      <c r="X107" s="132"/>
      <c r="Y107" s="132">
        <f t="shared" si="21"/>
        <v>0</v>
      </c>
      <c r="Z107" s="133"/>
      <c r="AA107" s="133"/>
      <c r="AB107" s="133"/>
      <c r="AC107" s="133"/>
      <c r="AD107" s="149">
        <f>'Ficha funcionário'!Q102</f>
        <v>0</v>
      </c>
      <c r="AE107" s="149">
        <f>'Ficha funcionário'!P102</f>
        <v>0</v>
      </c>
      <c r="AF107" s="133"/>
      <c r="AG107" s="221"/>
      <c r="AH107" s="221"/>
      <c r="AI107" s="222">
        <f t="shared" si="16"/>
        <v>0</v>
      </c>
      <c r="AJ107" s="223">
        <f>'Ficha funcionário'!J102</f>
        <v>0</v>
      </c>
      <c r="AK107" s="222">
        <f>'Ficha funcionário'!K102</f>
        <v>0</v>
      </c>
      <c r="AL107" s="222">
        <f>'Ficha funcionário'!L102</f>
        <v>0</v>
      </c>
      <c r="AM107" s="222">
        <f>'Ficha funcionário'!M102</f>
        <v>-0.3</v>
      </c>
      <c r="AN107" s="222">
        <f t="shared" si="22"/>
        <v>0</v>
      </c>
      <c r="AO107" s="134">
        <f t="shared" si="17"/>
        <v>0</v>
      </c>
      <c r="AP107" s="178"/>
      <c r="AQ107" s="246" t="s">
        <v>175</v>
      </c>
      <c r="AR107" s="179"/>
      <c r="AS107" s="179"/>
      <c r="AT107" s="179"/>
      <c r="AU107" s="179"/>
    </row>
    <row r="108" spans="1:47">
      <c r="A108" s="123" t="b">
        <f>'Ficha funcionário'!A103</f>
        <v>0</v>
      </c>
      <c r="B108" s="123">
        <f>'Ficha funcionário'!B103</f>
        <v>0</v>
      </c>
      <c r="C108" s="123"/>
      <c r="D108" s="124">
        <f>'Ficha funcionário'!D103</f>
        <v>0</v>
      </c>
      <c r="E10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0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08" s="173">
        <f>'Ficha funcionário'!I103</f>
        <v>0</v>
      </c>
      <c r="H108" s="126">
        <f>'Ficha funcionário'!N103</f>
        <v>44</v>
      </c>
      <c r="I108" s="126">
        <f>'Ficha funcionário'!O103</f>
        <v>9</v>
      </c>
      <c r="J108" s="127">
        <f t="shared" si="13"/>
        <v>0</v>
      </c>
      <c r="K108" s="172"/>
      <c r="L108" s="172"/>
      <c r="M108" s="172"/>
      <c r="N108" s="128">
        <f t="shared" si="18"/>
        <v>0</v>
      </c>
      <c r="O108" s="128">
        <f t="shared" si="14"/>
        <v>0</v>
      </c>
      <c r="P108" s="128">
        <f t="shared" si="15"/>
        <v>0</v>
      </c>
      <c r="Q108" s="129">
        <f t="shared" si="19"/>
        <v>18</v>
      </c>
      <c r="R108" s="177">
        <v>0</v>
      </c>
      <c r="S108" s="177">
        <v>0</v>
      </c>
      <c r="T108" s="177">
        <v>0</v>
      </c>
      <c r="U108" s="129">
        <f>-(S108*'Ficha funcionário'!O103)*'Ficha de funcio e processa'!J108</f>
        <v>0</v>
      </c>
      <c r="V108" s="129">
        <f>(T108*'Ficha funcionário'!O103)*'Ficha de funcio e processa'!J108</f>
        <v>0</v>
      </c>
      <c r="W108" s="130">
        <f t="shared" si="20"/>
        <v>0</v>
      </c>
      <c r="X108" s="132"/>
      <c r="Y108" s="132">
        <f t="shared" si="21"/>
        <v>0</v>
      </c>
      <c r="Z108" s="133"/>
      <c r="AA108" s="133"/>
      <c r="AB108" s="133"/>
      <c r="AC108" s="133"/>
      <c r="AD108" s="149">
        <f>'Ficha funcionário'!Q103</f>
        <v>0</v>
      </c>
      <c r="AE108" s="149">
        <f>'Ficha funcionário'!P103</f>
        <v>0</v>
      </c>
      <c r="AF108" s="133"/>
      <c r="AG108" s="221"/>
      <c r="AH108" s="221"/>
      <c r="AI108" s="222">
        <f t="shared" si="16"/>
        <v>0</v>
      </c>
      <c r="AJ108" s="223">
        <f>'Ficha funcionário'!J103</f>
        <v>0</v>
      </c>
      <c r="AK108" s="222">
        <f>'Ficha funcionário'!K103</f>
        <v>0</v>
      </c>
      <c r="AL108" s="222">
        <f>'Ficha funcionário'!L103</f>
        <v>0</v>
      </c>
      <c r="AM108" s="222">
        <f>'Ficha funcionário'!M103</f>
        <v>-0.3</v>
      </c>
      <c r="AN108" s="222">
        <f t="shared" si="22"/>
        <v>0</v>
      </c>
      <c r="AO108" s="134">
        <f t="shared" si="17"/>
        <v>0</v>
      </c>
      <c r="AP108" s="178"/>
      <c r="AQ108" s="246" t="s">
        <v>175</v>
      </c>
      <c r="AR108" s="179"/>
      <c r="AS108" s="179"/>
      <c r="AT108" s="179"/>
      <c r="AU108" s="179"/>
    </row>
    <row r="109" spans="1:47">
      <c r="A109" s="123" t="b">
        <f>'Ficha funcionário'!A104</f>
        <v>0</v>
      </c>
      <c r="B109" s="123">
        <f>'Ficha funcionário'!B104</f>
        <v>0</v>
      </c>
      <c r="C109" s="123"/>
      <c r="D109" s="124">
        <f>'Ficha funcionário'!D104</f>
        <v>0</v>
      </c>
      <c r="E10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0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09" s="173">
        <f>'Ficha funcionário'!I104</f>
        <v>0</v>
      </c>
      <c r="H109" s="126">
        <f>'Ficha funcionário'!N104</f>
        <v>44</v>
      </c>
      <c r="I109" s="126">
        <f>'Ficha funcionário'!O104</f>
        <v>9</v>
      </c>
      <c r="J109" s="127">
        <f t="shared" si="13"/>
        <v>0</v>
      </c>
      <c r="K109" s="172"/>
      <c r="L109" s="172"/>
      <c r="M109" s="172"/>
      <c r="N109" s="128">
        <f t="shared" si="18"/>
        <v>0</v>
      </c>
      <c r="O109" s="128">
        <f t="shared" si="14"/>
        <v>0</v>
      </c>
      <c r="P109" s="128">
        <f t="shared" si="15"/>
        <v>0</v>
      </c>
      <c r="Q109" s="129">
        <f t="shared" si="19"/>
        <v>18</v>
      </c>
      <c r="R109" s="177">
        <v>0</v>
      </c>
      <c r="S109" s="177">
        <v>0</v>
      </c>
      <c r="T109" s="177">
        <v>0</v>
      </c>
      <c r="U109" s="129">
        <f>-(S109*'Ficha funcionário'!O104)*'Ficha de funcio e processa'!J109</f>
        <v>0</v>
      </c>
      <c r="V109" s="129">
        <f>(T109*'Ficha funcionário'!O104)*'Ficha de funcio e processa'!J109</f>
        <v>0</v>
      </c>
      <c r="W109" s="130">
        <f t="shared" si="20"/>
        <v>0</v>
      </c>
      <c r="X109" s="132"/>
      <c r="Y109" s="132">
        <f t="shared" si="21"/>
        <v>0</v>
      </c>
      <c r="Z109" s="133"/>
      <c r="AA109" s="133"/>
      <c r="AB109" s="133"/>
      <c r="AC109" s="133"/>
      <c r="AD109" s="149">
        <f>'Ficha funcionário'!Q104</f>
        <v>0</v>
      </c>
      <c r="AE109" s="149">
        <f>'Ficha funcionário'!P104</f>
        <v>0</v>
      </c>
      <c r="AF109" s="133"/>
      <c r="AG109" s="221"/>
      <c r="AH109" s="221"/>
      <c r="AI109" s="222">
        <f t="shared" si="16"/>
        <v>0</v>
      </c>
      <c r="AJ109" s="223">
        <f>'Ficha funcionário'!J104</f>
        <v>0</v>
      </c>
      <c r="AK109" s="222">
        <f>'Ficha funcionário'!K104</f>
        <v>0</v>
      </c>
      <c r="AL109" s="222">
        <f>'Ficha funcionário'!L104</f>
        <v>0</v>
      </c>
      <c r="AM109" s="222">
        <f>'Ficha funcionário'!M104</f>
        <v>-0.3</v>
      </c>
      <c r="AN109" s="222">
        <f t="shared" si="22"/>
        <v>0</v>
      </c>
      <c r="AO109" s="134">
        <f t="shared" si="17"/>
        <v>0</v>
      </c>
      <c r="AP109" s="178"/>
      <c r="AQ109" s="246" t="s">
        <v>175</v>
      </c>
      <c r="AR109" s="179"/>
      <c r="AS109" s="179"/>
      <c r="AT109" s="179"/>
      <c r="AU109" s="179"/>
    </row>
    <row r="110" spans="1:47">
      <c r="A110" s="123" t="b">
        <f>'Ficha funcionário'!A105</f>
        <v>0</v>
      </c>
      <c r="B110" s="123">
        <f>'Ficha funcionário'!B105</f>
        <v>0</v>
      </c>
      <c r="C110" s="123"/>
      <c r="D110" s="124">
        <f>'Ficha funcionário'!D105</f>
        <v>0</v>
      </c>
      <c r="E11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1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10" s="173">
        <f>'Ficha funcionário'!I105</f>
        <v>0</v>
      </c>
      <c r="H110" s="126">
        <f>'Ficha funcionário'!N105</f>
        <v>44</v>
      </c>
      <c r="I110" s="126">
        <f>'Ficha funcionário'!O105</f>
        <v>9</v>
      </c>
      <c r="J110" s="127">
        <f t="shared" si="13"/>
        <v>0</v>
      </c>
      <c r="K110" s="172"/>
      <c r="L110" s="172"/>
      <c r="M110" s="172"/>
      <c r="N110" s="128">
        <f t="shared" si="18"/>
        <v>0</v>
      </c>
      <c r="O110" s="128">
        <f t="shared" si="14"/>
        <v>0</v>
      </c>
      <c r="P110" s="128">
        <f t="shared" si="15"/>
        <v>0</v>
      </c>
      <c r="Q110" s="129">
        <f t="shared" si="19"/>
        <v>18</v>
      </c>
      <c r="R110" s="177">
        <v>0</v>
      </c>
      <c r="S110" s="177">
        <v>0</v>
      </c>
      <c r="T110" s="177">
        <v>0</v>
      </c>
      <c r="U110" s="129">
        <f>-(S110*'Ficha funcionário'!O105)*'Ficha de funcio e processa'!J110</f>
        <v>0</v>
      </c>
      <c r="V110" s="129">
        <f>(T110*'Ficha funcionário'!O105)*'Ficha de funcio e processa'!J110</f>
        <v>0</v>
      </c>
      <c r="W110" s="130">
        <f t="shared" si="20"/>
        <v>0</v>
      </c>
      <c r="X110" s="132"/>
      <c r="Y110" s="132">
        <f t="shared" si="21"/>
        <v>0</v>
      </c>
      <c r="Z110" s="133"/>
      <c r="AA110" s="133"/>
      <c r="AB110" s="133"/>
      <c r="AC110" s="133"/>
      <c r="AD110" s="149">
        <f>'Ficha funcionário'!Q105</f>
        <v>0</v>
      </c>
      <c r="AE110" s="149">
        <f>'Ficha funcionário'!P105</f>
        <v>0</v>
      </c>
      <c r="AF110" s="133"/>
      <c r="AG110" s="221"/>
      <c r="AH110" s="221"/>
      <c r="AI110" s="222">
        <f t="shared" si="16"/>
        <v>0</v>
      </c>
      <c r="AJ110" s="223">
        <f>'Ficha funcionário'!J105</f>
        <v>0</v>
      </c>
      <c r="AK110" s="222">
        <f>'Ficha funcionário'!K105</f>
        <v>0</v>
      </c>
      <c r="AL110" s="222">
        <f>'Ficha funcionário'!L105</f>
        <v>0</v>
      </c>
      <c r="AM110" s="222">
        <f>'Ficha funcionário'!M105</f>
        <v>-0.3</v>
      </c>
      <c r="AN110" s="222">
        <f t="shared" si="22"/>
        <v>0</v>
      </c>
      <c r="AO110" s="134">
        <f t="shared" si="17"/>
        <v>0</v>
      </c>
      <c r="AP110" s="178"/>
      <c r="AQ110" s="246" t="s">
        <v>175</v>
      </c>
      <c r="AR110" s="179"/>
      <c r="AS110" s="179"/>
      <c r="AT110" s="179"/>
      <c r="AU110" s="179"/>
    </row>
    <row r="111" spans="1:47">
      <c r="A111" s="123" t="b">
        <f>'Ficha funcionário'!A106</f>
        <v>0</v>
      </c>
      <c r="B111" s="123">
        <f>'Ficha funcionário'!B106</f>
        <v>0</v>
      </c>
      <c r="C111" s="123"/>
      <c r="D111" s="124">
        <f>'Ficha funcionário'!D106</f>
        <v>0</v>
      </c>
      <c r="E11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1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11" s="173">
        <f>'Ficha funcionário'!I106</f>
        <v>0</v>
      </c>
      <c r="H111" s="126">
        <f>'Ficha funcionário'!N106</f>
        <v>44</v>
      </c>
      <c r="I111" s="126">
        <f>'Ficha funcionário'!O106</f>
        <v>9</v>
      </c>
      <c r="J111" s="127">
        <f t="shared" si="13"/>
        <v>0</v>
      </c>
      <c r="K111" s="172"/>
      <c r="L111" s="172"/>
      <c r="M111" s="172"/>
      <c r="N111" s="128">
        <f t="shared" si="18"/>
        <v>0</v>
      </c>
      <c r="O111" s="128">
        <f t="shared" si="14"/>
        <v>0</v>
      </c>
      <c r="P111" s="128">
        <f t="shared" si="15"/>
        <v>0</v>
      </c>
      <c r="Q111" s="129">
        <f t="shared" si="19"/>
        <v>18</v>
      </c>
      <c r="R111" s="177">
        <v>0</v>
      </c>
      <c r="S111" s="177">
        <v>0</v>
      </c>
      <c r="T111" s="177">
        <v>0</v>
      </c>
      <c r="U111" s="129">
        <f>-(S111*'Ficha funcionário'!O106)*'Ficha de funcio e processa'!J111</f>
        <v>0</v>
      </c>
      <c r="V111" s="129">
        <f>(T111*'Ficha funcionário'!O106)*'Ficha de funcio e processa'!J111</f>
        <v>0</v>
      </c>
      <c r="W111" s="130">
        <f t="shared" si="20"/>
        <v>0</v>
      </c>
      <c r="X111" s="132"/>
      <c r="Y111" s="132">
        <f t="shared" si="21"/>
        <v>0</v>
      </c>
      <c r="Z111" s="133"/>
      <c r="AA111" s="133"/>
      <c r="AB111" s="133"/>
      <c r="AC111" s="133"/>
      <c r="AD111" s="149">
        <f>'Ficha funcionário'!Q106</f>
        <v>0</v>
      </c>
      <c r="AE111" s="149">
        <f>'Ficha funcionário'!P106</f>
        <v>0</v>
      </c>
      <c r="AF111" s="133"/>
      <c r="AG111" s="221"/>
      <c r="AH111" s="221"/>
      <c r="AI111" s="222">
        <f t="shared" si="16"/>
        <v>0</v>
      </c>
      <c r="AJ111" s="223">
        <f>'Ficha funcionário'!J106</f>
        <v>0</v>
      </c>
      <c r="AK111" s="222">
        <f>'Ficha funcionário'!K106</f>
        <v>0</v>
      </c>
      <c r="AL111" s="222">
        <f>'Ficha funcionário'!L106</f>
        <v>0</v>
      </c>
      <c r="AM111" s="222">
        <f>'Ficha funcionário'!M106</f>
        <v>-0.3</v>
      </c>
      <c r="AN111" s="222">
        <f t="shared" si="22"/>
        <v>0</v>
      </c>
      <c r="AO111" s="134">
        <f t="shared" si="17"/>
        <v>0</v>
      </c>
      <c r="AP111" s="178"/>
      <c r="AQ111" s="246" t="s">
        <v>175</v>
      </c>
      <c r="AR111" s="179"/>
      <c r="AS111" s="179"/>
      <c r="AT111" s="179"/>
      <c r="AU111" s="179"/>
    </row>
    <row r="112" spans="1:47">
      <c r="A112" s="123" t="b">
        <f>'Ficha funcionário'!A107</f>
        <v>0</v>
      </c>
      <c r="B112" s="123">
        <f>'Ficha funcionário'!B107</f>
        <v>0</v>
      </c>
      <c r="C112" s="123"/>
      <c r="D112" s="124">
        <f>'Ficha funcionário'!D107</f>
        <v>0</v>
      </c>
      <c r="E11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1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12" s="173">
        <f>'Ficha funcionário'!I107</f>
        <v>0</v>
      </c>
      <c r="H112" s="126">
        <f>'Ficha funcionário'!N107</f>
        <v>44</v>
      </c>
      <c r="I112" s="126">
        <f>'Ficha funcionário'!O107</f>
        <v>9</v>
      </c>
      <c r="J112" s="127">
        <f t="shared" si="13"/>
        <v>0</v>
      </c>
      <c r="K112" s="172"/>
      <c r="L112" s="172"/>
      <c r="M112" s="172"/>
      <c r="N112" s="128">
        <f t="shared" si="18"/>
        <v>0</v>
      </c>
      <c r="O112" s="128">
        <f t="shared" si="14"/>
        <v>0</v>
      </c>
      <c r="P112" s="128">
        <f t="shared" si="15"/>
        <v>0</v>
      </c>
      <c r="Q112" s="129">
        <f t="shared" si="19"/>
        <v>18</v>
      </c>
      <c r="R112" s="177">
        <v>0</v>
      </c>
      <c r="S112" s="177">
        <v>0</v>
      </c>
      <c r="T112" s="177">
        <v>0</v>
      </c>
      <c r="U112" s="129">
        <f>-(S112*'Ficha funcionário'!O107)*'Ficha de funcio e processa'!J112</f>
        <v>0</v>
      </c>
      <c r="V112" s="129">
        <f>(T112*'Ficha funcionário'!O107)*'Ficha de funcio e processa'!J112</f>
        <v>0</v>
      </c>
      <c r="W112" s="130">
        <f t="shared" si="20"/>
        <v>0</v>
      </c>
      <c r="X112" s="132"/>
      <c r="Y112" s="132">
        <f t="shared" si="21"/>
        <v>0</v>
      </c>
      <c r="Z112" s="133"/>
      <c r="AA112" s="133"/>
      <c r="AB112" s="133"/>
      <c r="AC112" s="133"/>
      <c r="AD112" s="149">
        <f>'Ficha funcionário'!Q107</f>
        <v>0</v>
      </c>
      <c r="AE112" s="149">
        <f>'Ficha funcionário'!P107</f>
        <v>0</v>
      </c>
      <c r="AF112" s="133"/>
      <c r="AG112" s="221"/>
      <c r="AH112" s="221"/>
      <c r="AI112" s="222">
        <f t="shared" si="16"/>
        <v>0</v>
      </c>
      <c r="AJ112" s="223">
        <f>'Ficha funcionário'!J107</f>
        <v>0</v>
      </c>
      <c r="AK112" s="222">
        <f>'Ficha funcionário'!K107</f>
        <v>0</v>
      </c>
      <c r="AL112" s="222">
        <f>'Ficha funcionário'!L107</f>
        <v>0</v>
      </c>
      <c r="AM112" s="222">
        <f>'Ficha funcionário'!M107</f>
        <v>-0.3</v>
      </c>
      <c r="AN112" s="222">
        <f t="shared" si="22"/>
        <v>0</v>
      </c>
      <c r="AO112" s="134">
        <f t="shared" si="17"/>
        <v>0</v>
      </c>
      <c r="AP112" s="178"/>
      <c r="AQ112" s="246" t="s">
        <v>175</v>
      </c>
      <c r="AR112" s="179"/>
      <c r="AS112" s="179"/>
      <c r="AT112" s="179"/>
      <c r="AU112" s="179"/>
    </row>
    <row r="113" spans="1:47">
      <c r="A113" s="123" t="b">
        <f>'Ficha funcionário'!A108</f>
        <v>0</v>
      </c>
      <c r="B113" s="123">
        <f>'Ficha funcionário'!B108</f>
        <v>0</v>
      </c>
      <c r="C113" s="123"/>
      <c r="D113" s="124">
        <f>'Ficha funcionário'!D108</f>
        <v>0</v>
      </c>
      <c r="E11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1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13" s="173">
        <f>'Ficha funcionário'!I108</f>
        <v>0</v>
      </c>
      <c r="H113" s="126">
        <f>'Ficha funcionário'!N108</f>
        <v>44</v>
      </c>
      <c r="I113" s="126">
        <f>'Ficha funcionário'!O108</f>
        <v>9</v>
      </c>
      <c r="J113" s="127">
        <f t="shared" si="13"/>
        <v>0</v>
      </c>
      <c r="K113" s="172"/>
      <c r="L113" s="172"/>
      <c r="M113" s="172"/>
      <c r="N113" s="128">
        <f t="shared" si="18"/>
        <v>0</v>
      </c>
      <c r="O113" s="128">
        <f t="shared" si="14"/>
        <v>0</v>
      </c>
      <c r="P113" s="128">
        <f t="shared" si="15"/>
        <v>0</v>
      </c>
      <c r="Q113" s="129">
        <f t="shared" si="19"/>
        <v>18</v>
      </c>
      <c r="R113" s="177">
        <v>0</v>
      </c>
      <c r="S113" s="177">
        <v>0</v>
      </c>
      <c r="T113" s="177">
        <v>0</v>
      </c>
      <c r="U113" s="129">
        <f>-(S113*'Ficha funcionário'!O108)*'Ficha de funcio e processa'!J113</f>
        <v>0</v>
      </c>
      <c r="V113" s="129">
        <f>(T113*'Ficha funcionário'!O108)*'Ficha de funcio e processa'!J113</f>
        <v>0</v>
      </c>
      <c r="W113" s="130">
        <f t="shared" si="20"/>
        <v>0</v>
      </c>
      <c r="X113" s="132"/>
      <c r="Y113" s="132">
        <f t="shared" si="21"/>
        <v>0</v>
      </c>
      <c r="Z113" s="133"/>
      <c r="AA113" s="133"/>
      <c r="AB113" s="133"/>
      <c r="AC113" s="133"/>
      <c r="AD113" s="149">
        <f>'Ficha funcionário'!Q108</f>
        <v>0</v>
      </c>
      <c r="AE113" s="149">
        <f>'Ficha funcionário'!P108</f>
        <v>0</v>
      </c>
      <c r="AF113" s="133"/>
      <c r="AG113" s="221"/>
      <c r="AH113" s="221"/>
      <c r="AI113" s="222">
        <f t="shared" si="16"/>
        <v>0</v>
      </c>
      <c r="AJ113" s="223">
        <f>'Ficha funcionário'!J108</f>
        <v>0</v>
      </c>
      <c r="AK113" s="222">
        <f>'Ficha funcionário'!K108</f>
        <v>0</v>
      </c>
      <c r="AL113" s="222">
        <f>'Ficha funcionário'!L108</f>
        <v>0</v>
      </c>
      <c r="AM113" s="222">
        <f>'Ficha funcionário'!M108</f>
        <v>-0.3</v>
      </c>
      <c r="AN113" s="222">
        <f t="shared" si="22"/>
        <v>0</v>
      </c>
      <c r="AO113" s="134">
        <f t="shared" si="17"/>
        <v>0</v>
      </c>
      <c r="AP113" s="178"/>
      <c r="AQ113" s="246" t="s">
        <v>175</v>
      </c>
      <c r="AR113" s="179"/>
      <c r="AS113" s="179"/>
      <c r="AT113" s="179"/>
      <c r="AU113" s="179"/>
    </row>
    <row r="114" spans="1:47">
      <c r="A114" s="123" t="b">
        <f>'Ficha funcionário'!A109</f>
        <v>0</v>
      </c>
      <c r="B114" s="123">
        <f>'Ficha funcionário'!B109</f>
        <v>0</v>
      </c>
      <c r="C114" s="123"/>
      <c r="D114" s="124">
        <f>'Ficha funcionário'!D109</f>
        <v>0</v>
      </c>
      <c r="E11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1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14" s="173">
        <f>'Ficha funcionário'!I109</f>
        <v>0</v>
      </c>
      <c r="H114" s="126">
        <f>'Ficha funcionário'!N109</f>
        <v>44</v>
      </c>
      <c r="I114" s="126">
        <f>'Ficha funcionário'!O109</f>
        <v>9</v>
      </c>
      <c r="J114" s="127">
        <f t="shared" si="13"/>
        <v>0</v>
      </c>
      <c r="K114" s="172"/>
      <c r="L114" s="172"/>
      <c r="M114" s="172"/>
      <c r="N114" s="128">
        <f t="shared" si="18"/>
        <v>0</v>
      </c>
      <c r="O114" s="128">
        <f t="shared" si="14"/>
        <v>0</v>
      </c>
      <c r="P114" s="128">
        <f t="shared" si="15"/>
        <v>0</v>
      </c>
      <c r="Q114" s="129">
        <f t="shared" si="19"/>
        <v>18</v>
      </c>
      <c r="R114" s="177">
        <v>0</v>
      </c>
      <c r="S114" s="177">
        <v>0</v>
      </c>
      <c r="T114" s="177">
        <v>0</v>
      </c>
      <c r="U114" s="129">
        <f>-(S114*'Ficha funcionário'!O109)*'Ficha de funcio e processa'!J114</f>
        <v>0</v>
      </c>
      <c r="V114" s="129">
        <f>(T114*'Ficha funcionário'!O109)*'Ficha de funcio e processa'!J114</f>
        <v>0</v>
      </c>
      <c r="W114" s="130">
        <f t="shared" si="20"/>
        <v>0</v>
      </c>
      <c r="X114" s="132"/>
      <c r="Y114" s="132">
        <f t="shared" si="21"/>
        <v>0</v>
      </c>
      <c r="Z114" s="133"/>
      <c r="AA114" s="133"/>
      <c r="AB114" s="133"/>
      <c r="AC114" s="133"/>
      <c r="AD114" s="149">
        <f>'Ficha funcionário'!Q109</f>
        <v>0</v>
      </c>
      <c r="AE114" s="149">
        <f>'Ficha funcionário'!P109</f>
        <v>0</v>
      </c>
      <c r="AF114" s="133"/>
      <c r="AG114" s="221"/>
      <c r="AH114" s="221"/>
      <c r="AI114" s="222">
        <f t="shared" si="16"/>
        <v>0</v>
      </c>
      <c r="AJ114" s="223">
        <f>'Ficha funcionário'!J109</f>
        <v>0</v>
      </c>
      <c r="AK114" s="222">
        <f>'Ficha funcionário'!K109</f>
        <v>0</v>
      </c>
      <c r="AL114" s="222">
        <f>'Ficha funcionário'!L109</f>
        <v>0</v>
      </c>
      <c r="AM114" s="222">
        <f>'Ficha funcionário'!M109</f>
        <v>-0.3</v>
      </c>
      <c r="AN114" s="222">
        <f t="shared" si="22"/>
        <v>0</v>
      </c>
      <c r="AO114" s="134">
        <f t="shared" si="17"/>
        <v>0</v>
      </c>
      <c r="AP114" s="178"/>
      <c r="AQ114" s="246" t="s">
        <v>175</v>
      </c>
      <c r="AR114" s="179"/>
      <c r="AS114" s="179"/>
      <c r="AT114" s="179"/>
      <c r="AU114" s="179"/>
    </row>
    <row r="115" spans="1:47">
      <c r="A115" s="123" t="b">
        <f>'Ficha funcionário'!A110</f>
        <v>0</v>
      </c>
      <c r="B115" s="123">
        <f>'Ficha funcionário'!B110</f>
        <v>0</v>
      </c>
      <c r="C115" s="123"/>
      <c r="D115" s="124">
        <f>'Ficha funcionário'!D110</f>
        <v>0</v>
      </c>
      <c r="E11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1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15" s="173">
        <f>'Ficha funcionário'!I110</f>
        <v>0</v>
      </c>
      <c r="H115" s="126">
        <f>'Ficha funcionário'!N110</f>
        <v>44</v>
      </c>
      <c r="I115" s="126">
        <f>'Ficha funcionário'!O110</f>
        <v>9</v>
      </c>
      <c r="J115" s="127">
        <f t="shared" si="13"/>
        <v>0</v>
      </c>
      <c r="K115" s="172"/>
      <c r="L115" s="172"/>
      <c r="M115" s="172"/>
      <c r="N115" s="128">
        <f t="shared" si="18"/>
        <v>0</v>
      </c>
      <c r="O115" s="128">
        <f t="shared" si="14"/>
        <v>0</v>
      </c>
      <c r="P115" s="128">
        <f t="shared" si="15"/>
        <v>0</v>
      </c>
      <c r="Q115" s="129">
        <f t="shared" si="19"/>
        <v>18</v>
      </c>
      <c r="R115" s="177">
        <v>0</v>
      </c>
      <c r="S115" s="177">
        <v>0</v>
      </c>
      <c r="T115" s="177">
        <v>0</v>
      </c>
      <c r="U115" s="129">
        <f>-(S115*'Ficha funcionário'!O110)*'Ficha de funcio e processa'!J115</f>
        <v>0</v>
      </c>
      <c r="V115" s="129">
        <f>(T115*'Ficha funcionário'!O110)*'Ficha de funcio e processa'!J115</f>
        <v>0</v>
      </c>
      <c r="W115" s="130">
        <f t="shared" si="20"/>
        <v>0</v>
      </c>
      <c r="X115" s="132"/>
      <c r="Y115" s="132">
        <f t="shared" si="21"/>
        <v>0</v>
      </c>
      <c r="Z115" s="133"/>
      <c r="AA115" s="133"/>
      <c r="AB115" s="133"/>
      <c r="AC115" s="133"/>
      <c r="AD115" s="149">
        <f>'Ficha funcionário'!Q110</f>
        <v>0</v>
      </c>
      <c r="AE115" s="149">
        <f>'Ficha funcionário'!P110</f>
        <v>0</v>
      </c>
      <c r="AF115" s="133"/>
      <c r="AG115" s="221"/>
      <c r="AH115" s="221"/>
      <c r="AI115" s="222">
        <f t="shared" si="16"/>
        <v>0</v>
      </c>
      <c r="AJ115" s="223">
        <f>'Ficha funcionário'!J110</f>
        <v>0</v>
      </c>
      <c r="AK115" s="222">
        <f>'Ficha funcionário'!K110</f>
        <v>0</v>
      </c>
      <c r="AL115" s="222">
        <f>'Ficha funcionário'!L110</f>
        <v>0</v>
      </c>
      <c r="AM115" s="222">
        <f>'Ficha funcionário'!M110</f>
        <v>-0.3</v>
      </c>
      <c r="AN115" s="222">
        <f t="shared" si="22"/>
        <v>0</v>
      </c>
      <c r="AO115" s="134">
        <f t="shared" si="17"/>
        <v>0</v>
      </c>
      <c r="AP115" s="178"/>
      <c r="AQ115" s="246" t="s">
        <v>175</v>
      </c>
      <c r="AR115" s="179"/>
      <c r="AS115" s="179"/>
      <c r="AT115" s="179"/>
      <c r="AU115" s="179"/>
    </row>
    <row r="116" spans="1:47">
      <c r="A116" s="123" t="b">
        <f>'Ficha funcionário'!A111</f>
        <v>0</v>
      </c>
      <c r="B116" s="123">
        <f>'Ficha funcionário'!B111</f>
        <v>0</v>
      </c>
      <c r="C116" s="123"/>
      <c r="D116" s="124">
        <f>'Ficha funcionário'!D111</f>
        <v>0</v>
      </c>
      <c r="E11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1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16" s="173">
        <f>'Ficha funcionário'!I111</f>
        <v>0</v>
      </c>
      <c r="H116" s="126">
        <f>'Ficha funcionário'!N111</f>
        <v>44</v>
      </c>
      <c r="I116" s="126">
        <f>'Ficha funcionário'!O111</f>
        <v>9</v>
      </c>
      <c r="J116" s="127">
        <f t="shared" si="13"/>
        <v>0</v>
      </c>
      <c r="K116" s="172"/>
      <c r="L116" s="172"/>
      <c r="M116" s="172"/>
      <c r="N116" s="128">
        <f t="shared" si="18"/>
        <v>0</v>
      </c>
      <c r="O116" s="128">
        <f t="shared" si="14"/>
        <v>0</v>
      </c>
      <c r="P116" s="128">
        <f t="shared" si="15"/>
        <v>0</v>
      </c>
      <c r="Q116" s="129">
        <f t="shared" si="19"/>
        <v>18</v>
      </c>
      <c r="R116" s="177">
        <v>0</v>
      </c>
      <c r="S116" s="177">
        <v>0</v>
      </c>
      <c r="T116" s="177">
        <v>0</v>
      </c>
      <c r="U116" s="129">
        <f>-(S116*'Ficha funcionário'!O111)*'Ficha de funcio e processa'!J116</f>
        <v>0</v>
      </c>
      <c r="V116" s="129">
        <f>(T116*'Ficha funcionário'!O111)*'Ficha de funcio e processa'!J116</f>
        <v>0</v>
      </c>
      <c r="W116" s="130">
        <f t="shared" si="20"/>
        <v>0</v>
      </c>
      <c r="X116" s="132"/>
      <c r="Y116" s="132">
        <f t="shared" si="21"/>
        <v>0</v>
      </c>
      <c r="Z116" s="133"/>
      <c r="AA116" s="133"/>
      <c r="AB116" s="133"/>
      <c r="AC116" s="133"/>
      <c r="AD116" s="149">
        <f>'Ficha funcionário'!Q111</f>
        <v>0</v>
      </c>
      <c r="AE116" s="149">
        <f>'Ficha funcionário'!P111</f>
        <v>0</v>
      </c>
      <c r="AF116" s="133"/>
      <c r="AG116" s="221"/>
      <c r="AH116" s="221"/>
      <c r="AI116" s="222">
        <f t="shared" si="16"/>
        <v>0</v>
      </c>
      <c r="AJ116" s="223">
        <f>'Ficha funcionário'!J111</f>
        <v>0</v>
      </c>
      <c r="AK116" s="222">
        <f>'Ficha funcionário'!K111</f>
        <v>0</v>
      </c>
      <c r="AL116" s="222">
        <f>'Ficha funcionário'!L111</f>
        <v>0</v>
      </c>
      <c r="AM116" s="222">
        <f>'Ficha funcionário'!M111</f>
        <v>-0.3</v>
      </c>
      <c r="AN116" s="222">
        <f t="shared" si="22"/>
        <v>0</v>
      </c>
      <c r="AO116" s="134">
        <f t="shared" si="17"/>
        <v>0</v>
      </c>
      <c r="AP116" s="178"/>
      <c r="AQ116" s="246" t="s">
        <v>175</v>
      </c>
      <c r="AR116" s="179"/>
      <c r="AS116" s="179"/>
      <c r="AT116" s="179"/>
      <c r="AU116" s="179"/>
    </row>
    <row r="117" spans="1:47">
      <c r="A117" s="123" t="b">
        <f>'Ficha funcionário'!A112</f>
        <v>0</v>
      </c>
      <c r="B117" s="123">
        <f>'Ficha funcionário'!B112</f>
        <v>0</v>
      </c>
      <c r="C117" s="123"/>
      <c r="D117" s="124">
        <f>'Ficha funcionário'!D112</f>
        <v>0</v>
      </c>
      <c r="E11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1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17" s="173">
        <f>'Ficha funcionário'!I112</f>
        <v>0</v>
      </c>
      <c r="H117" s="126">
        <f>'Ficha funcionário'!N112</f>
        <v>44</v>
      </c>
      <c r="I117" s="126">
        <f>'Ficha funcionário'!O112</f>
        <v>9</v>
      </c>
      <c r="J117" s="127">
        <f t="shared" si="13"/>
        <v>0</v>
      </c>
      <c r="K117" s="172"/>
      <c r="L117" s="172"/>
      <c r="M117" s="172"/>
      <c r="N117" s="128">
        <f t="shared" si="18"/>
        <v>0</v>
      </c>
      <c r="O117" s="128">
        <f t="shared" si="14"/>
        <v>0</v>
      </c>
      <c r="P117" s="128">
        <f t="shared" si="15"/>
        <v>0</v>
      </c>
      <c r="Q117" s="129">
        <f t="shared" si="19"/>
        <v>18</v>
      </c>
      <c r="R117" s="177">
        <v>0</v>
      </c>
      <c r="S117" s="177">
        <v>0</v>
      </c>
      <c r="T117" s="177">
        <v>0</v>
      </c>
      <c r="U117" s="129">
        <f>-(S117*'Ficha funcionário'!O112)*'Ficha de funcio e processa'!J117</f>
        <v>0</v>
      </c>
      <c r="V117" s="129">
        <f>(T117*'Ficha funcionário'!O112)*'Ficha de funcio e processa'!J117</f>
        <v>0</v>
      </c>
      <c r="W117" s="130">
        <f t="shared" si="20"/>
        <v>0</v>
      </c>
      <c r="X117" s="132"/>
      <c r="Y117" s="132">
        <f t="shared" si="21"/>
        <v>0</v>
      </c>
      <c r="Z117" s="133"/>
      <c r="AA117" s="133"/>
      <c r="AB117" s="133"/>
      <c r="AC117" s="133"/>
      <c r="AD117" s="149">
        <f>'Ficha funcionário'!Q112</f>
        <v>0</v>
      </c>
      <c r="AE117" s="149">
        <f>'Ficha funcionário'!P112</f>
        <v>0</v>
      </c>
      <c r="AF117" s="133"/>
      <c r="AG117" s="221"/>
      <c r="AH117" s="221"/>
      <c r="AI117" s="222">
        <f t="shared" si="16"/>
        <v>0</v>
      </c>
      <c r="AJ117" s="223">
        <f>'Ficha funcionário'!J112</f>
        <v>0</v>
      </c>
      <c r="AK117" s="222">
        <f>'Ficha funcionário'!K112</f>
        <v>0</v>
      </c>
      <c r="AL117" s="222">
        <f>'Ficha funcionário'!L112</f>
        <v>0</v>
      </c>
      <c r="AM117" s="222">
        <f>'Ficha funcionário'!M112</f>
        <v>-0.3</v>
      </c>
      <c r="AN117" s="222">
        <f t="shared" si="22"/>
        <v>0</v>
      </c>
      <c r="AO117" s="134">
        <f t="shared" si="17"/>
        <v>0</v>
      </c>
      <c r="AP117" s="178"/>
      <c r="AQ117" s="246" t="s">
        <v>175</v>
      </c>
      <c r="AR117" s="179"/>
      <c r="AS117" s="179"/>
      <c r="AT117" s="179"/>
      <c r="AU117" s="179"/>
    </row>
    <row r="118" spans="1:47">
      <c r="A118" s="123" t="b">
        <f>'Ficha funcionário'!A113</f>
        <v>0</v>
      </c>
      <c r="B118" s="123">
        <f>'Ficha funcionário'!B113</f>
        <v>0</v>
      </c>
      <c r="C118" s="123"/>
      <c r="D118" s="124">
        <f>'Ficha funcionário'!D113</f>
        <v>0</v>
      </c>
      <c r="E11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1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18" s="173">
        <f>'Ficha funcionário'!I113</f>
        <v>0</v>
      </c>
      <c r="H118" s="126">
        <f>'Ficha funcionário'!N113</f>
        <v>44</v>
      </c>
      <c r="I118" s="126">
        <f>'Ficha funcionário'!O113</f>
        <v>9</v>
      </c>
      <c r="J118" s="127">
        <f t="shared" si="13"/>
        <v>0</v>
      </c>
      <c r="K118" s="172"/>
      <c r="L118" s="172"/>
      <c r="M118" s="172"/>
      <c r="N118" s="128">
        <f t="shared" si="18"/>
        <v>0</v>
      </c>
      <c r="O118" s="128">
        <f t="shared" si="14"/>
        <v>0</v>
      </c>
      <c r="P118" s="128">
        <f t="shared" si="15"/>
        <v>0</v>
      </c>
      <c r="Q118" s="129">
        <f t="shared" si="19"/>
        <v>18</v>
      </c>
      <c r="R118" s="177">
        <v>0</v>
      </c>
      <c r="S118" s="177">
        <v>0</v>
      </c>
      <c r="T118" s="177">
        <v>0</v>
      </c>
      <c r="U118" s="129">
        <f>-(S118*'Ficha funcionário'!O113)*'Ficha de funcio e processa'!J118</f>
        <v>0</v>
      </c>
      <c r="V118" s="129">
        <f>(T118*'Ficha funcionário'!O113)*'Ficha de funcio e processa'!J118</f>
        <v>0</v>
      </c>
      <c r="W118" s="130">
        <f t="shared" si="20"/>
        <v>0</v>
      </c>
      <c r="X118" s="132"/>
      <c r="Y118" s="132">
        <f t="shared" si="21"/>
        <v>0</v>
      </c>
      <c r="Z118" s="133"/>
      <c r="AA118" s="133"/>
      <c r="AB118" s="133"/>
      <c r="AC118" s="133"/>
      <c r="AD118" s="149">
        <f>'Ficha funcionário'!Q113</f>
        <v>0</v>
      </c>
      <c r="AE118" s="149">
        <f>'Ficha funcionário'!P113</f>
        <v>0</v>
      </c>
      <c r="AF118" s="133"/>
      <c r="AG118" s="221"/>
      <c r="AH118" s="221"/>
      <c r="AI118" s="222">
        <f t="shared" si="16"/>
        <v>0</v>
      </c>
      <c r="AJ118" s="223">
        <f>'Ficha funcionário'!J113</f>
        <v>0</v>
      </c>
      <c r="AK118" s="222">
        <f>'Ficha funcionário'!K113</f>
        <v>0</v>
      </c>
      <c r="AL118" s="222">
        <f>'Ficha funcionário'!L113</f>
        <v>0</v>
      </c>
      <c r="AM118" s="222">
        <f>'Ficha funcionário'!M113</f>
        <v>-0.3</v>
      </c>
      <c r="AN118" s="222">
        <f t="shared" si="22"/>
        <v>0</v>
      </c>
      <c r="AO118" s="134">
        <f t="shared" si="17"/>
        <v>0</v>
      </c>
      <c r="AP118" s="178"/>
      <c r="AQ118" s="246" t="s">
        <v>175</v>
      </c>
      <c r="AR118" s="179"/>
      <c r="AS118" s="179"/>
      <c r="AT118" s="179"/>
      <c r="AU118" s="179"/>
    </row>
    <row r="119" spans="1:47">
      <c r="A119" s="123" t="b">
        <f>'Ficha funcionário'!A114</f>
        <v>0</v>
      </c>
      <c r="B119" s="123">
        <f>'Ficha funcionário'!B114</f>
        <v>0</v>
      </c>
      <c r="C119" s="123"/>
      <c r="D119" s="124">
        <f>'Ficha funcionário'!D114</f>
        <v>0</v>
      </c>
      <c r="E11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1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19" s="173">
        <f>'Ficha funcionário'!I114</f>
        <v>0</v>
      </c>
      <c r="H119" s="126">
        <f>'Ficha funcionário'!N114</f>
        <v>44</v>
      </c>
      <c r="I119" s="126">
        <f>'Ficha funcionário'!O114</f>
        <v>9</v>
      </c>
      <c r="J119" s="127">
        <f t="shared" si="13"/>
        <v>0</v>
      </c>
      <c r="K119" s="172"/>
      <c r="L119" s="172"/>
      <c r="M119" s="172"/>
      <c r="N119" s="128">
        <f t="shared" si="18"/>
        <v>0</v>
      </c>
      <c r="O119" s="128">
        <f t="shared" si="14"/>
        <v>0</v>
      </c>
      <c r="P119" s="128">
        <f t="shared" si="15"/>
        <v>0</v>
      </c>
      <c r="Q119" s="129">
        <f t="shared" si="19"/>
        <v>18</v>
      </c>
      <c r="R119" s="177">
        <v>0</v>
      </c>
      <c r="S119" s="177">
        <v>0</v>
      </c>
      <c r="T119" s="177">
        <v>0</v>
      </c>
      <c r="U119" s="129">
        <f>-(S119*'Ficha funcionário'!O114)*'Ficha de funcio e processa'!J119</f>
        <v>0</v>
      </c>
      <c r="V119" s="129">
        <f>(T119*'Ficha funcionário'!O114)*'Ficha de funcio e processa'!J119</f>
        <v>0</v>
      </c>
      <c r="W119" s="130">
        <f t="shared" si="20"/>
        <v>0</v>
      </c>
      <c r="X119" s="132"/>
      <c r="Y119" s="132">
        <f t="shared" si="21"/>
        <v>0</v>
      </c>
      <c r="Z119" s="133"/>
      <c r="AA119" s="133"/>
      <c r="AB119" s="133"/>
      <c r="AC119" s="133"/>
      <c r="AD119" s="149">
        <f>'Ficha funcionário'!Q114</f>
        <v>0</v>
      </c>
      <c r="AE119" s="149">
        <f>'Ficha funcionário'!P114</f>
        <v>0</v>
      </c>
      <c r="AF119" s="133"/>
      <c r="AG119" s="221"/>
      <c r="AH119" s="221"/>
      <c r="AI119" s="222">
        <f t="shared" si="16"/>
        <v>0</v>
      </c>
      <c r="AJ119" s="223">
        <f>'Ficha funcionário'!J114</f>
        <v>0</v>
      </c>
      <c r="AK119" s="222">
        <f>'Ficha funcionário'!K114</f>
        <v>0</v>
      </c>
      <c r="AL119" s="222">
        <f>'Ficha funcionário'!L114</f>
        <v>0</v>
      </c>
      <c r="AM119" s="222">
        <f>'Ficha funcionário'!M114</f>
        <v>-0.3</v>
      </c>
      <c r="AN119" s="222">
        <f t="shared" si="22"/>
        <v>0</v>
      </c>
      <c r="AO119" s="134">
        <f t="shared" si="17"/>
        <v>0</v>
      </c>
      <c r="AP119" s="178"/>
      <c r="AQ119" s="246" t="s">
        <v>175</v>
      </c>
      <c r="AR119" s="179"/>
      <c r="AS119" s="179"/>
      <c r="AT119" s="179"/>
      <c r="AU119" s="179"/>
    </row>
    <row r="120" spans="1:47">
      <c r="A120" s="123" t="b">
        <f>'Ficha funcionário'!A115</f>
        <v>0</v>
      </c>
      <c r="B120" s="123">
        <f>'Ficha funcionário'!B115</f>
        <v>0</v>
      </c>
      <c r="C120" s="123"/>
      <c r="D120" s="124">
        <f>'Ficha funcionário'!D115</f>
        <v>0</v>
      </c>
      <c r="E12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2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20" s="173">
        <f>'Ficha funcionário'!I115</f>
        <v>0</v>
      </c>
      <c r="H120" s="126">
        <f>'Ficha funcionário'!N115</f>
        <v>44</v>
      </c>
      <c r="I120" s="126">
        <f>'Ficha funcionário'!O115</f>
        <v>9</v>
      </c>
      <c r="J120" s="127">
        <f t="shared" si="13"/>
        <v>0</v>
      </c>
      <c r="K120" s="172"/>
      <c r="L120" s="172"/>
      <c r="M120" s="172"/>
      <c r="N120" s="128">
        <f t="shared" si="18"/>
        <v>0</v>
      </c>
      <c r="O120" s="128">
        <f t="shared" si="14"/>
        <v>0</v>
      </c>
      <c r="P120" s="128">
        <f t="shared" si="15"/>
        <v>0</v>
      </c>
      <c r="Q120" s="129">
        <f t="shared" si="19"/>
        <v>18</v>
      </c>
      <c r="R120" s="177">
        <v>0</v>
      </c>
      <c r="S120" s="177">
        <v>0</v>
      </c>
      <c r="T120" s="177">
        <v>0</v>
      </c>
      <c r="U120" s="129">
        <f>-(S120*'Ficha funcionário'!O115)*'Ficha de funcio e processa'!J120</f>
        <v>0</v>
      </c>
      <c r="V120" s="129">
        <f>(T120*'Ficha funcionário'!O115)*'Ficha de funcio e processa'!J120</f>
        <v>0</v>
      </c>
      <c r="W120" s="130">
        <f t="shared" si="20"/>
        <v>0</v>
      </c>
      <c r="X120" s="132"/>
      <c r="Y120" s="132">
        <f t="shared" si="21"/>
        <v>0</v>
      </c>
      <c r="Z120" s="133"/>
      <c r="AA120" s="133"/>
      <c r="AB120" s="133"/>
      <c r="AC120" s="133"/>
      <c r="AD120" s="149">
        <f>'Ficha funcionário'!Q115</f>
        <v>0</v>
      </c>
      <c r="AE120" s="149">
        <f>'Ficha funcionário'!P115</f>
        <v>0</v>
      </c>
      <c r="AF120" s="133"/>
      <c r="AG120" s="221"/>
      <c r="AH120" s="221"/>
      <c r="AI120" s="222">
        <f t="shared" si="16"/>
        <v>0</v>
      </c>
      <c r="AJ120" s="223">
        <f>'Ficha funcionário'!J115</f>
        <v>0</v>
      </c>
      <c r="AK120" s="222">
        <f>'Ficha funcionário'!K115</f>
        <v>0</v>
      </c>
      <c r="AL120" s="222">
        <f>'Ficha funcionário'!L115</f>
        <v>0</v>
      </c>
      <c r="AM120" s="222">
        <f>'Ficha funcionário'!M115</f>
        <v>-0.3</v>
      </c>
      <c r="AN120" s="222">
        <f t="shared" si="22"/>
        <v>0</v>
      </c>
      <c r="AO120" s="134">
        <f t="shared" si="17"/>
        <v>0</v>
      </c>
      <c r="AP120" s="178"/>
      <c r="AQ120" s="246" t="s">
        <v>175</v>
      </c>
      <c r="AR120" s="179"/>
      <c r="AS120" s="179"/>
      <c r="AT120" s="179"/>
      <c r="AU120" s="179"/>
    </row>
    <row r="121" spans="1:47">
      <c r="A121" s="123" t="b">
        <f>'Ficha funcionário'!A116</f>
        <v>0</v>
      </c>
      <c r="B121" s="123">
        <f>'Ficha funcionário'!B116</f>
        <v>0</v>
      </c>
      <c r="C121" s="123"/>
      <c r="D121" s="124">
        <f>'Ficha funcionário'!D116</f>
        <v>0</v>
      </c>
      <c r="E12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2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21" s="173">
        <f>'Ficha funcionário'!I116</f>
        <v>0</v>
      </c>
      <c r="H121" s="126">
        <f>'Ficha funcionário'!N116</f>
        <v>44</v>
      </c>
      <c r="I121" s="126">
        <f>'Ficha funcionário'!O116</f>
        <v>9</v>
      </c>
      <c r="J121" s="127">
        <f t="shared" si="13"/>
        <v>0</v>
      </c>
      <c r="K121" s="172"/>
      <c r="L121" s="172"/>
      <c r="M121" s="172"/>
      <c r="N121" s="128">
        <f t="shared" si="18"/>
        <v>0</v>
      </c>
      <c r="O121" s="128">
        <f t="shared" si="14"/>
        <v>0</v>
      </c>
      <c r="P121" s="128">
        <f t="shared" si="15"/>
        <v>0</v>
      </c>
      <c r="Q121" s="129">
        <f t="shared" si="19"/>
        <v>18</v>
      </c>
      <c r="R121" s="177">
        <v>0</v>
      </c>
      <c r="S121" s="177">
        <v>0</v>
      </c>
      <c r="T121" s="177">
        <v>0</v>
      </c>
      <c r="U121" s="129">
        <f>-(S121*'Ficha funcionário'!O116)*'Ficha de funcio e processa'!J121</f>
        <v>0</v>
      </c>
      <c r="V121" s="129">
        <f>(T121*'Ficha funcionário'!O116)*'Ficha de funcio e processa'!J121</f>
        <v>0</v>
      </c>
      <c r="W121" s="130">
        <f t="shared" si="20"/>
        <v>0</v>
      </c>
      <c r="X121" s="132"/>
      <c r="Y121" s="132">
        <f t="shared" si="21"/>
        <v>0</v>
      </c>
      <c r="Z121" s="133"/>
      <c r="AA121" s="133"/>
      <c r="AB121" s="133"/>
      <c r="AC121" s="133"/>
      <c r="AD121" s="149">
        <f>'Ficha funcionário'!Q116</f>
        <v>0</v>
      </c>
      <c r="AE121" s="149">
        <f>'Ficha funcionário'!P116</f>
        <v>0</v>
      </c>
      <c r="AF121" s="133"/>
      <c r="AG121" s="221"/>
      <c r="AH121" s="221"/>
      <c r="AI121" s="222">
        <f t="shared" si="16"/>
        <v>0</v>
      </c>
      <c r="AJ121" s="223">
        <f>'Ficha funcionário'!J116</f>
        <v>0</v>
      </c>
      <c r="AK121" s="222">
        <f>'Ficha funcionário'!K116</f>
        <v>0</v>
      </c>
      <c r="AL121" s="222">
        <f>'Ficha funcionário'!L116</f>
        <v>0</v>
      </c>
      <c r="AM121" s="222">
        <f>'Ficha funcionário'!M116</f>
        <v>-0.3</v>
      </c>
      <c r="AN121" s="222">
        <f t="shared" si="22"/>
        <v>0</v>
      </c>
      <c r="AO121" s="134">
        <f t="shared" si="17"/>
        <v>0</v>
      </c>
      <c r="AP121" s="178"/>
      <c r="AQ121" s="246" t="s">
        <v>175</v>
      </c>
      <c r="AR121" s="179"/>
      <c r="AS121" s="179"/>
      <c r="AT121" s="179"/>
      <c r="AU121" s="179"/>
    </row>
    <row r="122" spans="1:47">
      <c r="A122" s="123" t="b">
        <f>'Ficha funcionário'!A117</f>
        <v>0</v>
      </c>
      <c r="B122" s="123">
        <f>'Ficha funcionário'!B117</f>
        <v>0</v>
      </c>
      <c r="C122" s="123"/>
      <c r="D122" s="124">
        <f>'Ficha funcionário'!D117</f>
        <v>0</v>
      </c>
      <c r="E12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2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22" s="173">
        <f>'Ficha funcionário'!I117</f>
        <v>0</v>
      </c>
      <c r="H122" s="126">
        <f>'Ficha funcionário'!N117</f>
        <v>44</v>
      </c>
      <c r="I122" s="126">
        <f>'Ficha funcionário'!O117</f>
        <v>9</v>
      </c>
      <c r="J122" s="127">
        <f t="shared" si="13"/>
        <v>0</v>
      </c>
      <c r="K122" s="172"/>
      <c r="L122" s="172"/>
      <c r="M122" s="172"/>
      <c r="N122" s="128">
        <f t="shared" si="18"/>
        <v>0</v>
      </c>
      <c r="O122" s="128">
        <f t="shared" si="14"/>
        <v>0</v>
      </c>
      <c r="P122" s="128">
        <f t="shared" si="15"/>
        <v>0</v>
      </c>
      <c r="Q122" s="129">
        <f t="shared" si="19"/>
        <v>18</v>
      </c>
      <c r="R122" s="177">
        <v>0</v>
      </c>
      <c r="S122" s="177">
        <v>0</v>
      </c>
      <c r="T122" s="177">
        <v>0</v>
      </c>
      <c r="U122" s="129">
        <f>-(S122*'Ficha funcionário'!O117)*'Ficha de funcio e processa'!J122</f>
        <v>0</v>
      </c>
      <c r="V122" s="129">
        <f>(T122*'Ficha funcionário'!O117)*'Ficha de funcio e processa'!J122</f>
        <v>0</v>
      </c>
      <c r="W122" s="130">
        <f t="shared" si="20"/>
        <v>0</v>
      </c>
      <c r="X122" s="132"/>
      <c r="Y122" s="132">
        <f t="shared" si="21"/>
        <v>0</v>
      </c>
      <c r="Z122" s="133"/>
      <c r="AA122" s="133"/>
      <c r="AB122" s="133"/>
      <c r="AC122" s="133"/>
      <c r="AD122" s="149">
        <f>'Ficha funcionário'!Q117</f>
        <v>0</v>
      </c>
      <c r="AE122" s="149">
        <f>'Ficha funcionário'!P117</f>
        <v>0</v>
      </c>
      <c r="AF122" s="133"/>
      <c r="AG122" s="221"/>
      <c r="AH122" s="221"/>
      <c r="AI122" s="222">
        <f t="shared" si="16"/>
        <v>0</v>
      </c>
      <c r="AJ122" s="223">
        <f>'Ficha funcionário'!J117</f>
        <v>0</v>
      </c>
      <c r="AK122" s="222">
        <f>'Ficha funcionário'!K117</f>
        <v>0</v>
      </c>
      <c r="AL122" s="222">
        <f>'Ficha funcionário'!L117</f>
        <v>0</v>
      </c>
      <c r="AM122" s="222">
        <f>'Ficha funcionário'!M117</f>
        <v>-0.3</v>
      </c>
      <c r="AN122" s="222">
        <f t="shared" si="22"/>
        <v>0</v>
      </c>
      <c r="AO122" s="134">
        <f t="shared" si="17"/>
        <v>0</v>
      </c>
      <c r="AP122" s="178"/>
      <c r="AQ122" s="246" t="s">
        <v>175</v>
      </c>
      <c r="AR122" s="179"/>
      <c r="AS122" s="179"/>
      <c r="AT122" s="179"/>
      <c r="AU122" s="179"/>
    </row>
    <row r="123" spans="1:47">
      <c r="A123" s="123" t="b">
        <f>'Ficha funcionário'!A118</f>
        <v>0</v>
      </c>
      <c r="B123" s="123">
        <f>'Ficha funcionário'!B118</f>
        <v>0</v>
      </c>
      <c r="C123" s="123"/>
      <c r="D123" s="124">
        <f>'Ficha funcionário'!D118</f>
        <v>0</v>
      </c>
      <c r="E12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2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23" s="173">
        <f>'Ficha funcionário'!I118</f>
        <v>0</v>
      </c>
      <c r="H123" s="126">
        <f>'Ficha funcionário'!N118</f>
        <v>44</v>
      </c>
      <c r="I123" s="126">
        <f>'Ficha funcionário'!O118</f>
        <v>9</v>
      </c>
      <c r="J123" s="127">
        <f t="shared" si="13"/>
        <v>0</v>
      </c>
      <c r="K123" s="172"/>
      <c r="L123" s="172"/>
      <c r="M123" s="172"/>
      <c r="N123" s="128">
        <f t="shared" si="18"/>
        <v>0</v>
      </c>
      <c r="O123" s="128">
        <f t="shared" si="14"/>
        <v>0</v>
      </c>
      <c r="P123" s="128">
        <f t="shared" si="15"/>
        <v>0</v>
      </c>
      <c r="Q123" s="129">
        <f t="shared" si="19"/>
        <v>18</v>
      </c>
      <c r="R123" s="177">
        <v>0</v>
      </c>
      <c r="S123" s="177">
        <v>0</v>
      </c>
      <c r="T123" s="177">
        <v>0</v>
      </c>
      <c r="U123" s="129">
        <f>-(S123*'Ficha funcionário'!O118)*'Ficha de funcio e processa'!J123</f>
        <v>0</v>
      </c>
      <c r="V123" s="129">
        <f>(T123*'Ficha funcionário'!O118)*'Ficha de funcio e processa'!J123</f>
        <v>0</v>
      </c>
      <c r="W123" s="130">
        <f t="shared" si="20"/>
        <v>0</v>
      </c>
      <c r="X123" s="132"/>
      <c r="Y123" s="132">
        <f t="shared" si="21"/>
        <v>0</v>
      </c>
      <c r="Z123" s="133"/>
      <c r="AA123" s="133"/>
      <c r="AB123" s="133"/>
      <c r="AC123" s="133"/>
      <c r="AD123" s="149">
        <f>'Ficha funcionário'!Q118</f>
        <v>0</v>
      </c>
      <c r="AE123" s="149">
        <f>'Ficha funcionário'!P118</f>
        <v>0</v>
      </c>
      <c r="AF123" s="133"/>
      <c r="AG123" s="221"/>
      <c r="AH123" s="221"/>
      <c r="AI123" s="222">
        <f t="shared" si="16"/>
        <v>0</v>
      </c>
      <c r="AJ123" s="223">
        <f>'Ficha funcionário'!J118</f>
        <v>0</v>
      </c>
      <c r="AK123" s="222">
        <f>'Ficha funcionário'!K118</f>
        <v>0</v>
      </c>
      <c r="AL123" s="222">
        <f>'Ficha funcionário'!L118</f>
        <v>0</v>
      </c>
      <c r="AM123" s="222">
        <f>'Ficha funcionário'!M118</f>
        <v>-0.3</v>
      </c>
      <c r="AN123" s="222">
        <f t="shared" si="22"/>
        <v>0</v>
      </c>
      <c r="AO123" s="134">
        <f t="shared" si="17"/>
        <v>0</v>
      </c>
      <c r="AP123" s="178"/>
      <c r="AQ123" s="246" t="s">
        <v>175</v>
      </c>
      <c r="AR123" s="179"/>
      <c r="AS123" s="179"/>
      <c r="AT123" s="179"/>
      <c r="AU123" s="179"/>
    </row>
    <row r="124" spans="1:47">
      <c r="A124" s="123" t="b">
        <f>'Ficha funcionário'!A119</f>
        <v>0</v>
      </c>
      <c r="B124" s="123">
        <f>'Ficha funcionário'!B119</f>
        <v>0</v>
      </c>
      <c r="C124" s="123">
        <f>'Ficha funcionário'!C120</f>
        <v>0</v>
      </c>
      <c r="D124" s="124">
        <f>'Ficha funcionário'!D119</f>
        <v>0</v>
      </c>
      <c r="E12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2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24" s="173">
        <f>'Ficha funcionário'!I119</f>
        <v>0</v>
      </c>
      <c r="H124" s="126">
        <f>'Ficha funcionário'!N119</f>
        <v>44</v>
      </c>
      <c r="I124" s="126">
        <f>'Ficha funcionário'!O119</f>
        <v>9</v>
      </c>
      <c r="J124" s="127">
        <f t="shared" si="13"/>
        <v>0</v>
      </c>
      <c r="K124" s="172"/>
      <c r="L124" s="172"/>
      <c r="M124" s="172"/>
      <c r="N124" s="128">
        <f t="shared" si="18"/>
        <v>0</v>
      </c>
      <c r="O124" s="128">
        <f t="shared" si="14"/>
        <v>0</v>
      </c>
      <c r="P124" s="128">
        <f t="shared" si="15"/>
        <v>0</v>
      </c>
      <c r="Q124" s="129">
        <f t="shared" si="19"/>
        <v>18</v>
      </c>
      <c r="R124" s="177">
        <v>0</v>
      </c>
      <c r="S124" s="177">
        <v>0</v>
      </c>
      <c r="T124" s="177">
        <v>0</v>
      </c>
      <c r="U124" s="129">
        <f>-(S124*'Ficha funcionário'!O119)*'Ficha de funcio e processa'!J124</f>
        <v>0</v>
      </c>
      <c r="V124" s="129">
        <f>(T124*'Ficha funcionário'!O119)*'Ficha de funcio e processa'!J124</f>
        <v>0</v>
      </c>
      <c r="W124" s="130">
        <f t="shared" si="20"/>
        <v>0</v>
      </c>
      <c r="X124" s="132"/>
      <c r="Y124" s="132">
        <f t="shared" si="21"/>
        <v>0</v>
      </c>
      <c r="Z124" s="133"/>
      <c r="AA124" s="133"/>
      <c r="AB124" s="133"/>
      <c r="AC124" s="133"/>
      <c r="AD124" s="149">
        <f>'Ficha funcionário'!Q119</f>
        <v>0</v>
      </c>
      <c r="AE124" s="149">
        <f>'Ficha funcionário'!P119</f>
        <v>0</v>
      </c>
      <c r="AF124" s="133"/>
      <c r="AG124" s="221"/>
      <c r="AH124" s="221"/>
      <c r="AI124" s="222">
        <f t="shared" si="16"/>
        <v>0</v>
      </c>
      <c r="AJ124" s="223">
        <f>'Ficha funcionário'!J119</f>
        <v>0</v>
      </c>
      <c r="AK124" s="222">
        <f>'Ficha funcionário'!K119</f>
        <v>0</v>
      </c>
      <c r="AL124" s="222">
        <f>'Ficha funcionário'!L119</f>
        <v>0</v>
      </c>
      <c r="AM124" s="222">
        <f>'Ficha funcionário'!M119</f>
        <v>-0.3</v>
      </c>
      <c r="AN124" s="222">
        <f t="shared" si="22"/>
        <v>0</v>
      </c>
      <c r="AO124" s="134">
        <f t="shared" si="17"/>
        <v>0</v>
      </c>
      <c r="AP124" s="178"/>
      <c r="AQ124" s="246" t="s">
        <v>175</v>
      </c>
      <c r="AR124" s="179"/>
      <c r="AS124" s="179"/>
      <c r="AT124" s="179"/>
      <c r="AU124" s="179"/>
    </row>
    <row r="125" spans="1:47">
      <c r="A125" s="123" t="b">
        <f>'Ficha funcionário'!A120</f>
        <v>0</v>
      </c>
      <c r="B125" s="123">
        <f>'Ficha funcionário'!B120</f>
        <v>0</v>
      </c>
      <c r="C125" s="123">
        <f>'Ficha funcionário'!C121</f>
        <v>0</v>
      </c>
      <c r="D125" s="124">
        <f>'Ficha funcionário'!D120</f>
        <v>0</v>
      </c>
      <c r="E12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2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25" s="173">
        <f>'Ficha funcionário'!I120</f>
        <v>0</v>
      </c>
      <c r="H125" s="126">
        <f>'Ficha funcionário'!N120</f>
        <v>44</v>
      </c>
      <c r="I125" s="126">
        <f>'Ficha funcionário'!O120</f>
        <v>9</v>
      </c>
      <c r="J125" s="127">
        <f t="shared" si="13"/>
        <v>0</v>
      </c>
      <c r="K125" s="172"/>
      <c r="L125" s="172"/>
      <c r="M125" s="172"/>
      <c r="N125" s="128">
        <f t="shared" si="18"/>
        <v>0</v>
      </c>
      <c r="O125" s="128">
        <f t="shared" si="14"/>
        <v>0</v>
      </c>
      <c r="P125" s="128">
        <f t="shared" si="15"/>
        <v>0</v>
      </c>
      <c r="Q125" s="129">
        <f t="shared" si="19"/>
        <v>18</v>
      </c>
      <c r="R125" s="177">
        <v>0</v>
      </c>
      <c r="S125" s="177">
        <v>0</v>
      </c>
      <c r="T125" s="177">
        <v>0</v>
      </c>
      <c r="U125" s="129">
        <f>-(S125*'Ficha funcionário'!O120)*'Ficha de funcio e processa'!J125</f>
        <v>0</v>
      </c>
      <c r="V125" s="129">
        <f>(T125*'Ficha funcionário'!O120)*'Ficha de funcio e processa'!J125</f>
        <v>0</v>
      </c>
      <c r="W125" s="130">
        <f t="shared" si="20"/>
        <v>0</v>
      </c>
      <c r="X125" s="132"/>
      <c r="Y125" s="132">
        <f t="shared" si="21"/>
        <v>0</v>
      </c>
      <c r="Z125" s="133"/>
      <c r="AA125" s="133"/>
      <c r="AB125" s="133"/>
      <c r="AC125" s="133"/>
      <c r="AD125" s="149">
        <f>'Ficha funcionário'!Q120</f>
        <v>0</v>
      </c>
      <c r="AE125" s="149">
        <f>'Ficha funcionário'!P120</f>
        <v>0</v>
      </c>
      <c r="AF125" s="133"/>
      <c r="AG125" s="221"/>
      <c r="AH125" s="221"/>
      <c r="AI125" s="222">
        <f t="shared" si="16"/>
        <v>0</v>
      </c>
      <c r="AJ125" s="223">
        <f>'Ficha funcionário'!J120</f>
        <v>0</v>
      </c>
      <c r="AK125" s="222">
        <f>'Ficha funcionário'!K120</f>
        <v>0</v>
      </c>
      <c r="AL125" s="222">
        <f>'Ficha funcionário'!L120</f>
        <v>0</v>
      </c>
      <c r="AM125" s="222">
        <f>'Ficha funcionário'!M120</f>
        <v>-0.3</v>
      </c>
      <c r="AN125" s="222">
        <f t="shared" si="22"/>
        <v>0</v>
      </c>
      <c r="AO125" s="134">
        <f t="shared" si="17"/>
        <v>0</v>
      </c>
      <c r="AP125" s="178"/>
      <c r="AQ125" s="246" t="s">
        <v>175</v>
      </c>
      <c r="AR125" s="179"/>
      <c r="AS125" s="179"/>
      <c r="AT125" s="179"/>
      <c r="AU125" s="179"/>
    </row>
    <row r="126" spans="1:47">
      <c r="A126" s="123" t="b">
        <f>'Ficha funcionário'!A121</f>
        <v>0</v>
      </c>
      <c r="B126" s="123">
        <f>'Ficha funcionário'!B121</f>
        <v>0</v>
      </c>
      <c r="C126" s="123">
        <f>'Ficha funcionário'!C121</f>
        <v>0</v>
      </c>
      <c r="D126" s="124">
        <f>'Ficha funcionário'!D121</f>
        <v>0</v>
      </c>
      <c r="E12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2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26" s="173">
        <f>'Ficha funcionário'!I121</f>
        <v>0</v>
      </c>
      <c r="H126" s="126">
        <f>'Ficha funcionário'!N121</f>
        <v>44</v>
      </c>
      <c r="I126" s="126">
        <f>'Ficha funcionário'!O121</f>
        <v>9</v>
      </c>
      <c r="J126" s="127">
        <f t="shared" si="13"/>
        <v>0</v>
      </c>
      <c r="K126" s="172"/>
      <c r="L126" s="172"/>
      <c r="M126" s="172"/>
      <c r="N126" s="128">
        <f t="shared" si="18"/>
        <v>0</v>
      </c>
      <c r="O126" s="128">
        <f t="shared" si="14"/>
        <v>0</v>
      </c>
      <c r="P126" s="128">
        <f t="shared" si="15"/>
        <v>0</v>
      </c>
      <c r="Q126" s="129">
        <f t="shared" si="19"/>
        <v>18</v>
      </c>
      <c r="R126" s="177">
        <v>0</v>
      </c>
      <c r="S126" s="177">
        <v>0</v>
      </c>
      <c r="T126" s="177">
        <v>0</v>
      </c>
      <c r="U126" s="129">
        <f>-(S126*'Ficha funcionário'!O121)*'Ficha de funcio e processa'!J126</f>
        <v>0</v>
      </c>
      <c r="V126" s="129">
        <f>(T126*'Ficha funcionário'!O121)*'Ficha de funcio e processa'!J126</f>
        <v>0</v>
      </c>
      <c r="W126" s="130">
        <f t="shared" si="20"/>
        <v>0</v>
      </c>
      <c r="X126" s="132"/>
      <c r="Y126" s="132">
        <f t="shared" si="21"/>
        <v>0</v>
      </c>
      <c r="Z126" s="133"/>
      <c r="AA126" s="133"/>
      <c r="AB126" s="133"/>
      <c r="AC126" s="133"/>
      <c r="AD126" s="149">
        <f>'Ficha funcionário'!Q121</f>
        <v>0</v>
      </c>
      <c r="AE126" s="149">
        <f>'Ficha funcionário'!P121</f>
        <v>0</v>
      </c>
      <c r="AF126" s="133"/>
      <c r="AG126" s="221"/>
      <c r="AH126" s="221"/>
      <c r="AI126" s="222">
        <f t="shared" si="16"/>
        <v>0</v>
      </c>
      <c r="AJ126" s="223">
        <f>'Ficha funcionário'!J121</f>
        <v>0</v>
      </c>
      <c r="AK126" s="222">
        <f>'Ficha funcionário'!K121</f>
        <v>0</v>
      </c>
      <c r="AL126" s="222">
        <f>'Ficha funcionário'!L121</f>
        <v>0</v>
      </c>
      <c r="AM126" s="222">
        <f>'Ficha funcionário'!M121</f>
        <v>-0.3</v>
      </c>
      <c r="AN126" s="222">
        <f t="shared" si="22"/>
        <v>0</v>
      </c>
      <c r="AO126" s="134">
        <f t="shared" si="17"/>
        <v>0</v>
      </c>
      <c r="AP126" s="178"/>
      <c r="AQ126" s="246" t="s">
        <v>175</v>
      </c>
      <c r="AR126" s="179"/>
      <c r="AS126" s="179"/>
      <c r="AT126" s="179"/>
      <c r="AU126" s="179"/>
    </row>
    <row r="127" spans="1:47">
      <c r="A127" s="123" t="b">
        <f>'Ficha funcionário'!A122</f>
        <v>0</v>
      </c>
      <c r="B127" s="123">
        <f>'Ficha funcionário'!B122</f>
        <v>0</v>
      </c>
      <c r="C127" s="123">
        <f>'Ficha funcionário'!C122</f>
        <v>0</v>
      </c>
      <c r="D127" s="124">
        <f>'Ficha funcionário'!D122</f>
        <v>0</v>
      </c>
      <c r="E12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2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27" s="173">
        <f>'Ficha funcionário'!I122</f>
        <v>0</v>
      </c>
      <c r="H127" s="126">
        <f>'Ficha funcionário'!N122</f>
        <v>44</v>
      </c>
      <c r="I127" s="126">
        <f>'Ficha funcionário'!O122</f>
        <v>9</v>
      </c>
      <c r="J127" s="127">
        <f t="shared" si="13"/>
        <v>0</v>
      </c>
      <c r="K127" s="172"/>
      <c r="L127" s="172"/>
      <c r="M127" s="172"/>
      <c r="N127" s="128">
        <f t="shared" si="18"/>
        <v>0</v>
      </c>
      <c r="O127" s="128">
        <f t="shared" si="14"/>
        <v>0</v>
      </c>
      <c r="P127" s="128">
        <f t="shared" si="15"/>
        <v>0</v>
      </c>
      <c r="Q127" s="129">
        <f t="shared" si="19"/>
        <v>18</v>
      </c>
      <c r="R127" s="177">
        <v>0</v>
      </c>
      <c r="S127" s="177">
        <v>0</v>
      </c>
      <c r="T127" s="177">
        <v>0</v>
      </c>
      <c r="U127" s="129">
        <f>-(S127*'Ficha funcionário'!O122)*'Ficha de funcio e processa'!J127</f>
        <v>0</v>
      </c>
      <c r="V127" s="129">
        <f>(T127*'Ficha funcionário'!O122)*'Ficha de funcio e processa'!J127</f>
        <v>0</v>
      </c>
      <c r="W127" s="130">
        <f t="shared" si="20"/>
        <v>0</v>
      </c>
      <c r="X127" s="132"/>
      <c r="Y127" s="132">
        <f t="shared" si="21"/>
        <v>0</v>
      </c>
      <c r="Z127" s="133"/>
      <c r="AA127" s="133"/>
      <c r="AB127" s="133"/>
      <c r="AC127" s="133"/>
      <c r="AD127" s="149">
        <f>'Ficha funcionário'!Q122</f>
        <v>0</v>
      </c>
      <c r="AE127" s="149">
        <f>'Ficha funcionário'!P122</f>
        <v>0</v>
      </c>
      <c r="AF127" s="133"/>
      <c r="AG127" s="221"/>
      <c r="AH127" s="221"/>
      <c r="AI127" s="222">
        <f t="shared" si="16"/>
        <v>0</v>
      </c>
      <c r="AJ127" s="223">
        <f>'Ficha funcionário'!J122</f>
        <v>0</v>
      </c>
      <c r="AK127" s="222">
        <f>'Ficha funcionário'!K122</f>
        <v>0</v>
      </c>
      <c r="AL127" s="222">
        <f>'Ficha funcionário'!L122</f>
        <v>0</v>
      </c>
      <c r="AM127" s="222">
        <f>'Ficha funcionário'!M122</f>
        <v>-0.3</v>
      </c>
      <c r="AN127" s="222">
        <f t="shared" si="22"/>
        <v>0</v>
      </c>
      <c r="AO127" s="134">
        <f t="shared" si="17"/>
        <v>0</v>
      </c>
      <c r="AP127" s="178"/>
      <c r="AQ127" s="246" t="s">
        <v>175</v>
      </c>
      <c r="AR127" s="179"/>
      <c r="AS127" s="179"/>
      <c r="AT127" s="179"/>
      <c r="AU127" s="179"/>
    </row>
    <row r="128" spans="1:47">
      <c r="A128" s="123" t="b">
        <f>'Ficha funcionário'!A123</f>
        <v>0</v>
      </c>
      <c r="B128" s="123">
        <f>'Ficha funcionário'!B123</f>
        <v>0</v>
      </c>
      <c r="C128" s="123">
        <f>'Ficha funcionário'!C123</f>
        <v>0</v>
      </c>
      <c r="D128" s="124">
        <f>'Ficha funcionário'!D123</f>
        <v>0</v>
      </c>
      <c r="E12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2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28" s="173">
        <f>'Ficha funcionário'!I123</f>
        <v>0</v>
      </c>
      <c r="H128" s="126">
        <f>'Ficha funcionário'!N123</f>
        <v>44</v>
      </c>
      <c r="I128" s="126">
        <f>'Ficha funcionário'!O123</f>
        <v>9</v>
      </c>
      <c r="J128" s="127">
        <f t="shared" si="13"/>
        <v>0</v>
      </c>
      <c r="K128" s="172"/>
      <c r="L128" s="172"/>
      <c r="M128" s="172"/>
      <c r="N128" s="128">
        <f t="shared" si="18"/>
        <v>0</v>
      </c>
      <c r="O128" s="128">
        <f t="shared" si="14"/>
        <v>0</v>
      </c>
      <c r="P128" s="128">
        <f t="shared" si="15"/>
        <v>0</v>
      </c>
      <c r="Q128" s="129">
        <f t="shared" si="19"/>
        <v>18</v>
      </c>
      <c r="R128" s="177">
        <v>0</v>
      </c>
      <c r="S128" s="177">
        <v>0</v>
      </c>
      <c r="T128" s="177">
        <v>0</v>
      </c>
      <c r="U128" s="129">
        <f>-(S128*'Ficha funcionário'!O123)*'Ficha de funcio e processa'!J128</f>
        <v>0</v>
      </c>
      <c r="V128" s="129">
        <f>(T128*'Ficha funcionário'!O123)*'Ficha de funcio e processa'!J128</f>
        <v>0</v>
      </c>
      <c r="W128" s="130">
        <f t="shared" si="20"/>
        <v>0</v>
      </c>
      <c r="X128" s="132"/>
      <c r="Y128" s="132">
        <f t="shared" si="21"/>
        <v>0</v>
      </c>
      <c r="Z128" s="133"/>
      <c r="AA128" s="133"/>
      <c r="AB128" s="133"/>
      <c r="AC128" s="133"/>
      <c r="AD128" s="149">
        <f>'Ficha funcionário'!Q123</f>
        <v>0</v>
      </c>
      <c r="AE128" s="149">
        <f>'Ficha funcionário'!P123</f>
        <v>0</v>
      </c>
      <c r="AF128" s="133"/>
      <c r="AG128" s="221"/>
      <c r="AH128" s="221"/>
      <c r="AI128" s="222">
        <f t="shared" si="16"/>
        <v>0</v>
      </c>
      <c r="AJ128" s="223">
        <f>'Ficha funcionário'!J123</f>
        <v>0</v>
      </c>
      <c r="AK128" s="222">
        <f>'Ficha funcionário'!K123</f>
        <v>0</v>
      </c>
      <c r="AL128" s="222">
        <f>'Ficha funcionário'!L123</f>
        <v>0</v>
      </c>
      <c r="AM128" s="222">
        <f>'Ficha funcionário'!M123</f>
        <v>-0.3</v>
      </c>
      <c r="AN128" s="222">
        <f t="shared" si="22"/>
        <v>0</v>
      </c>
      <c r="AO128" s="134">
        <f t="shared" si="17"/>
        <v>0</v>
      </c>
      <c r="AP128" s="178"/>
      <c r="AQ128" s="246" t="s">
        <v>175</v>
      </c>
      <c r="AR128" s="179"/>
      <c r="AS128" s="179"/>
      <c r="AT128" s="179"/>
      <c r="AU128" s="179"/>
    </row>
    <row r="129" spans="1:47">
      <c r="A129" s="123" t="b">
        <f>'Ficha funcionário'!A124</f>
        <v>0</v>
      </c>
      <c r="B129" s="123">
        <f>'Ficha funcionário'!B124</f>
        <v>0</v>
      </c>
      <c r="C129" s="123">
        <f>'Ficha funcionário'!C124</f>
        <v>0</v>
      </c>
      <c r="D129" s="124">
        <f>'Ficha funcionário'!D124</f>
        <v>0</v>
      </c>
      <c r="E12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2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29" s="173">
        <f>'Ficha funcionário'!I124</f>
        <v>0</v>
      </c>
      <c r="H129" s="126">
        <f>'Ficha funcionário'!N124</f>
        <v>44</v>
      </c>
      <c r="I129" s="126">
        <f>'Ficha funcionário'!O124</f>
        <v>9</v>
      </c>
      <c r="J129" s="127">
        <f t="shared" si="13"/>
        <v>0</v>
      </c>
      <c r="K129" s="172"/>
      <c r="L129" s="172"/>
      <c r="M129" s="172"/>
      <c r="N129" s="128">
        <f t="shared" si="18"/>
        <v>0</v>
      </c>
      <c r="O129" s="128">
        <f t="shared" si="14"/>
        <v>0</v>
      </c>
      <c r="P129" s="128">
        <f t="shared" si="15"/>
        <v>0</v>
      </c>
      <c r="Q129" s="129">
        <f t="shared" si="19"/>
        <v>18</v>
      </c>
      <c r="R129" s="177">
        <v>0</v>
      </c>
      <c r="S129" s="177">
        <v>0</v>
      </c>
      <c r="T129" s="177">
        <v>0</v>
      </c>
      <c r="U129" s="129">
        <f>-(S129*'Ficha funcionário'!O124)*'Ficha de funcio e processa'!J129</f>
        <v>0</v>
      </c>
      <c r="V129" s="129">
        <f>(T129*'Ficha funcionário'!O124)*'Ficha de funcio e processa'!J129</f>
        <v>0</v>
      </c>
      <c r="W129" s="130">
        <f t="shared" si="20"/>
        <v>0</v>
      </c>
      <c r="X129" s="132"/>
      <c r="Y129" s="132">
        <f t="shared" si="21"/>
        <v>0</v>
      </c>
      <c r="Z129" s="133"/>
      <c r="AA129" s="133"/>
      <c r="AB129" s="133"/>
      <c r="AC129" s="133"/>
      <c r="AD129" s="149">
        <f>'Ficha funcionário'!Q124</f>
        <v>0</v>
      </c>
      <c r="AE129" s="149">
        <f>'Ficha funcionário'!P124</f>
        <v>0</v>
      </c>
      <c r="AF129" s="133"/>
      <c r="AG129" s="221"/>
      <c r="AH129" s="221"/>
      <c r="AI129" s="222">
        <f t="shared" si="16"/>
        <v>0</v>
      </c>
      <c r="AJ129" s="223">
        <f>'Ficha funcionário'!J124</f>
        <v>0</v>
      </c>
      <c r="AK129" s="222">
        <f>'Ficha funcionário'!K124</f>
        <v>0</v>
      </c>
      <c r="AL129" s="222">
        <f>'Ficha funcionário'!L124</f>
        <v>0</v>
      </c>
      <c r="AM129" s="222">
        <f>'Ficha funcionário'!M124</f>
        <v>-0.3</v>
      </c>
      <c r="AN129" s="222">
        <f t="shared" si="22"/>
        <v>0</v>
      </c>
      <c r="AO129" s="134">
        <f t="shared" si="17"/>
        <v>0</v>
      </c>
      <c r="AP129" s="178"/>
      <c r="AQ129" s="246" t="s">
        <v>175</v>
      </c>
      <c r="AR129" s="179"/>
      <c r="AS129" s="179"/>
      <c r="AT129" s="179"/>
      <c r="AU129" s="179"/>
    </row>
    <row r="130" spans="1:47">
      <c r="A130" s="123" t="b">
        <f>'Ficha funcionário'!A125</f>
        <v>0</v>
      </c>
      <c r="B130" s="123">
        <f>'Ficha funcionário'!B125</f>
        <v>0</v>
      </c>
      <c r="C130" s="123">
        <f>'Ficha funcionário'!C125</f>
        <v>0</v>
      </c>
      <c r="D130" s="124">
        <f>'Ficha funcionário'!D125</f>
        <v>0</v>
      </c>
      <c r="E13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3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30" s="173">
        <f>'Ficha funcionário'!I125</f>
        <v>0</v>
      </c>
      <c r="H130" s="126">
        <f>'Ficha funcionário'!N125</f>
        <v>44</v>
      </c>
      <c r="I130" s="126">
        <f>'Ficha funcionário'!O125</f>
        <v>9</v>
      </c>
      <c r="J130" s="127">
        <f t="shared" si="13"/>
        <v>0</v>
      </c>
      <c r="K130" s="172"/>
      <c r="L130" s="172"/>
      <c r="M130" s="172"/>
      <c r="N130" s="128">
        <f t="shared" si="18"/>
        <v>0</v>
      </c>
      <c r="O130" s="128">
        <f t="shared" si="14"/>
        <v>0</v>
      </c>
      <c r="P130" s="128">
        <f t="shared" si="15"/>
        <v>0</v>
      </c>
      <c r="Q130" s="129">
        <f t="shared" si="19"/>
        <v>18</v>
      </c>
      <c r="R130" s="177">
        <v>0</v>
      </c>
      <c r="S130" s="177">
        <v>0</v>
      </c>
      <c r="T130" s="177">
        <v>0</v>
      </c>
      <c r="U130" s="129">
        <f>-(S130*'Ficha funcionário'!O125)*'Ficha de funcio e processa'!J130</f>
        <v>0</v>
      </c>
      <c r="V130" s="129">
        <f>(T130*'Ficha funcionário'!O125)*'Ficha de funcio e processa'!J130</f>
        <v>0</v>
      </c>
      <c r="W130" s="130">
        <f t="shared" si="20"/>
        <v>0</v>
      </c>
      <c r="X130" s="132"/>
      <c r="Y130" s="132">
        <f t="shared" si="21"/>
        <v>0</v>
      </c>
      <c r="Z130" s="133"/>
      <c r="AA130" s="133"/>
      <c r="AB130" s="133"/>
      <c r="AC130" s="133"/>
      <c r="AD130" s="149">
        <f>'Ficha funcionário'!Q125</f>
        <v>0</v>
      </c>
      <c r="AE130" s="149">
        <f>'Ficha funcionário'!P125</f>
        <v>0</v>
      </c>
      <c r="AF130" s="133"/>
      <c r="AG130" s="221"/>
      <c r="AH130" s="221"/>
      <c r="AI130" s="222">
        <f t="shared" si="16"/>
        <v>0</v>
      </c>
      <c r="AJ130" s="223">
        <f>'Ficha funcionário'!J125</f>
        <v>0</v>
      </c>
      <c r="AK130" s="222">
        <f>'Ficha funcionário'!K125</f>
        <v>0</v>
      </c>
      <c r="AL130" s="222">
        <f>'Ficha funcionário'!L125</f>
        <v>0</v>
      </c>
      <c r="AM130" s="222">
        <f>'Ficha funcionário'!M125</f>
        <v>-0.3</v>
      </c>
      <c r="AN130" s="222">
        <f t="shared" si="22"/>
        <v>0</v>
      </c>
      <c r="AO130" s="134">
        <f t="shared" si="17"/>
        <v>0</v>
      </c>
      <c r="AP130" s="178"/>
      <c r="AQ130" s="246" t="s">
        <v>175</v>
      </c>
      <c r="AR130" s="179"/>
      <c r="AS130" s="179"/>
      <c r="AT130" s="179"/>
      <c r="AU130" s="179"/>
    </row>
    <row r="131" spans="1:47">
      <c r="A131" s="123" t="b">
        <f>'Ficha funcionário'!A126</f>
        <v>0</v>
      </c>
      <c r="B131" s="123">
        <f>'Ficha funcionário'!B126</f>
        <v>0</v>
      </c>
      <c r="C131" s="123">
        <f>'Ficha funcionário'!C126</f>
        <v>0</v>
      </c>
      <c r="D131" s="124">
        <f>'Ficha funcionário'!D126</f>
        <v>0</v>
      </c>
      <c r="E13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3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31" s="173">
        <f>'Ficha funcionário'!I126</f>
        <v>0</v>
      </c>
      <c r="H131" s="126">
        <f>'Ficha funcionário'!N126</f>
        <v>44</v>
      </c>
      <c r="I131" s="126">
        <f>'Ficha funcionário'!O126</f>
        <v>9</v>
      </c>
      <c r="J131" s="127">
        <f t="shared" si="13"/>
        <v>0</v>
      </c>
      <c r="K131" s="172"/>
      <c r="L131" s="172"/>
      <c r="M131" s="172"/>
      <c r="N131" s="128">
        <f t="shared" si="18"/>
        <v>0</v>
      </c>
      <c r="O131" s="128">
        <f t="shared" si="14"/>
        <v>0</v>
      </c>
      <c r="P131" s="128">
        <f t="shared" si="15"/>
        <v>0</v>
      </c>
      <c r="Q131" s="129">
        <f t="shared" si="19"/>
        <v>18</v>
      </c>
      <c r="R131" s="177">
        <v>0</v>
      </c>
      <c r="S131" s="177">
        <v>0</v>
      </c>
      <c r="T131" s="177">
        <v>0</v>
      </c>
      <c r="U131" s="129">
        <f>-(S131*'Ficha funcionário'!O126)*'Ficha de funcio e processa'!J131</f>
        <v>0</v>
      </c>
      <c r="V131" s="129">
        <f>(T131*'Ficha funcionário'!O126)*'Ficha de funcio e processa'!J131</f>
        <v>0</v>
      </c>
      <c r="W131" s="130">
        <f t="shared" si="20"/>
        <v>0</v>
      </c>
      <c r="X131" s="132"/>
      <c r="Y131" s="132">
        <f t="shared" si="21"/>
        <v>0</v>
      </c>
      <c r="Z131" s="133"/>
      <c r="AA131" s="133"/>
      <c r="AB131" s="133"/>
      <c r="AC131" s="133"/>
      <c r="AD131" s="149">
        <f>'Ficha funcionário'!Q126</f>
        <v>0</v>
      </c>
      <c r="AE131" s="149">
        <f>'Ficha funcionário'!P126</f>
        <v>0</v>
      </c>
      <c r="AF131" s="133"/>
      <c r="AG131" s="221"/>
      <c r="AH131" s="221"/>
      <c r="AI131" s="222">
        <f t="shared" si="16"/>
        <v>0</v>
      </c>
      <c r="AJ131" s="223">
        <f>'Ficha funcionário'!J126</f>
        <v>0</v>
      </c>
      <c r="AK131" s="222">
        <f>'Ficha funcionário'!K126</f>
        <v>0</v>
      </c>
      <c r="AL131" s="222">
        <f>'Ficha funcionário'!L126</f>
        <v>0</v>
      </c>
      <c r="AM131" s="222">
        <f>'Ficha funcionário'!M126</f>
        <v>-0.3</v>
      </c>
      <c r="AN131" s="222">
        <f t="shared" si="22"/>
        <v>0</v>
      </c>
      <c r="AO131" s="134">
        <f t="shared" si="17"/>
        <v>0</v>
      </c>
      <c r="AP131" s="178"/>
      <c r="AQ131" s="246" t="s">
        <v>175</v>
      </c>
      <c r="AR131" s="179"/>
      <c r="AS131" s="179"/>
      <c r="AT131" s="179"/>
      <c r="AU131" s="179"/>
    </row>
    <row r="132" spans="1:47">
      <c r="A132" s="123" t="b">
        <f>'Ficha funcionário'!A127</f>
        <v>0</v>
      </c>
      <c r="B132" s="123">
        <f>'Ficha funcionário'!B127</f>
        <v>0</v>
      </c>
      <c r="C132" s="123">
        <f>'Ficha funcionário'!C127</f>
        <v>0</v>
      </c>
      <c r="D132" s="124">
        <f>'Ficha funcionário'!D127</f>
        <v>0</v>
      </c>
      <c r="E13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3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32" s="173">
        <f>'Ficha funcionário'!I127</f>
        <v>0</v>
      </c>
      <c r="H132" s="126">
        <f>'Ficha funcionário'!N127</f>
        <v>44</v>
      </c>
      <c r="I132" s="126">
        <f>'Ficha funcionário'!O127</f>
        <v>9</v>
      </c>
      <c r="J132" s="127">
        <f t="shared" si="13"/>
        <v>0</v>
      </c>
      <c r="K132" s="172"/>
      <c r="L132" s="172"/>
      <c r="M132" s="172"/>
      <c r="N132" s="128">
        <f t="shared" si="18"/>
        <v>0</v>
      </c>
      <c r="O132" s="128">
        <f t="shared" si="14"/>
        <v>0</v>
      </c>
      <c r="P132" s="128">
        <f t="shared" si="15"/>
        <v>0</v>
      </c>
      <c r="Q132" s="129">
        <f t="shared" si="19"/>
        <v>18</v>
      </c>
      <c r="R132" s="177">
        <v>0</v>
      </c>
      <c r="S132" s="177">
        <v>0</v>
      </c>
      <c r="T132" s="177">
        <v>0</v>
      </c>
      <c r="U132" s="129">
        <f>-(S132*'Ficha funcionário'!O127)*'Ficha de funcio e processa'!J132</f>
        <v>0</v>
      </c>
      <c r="V132" s="129">
        <f>(T132*'Ficha funcionário'!O127)*'Ficha de funcio e processa'!J132</f>
        <v>0</v>
      </c>
      <c r="W132" s="130">
        <f t="shared" si="20"/>
        <v>0</v>
      </c>
      <c r="X132" s="132"/>
      <c r="Y132" s="132">
        <f t="shared" si="21"/>
        <v>0</v>
      </c>
      <c r="Z132" s="133"/>
      <c r="AA132" s="133"/>
      <c r="AB132" s="133"/>
      <c r="AC132" s="133"/>
      <c r="AD132" s="149">
        <f>'Ficha funcionário'!Q127</f>
        <v>0</v>
      </c>
      <c r="AE132" s="149">
        <f>'Ficha funcionário'!P127</f>
        <v>0</v>
      </c>
      <c r="AF132" s="133"/>
      <c r="AG132" s="221"/>
      <c r="AH132" s="221"/>
      <c r="AI132" s="222">
        <f t="shared" si="16"/>
        <v>0</v>
      </c>
      <c r="AJ132" s="223">
        <f>'Ficha funcionário'!J127</f>
        <v>0</v>
      </c>
      <c r="AK132" s="222">
        <f>'Ficha funcionário'!K127</f>
        <v>0</v>
      </c>
      <c r="AL132" s="222">
        <f>'Ficha funcionário'!L127</f>
        <v>0</v>
      </c>
      <c r="AM132" s="222">
        <f>'Ficha funcionário'!M127</f>
        <v>-0.3</v>
      </c>
      <c r="AN132" s="222">
        <f t="shared" si="22"/>
        <v>0</v>
      </c>
      <c r="AO132" s="134">
        <f t="shared" si="17"/>
        <v>0</v>
      </c>
      <c r="AP132" s="178"/>
      <c r="AQ132" s="246" t="s">
        <v>175</v>
      </c>
      <c r="AR132" s="179"/>
      <c r="AS132" s="179"/>
      <c r="AT132" s="179"/>
      <c r="AU132" s="179"/>
    </row>
    <row r="133" spans="1:47">
      <c r="A133" s="123" t="b">
        <f>'Ficha funcionário'!A128</f>
        <v>0</v>
      </c>
      <c r="B133" s="123">
        <f>'Ficha funcionário'!B128</f>
        <v>0</v>
      </c>
      <c r="C133" s="123">
        <f>'Ficha funcionário'!C128</f>
        <v>0</v>
      </c>
      <c r="D133" s="124">
        <f>'Ficha funcionário'!D128</f>
        <v>0</v>
      </c>
      <c r="E13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3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33" s="173">
        <f>'Ficha funcionário'!I128</f>
        <v>0</v>
      </c>
      <c r="H133" s="126">
        <f>'Ficha funcionário'!N128</f>
        <v>44</v>
      </c>
      <c r="I133" s="126">
        <f>'Ficha funcionário'!O128</f>
        <v>9</v>
      </c>
      <c r="J133" s="127">
        <f t="shared" si="13"/>
        <v>0</v>
      </c>
      <c r="K133" s="172"/>
      <c r="L133" s="172"/>
      <c r="M133" s="172"/>
      <c r="N133" s="128">
        <f t="shared" si="18"/>
        <v>0</v>
      </c>
      <c r="O133" s="128">
        <f t="shared" si="14"/>
        <v>0</v>
      </c>
      <c r="P133" s="128">
        <f t="shared" si="15"/>
        <v>0</v>
      </c>
      <c r="Q133" s="129">
        <f t="shared" si="19"/>
        <v>18</v>
      </c>
      <c r="R133" s="177">
        <v>0</v>
      </c>
      <c r="S133" s="177">
        <v>0</v>
      </c>
      <c r="T133" s="177">
        <v>0</v>
      </c>
      <c r="U133" s="129">
        <f>-(S133*'Ficha funcionário'!O128)*'Ficha de funcio e processa'!J133</f>
        <v>0</v>
      </c>
      <c r="V133" s="129">
        <f>(T133*'Ficha funcionário'!O128)*'Ficha de funcio e processa'!J133</f>
        <v>0</v>
      </c>
      <c r="W133" s="130">
        <f t="shared" si="20"/>
        <v>0</v>
      </c>
      <c r="X133" s="132"/>
      <c r="Y133" s="132">
        <f t="shared" si="21"/>
        <v>0</v>
      </c>
      <c r="Z133" s="133"/>
      <c r="AA133" s="133"/>
      <c r="AB133" s="133"/>
      <c r="AC133" s="133"/>
      <c r="AD133" s="149">
        <f>'Ficha funcionário'!Q128</f>
        <v>0</v>
      </c>
      <c r="AE133" s="149">
        <f>'Ficha funcionário'!P128</f>
        <v>0</v>
      </c>
      <c r="AF133" s="133"/>
      <c r="AG133" s="221"/>
      <c r="AH133" s="221"/>
      <c r="AI133" s="222">
        <f t="shared" si="16"/>
        <v>0</v>
      </c>
      <c r="AJ133" s="223">
        <f>'Ficha funcionário'!J128</f>
        <v>0</v>
      </c>
      <c r="AK133" s="222">
        <f>'Ficha funcionário'!K128</f>
        <v>0</v>
      </c>
      <c r="AL133" s="222">
        <f>'Ficha funcionário'!L128</f>
        <v>0</v>
      </c>
      <c r="AM133" s="222">
        <f>'Ficha funcionário'!M128</f>
        <v>-0.3</v>
      </c>
      <c r="AN133" s="222">
        <f t="shared" si="22"/>
        <v>0</v>
      </c>
      <c r="AO133" s="134">
        <f t="shared" si="17"/>
        <v>0</v>
      </c>
      <c r="AP133" s="178"/>
      <c r="AQ133" s="246" t="s">
        <v>175</v>
      </c>
      <c r="AR133" s="179"/>
      <c r="AS133" s="179"/>
      <c r="AT133" s="179"/>
      <c r="AU133" s="179"/>
    </row>
    <row r="134" spans="1:47">
      <c r="A134" s="123" t="b">
        <f>'Ficha funcionário'!A129</f>
        <v>0</v>
      </c>
      <c r="B134" s="123">
        <f>'Ficha funcionário'!B129</f>
        <v>0</v>
      </c>
      <c r="C134" s="123">
        <f>'Ficha funcionário'!C129</f>
        <v>0</v>
      </c>
      <c r="D134" s="124">
        <f>'Ficha funcionário'!D129</f>
        <v>0</v>
      </c>
      <c r="E13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3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34" s="173">
        <f>'Ficha funcionário'!I129</f>
        <v>0</v>
      </c>
      <c r="H134" s="126">
        <f>'Ficha funcionário'!N129</f>
        <v>44</v>
      </c>
      <c r="I134" s="126">
        <f>'Ficha funcionário'!O129</f>
        <v>9</v>
      </c>
      <c r="J134" s="127">
        <f t="shared" si="13"/>
        <v>0</v>
      </c>
      <c r="K134" s="172"/>
      <c r="L134" s="172"/>
      <c r="M134" s="172"/>
      <c r="N134" s="128">
        <f t="shared" si="18"/>
        <v>0</v>
      </c>
      <c r="O134" s="128">
        <f t="shared" si="14"/>
        <v>0</v>
      </c>
      <c r="P134" s="128">
        <f t="shared" si="15"/>
        <v>0</v>
      </c>
      <c r="Q134" s="129">
        <f t="shared" si="19"/>
        <v>18</v>
      </c>
      <c r="R134" s="177">
        <v>0</v>
      </c>
      <c r="S134" s="177">
        <v>0</v>
      </c>
      <c r="T134" s="177">
        <v>0</v>
      </c>
      <c r="U134" s="129">
        <f>-(S134*'Ficha funcionário'!O129)*'Ficha de funcio e processa'!J134</f>
        <v>0</v>
      </c>
      <c r="V134" s="129">
        <f>(T134*'Ficha funcionário'!O129)*'Ficha de funcio e processa'!J134</f>
        <v>0</v>
      </c>
      <c r="W134" s="130">
        <f t="shared" si="20"/>
        <v>0</v>
      </c>
      <c r="X134" s="132"/>
      <c r="Y134" s="132">
        <f t="shared" si="21"/>
        <v>0</v>
      </c>
      <c r="Z134" s="133"/>
      <c r="AA134" s="133"/>
      <c r="AB134" s="133"/>
      <c r="AC134" s="133"/>
      <c r="AD134" s="149">
        <f>'Ficha funcionário'!Q129</f>
        <v>0</v>
      </c>
      <c r="AE134" s="149">
        <f>'Ficha funcionário'!P129</f>
        <v>0</v>
      </c>
      <c r="AF134" s="133"/>
      <c r="AG134" s="221"/>
      <c r="AH134" s="221"/>
      <c r="AI134" s="222">
        <f t="shared" si="16"/>
        <v>0</v>
      </c>
      <c r="AJ134" s="223">
        <f>'Ficha funcionário'!J129</f>
        <v>0</v>
      </c>
      <c r="AK134" s="222">
        <f>'Ficha funcionário'!K129</f>
        <v>0</v>
      </c>
      <c r="AL134" s="222">
        <f>'Ficha funcionário'!L129</f>
        <v>0</v>
      </c>
      <c r="AM134" s="222">
        <f>'Ficha funcionário'!M129</f>
        <v>-0.3</v>
      </c>
      <c r="AN134" s="222">
        <f t="shared" si="22"/>
        <v>0</v>
      </c>
      <c r="AO134" s="134">
        <f t="shared" si="17"/>
        <v>0</v>
      </c>
      <c r="AP134" s="178"/>
      <c r="AQ134" s="246" t="s">
        <v>175</v>
      </c>
      <c r="AR134" s="179"/>
      <c r="AS134" s="179"/>
      <c r="AT134" s="179"/>
      <c r="AU134" s="179"/>
    </row>
    <row r="135" spans="1:47">
      <c r="A135" s="123" t="b">
        <f>'Ficha funcionário'!A130</f>
        <v>0</v>
      </c>
      <c r="B135" s="123">
        <f>'Ficha funcionário'!B130</f>
        <v>0</v>
      </c>
      <c r="C135" s="123">
        <f>'Ficha funcionário'!C130</f>
        <v>0</v>
      </c>
      <c r="D135" s="124">
        <f>'Ficha funcionário'!D130</f>
        <v>0</v>
      </c>
      <c r="E13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3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35" s="173">
        <f>'Ficha funcionário'!I130</f>
        <v>0</v>
      </c>
      <c r="H135" s="126">
        <f>'Ficha funcionário'!N130</f>
        <v>44</v>
      </c>
      <c r="I135" s="126">
        <f>'Ficha funcionário'!O130</f>
        <v>9</v>
      </c>
      <c r="J135" s="127">
        <f t="shared" si="13"/>
        <v>0</v>
      </c>
      <c r="K135" s="172"/>
      <c r="L135" s="172"/>
      <c r="M135" s="172"/>
      <c r="N135" s="128">
        <f t="shared" si="18"/>
        <v>0</v>
      </c>
      <c r="O135" s="128">
        <f t="shared" si="14"/>
        <v>0</v>
      </c>
      <c r="P135" s="128">
        <f t="shared" si="15"/>
        <v>0</v>
      </c>
      <c r="Q135" s="129">
        <f t="shared" si="19"/>
        <v>18</v>
      </c>
      <c r="R135" s="177">
        <v>0</v>
      </c>
      <c r="S135" s="177">
        <v>0</v>
      </c>
      <c r="T135" s="177">
        <v>0</v>
      </c>
      <c r="U135" s="129">
        <f>-(S135*'Ficha funcionário'!O130)*'Ficha de funcio e processa'!J135</f>
        <v>0</v>
      </c>
      <c r="V135" s="129">
        <f>(T135*'Ficha funcionário'!O130)*'Ficha de funcio e processa'!J135</f>
        <v>0</v>
      </c>
      <c r="W135" s="130">
        <f t="shared" si="20"/>
        <v>0</v>
      </c>
      <c r="X135" s="132"/>
      <c r="Y135" s="132">
        <f t="shared" si="21"/>
        <v>0</v>
      </c>
      <c r="Z135" s="133"/>
      <c r="AA135" s="133"/>
      <c r="AB135" s="133"/>
      <c r="AC135" s="133"/>
      <c r="AD135" s="149">
        <f>'Ficha funcionário'!Q130</f>
        <v>0</v>
      </c>
      <c r="AE135" s="149">
        <f>'Ficha funcionário'!P130</f>
        <v>0</v>
      </c>
      <c r="AF135" s="133"/>
      <c r="AG135" s="221"/>
      <c r="AH135" s="221"/>
      <c r="AI135" s="222">
        <f t="shared" si="16"/>
        <v>0</v>
      </c>
      <c r="AJ135" s="223">
        <f>'Ficha funcionário'!J130</f>
        <v>0</v>
      </c>
      <c r="AK135" s="222">
        <f>'Ficha funcionário'!K130</f>
        <v>0</v>
      </c>
      <c r="AL135" s="222">
        <f>'Ficha funcionário'!L130</f>
        <v>0</v>
      </c>
      <c r="AM135" s="222">
        <f>'Ficha funcionário'!M130</f>
        <v>-0.3</v>
      </c>
      <c r="AN135" s="222">
        <f t="shared" si="22"/>
        <v>0</v>
      </c>
      <c r="AO135" s="134">
        <f t="shared" si="17"/>
        <v>0</v>
      </c>
      <c r="AP135" s="178"/>
      <c r="AQ135" s="246" t="s">
        <v>175</v>
      </c>
      <c r="AR135" s="179"/>
      <c r="AS135" s="179"/>
      <c r="AT135" s="179"/>
      <c r="AU135" s="179"/>
    </row>
    <row r="136" spans="1:47">
      <c r="A136" s="123" t="b">
        <f>'Ficha funcionário'!A131</f>
        <v>0</v>
      </c>
      <c r="B136" s="123">
        <f>'Ficha funcionário'!B131</f>
        <v>0</v>
      </c>
      <c r="C136" s="123">
        <f>'Ficha funcionário'!C131</f>
        <v>0</v>
      </c>
      <c r="D136" s="124">
        <f>'Ficha funcionário'!D131</f>
        <v>0</v>
      </c>
      <c r="E13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3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36" s="173">
        <f>'Ficha funcionário'!I131</f>
        <v>0</v>
      </c>
      <c r="H136" s="126">
        <f>'Ficha funcionário'!N131</f>
        <v>44</v>
      </c>
      <c r="I136" s="126">
        <f>'Ficha funcionário'!O131</f>
        <v>9</v>
      </c>
      <c r="J136" s="127">
        <f t="shared" si="13"/>
        <v>0</v>
      </c>
      <c r="K136" s="172"/>
      <c r="L136" s="172"/>
      <c r="M136" s="172"/>
      <c r="N136" s="128">
        <f t="shared" si="18"/>
        <v>0</v>
      </c>
      <c r="O136" s="128">
        <f t="shared" si="14"/>
        <v>0</v>
      </c>
      <c r="P136" s="128">
        <f t="shared" si="15"/>
        <v>0</v>
      </c>
      <c r="Q136" s="129">
        <f t="shared" si="19"/>
        <v>18</v>
      </c>
      <c r="R136" s="177">
        <v>0</v>
      </c>
      <c r="S136" s="177">
        <v>0</v>
      </c>
      <c r="T136" s="177">
        <v>0</v>
      </c>
      <c r="U136" s="129">
        <f>-(S136*'Ficha funcionário'!O131)*'Ficha de funcio e processa'!J136</f>
        <v>0</v>
      </c>
      <c r="V136" s="129">
        <f>(T136*'Ficha funcionário'!O131)*'Ficha de funcio e processa'!J136</f>
        <v>0</v>
      </c>
      <c r="W136" s="130">
        <f t="shared" si="20"/>
        <v>0</v>
      </c>
      <c r="X136" s="132"/>
      <c r="Y136" s="132">
        <f t="shared" si="21"/>
        <v>0</v>
      </c>
      <c r="Z136" s="133"/>
      <c r="AA136" s="133"/>
      <c r="AB136" s="133"/>
      <c r="AC136" s="133"/>
      <c r="AD136" s="149">
        <f>'Ficha funcionário'!Q131</f>
        <v>0</v>
      </c>
      <c r="AE136" s="149">
        <f>'Ficha funcionário'!P131</f>
        <v>0</v>
      </c>
      <c r="AF136" s="133"/>
      <c r="AG136" s="221"/>
      <c r="AH136" s="221"/>
      <c r="AI136" s="222">
        <f t="shared" si="16"/>
        <v>0</v>
      </c>
      <c r="AJ136" s="223">
        <f>'Ficha funcionário'!J131</f>
        <v>0</v>
      </c>
      <c r="AK136" s="222">
        <f>'Ficha funcionário'!K131</f>
        <v>0</v>
      </c>
      <c r="AL136" s="222">
        <f>'Ficha funcionário'!L131</f>
        <v>0</v>
      </c>
      <c r="AM136" s="222">
        <f>'Ficha funcionário'!M131</f>
        <v>-0.3</v>
      </c>
      <c r="AN136" s="222">
        <f t="shared" si="22"/>
        <v>0</v>
      </c>
      <c r="AO136" s="134">
        <f t="shared" si="17"/>
        <v>0</v>
      </c>
      <c r="AP136" s="178"/>
      <c r="AQ136" s="246" t="s">
        <v>175</v>
      </c>
      <c r="AR136" s="179"/>
      <c r="AS136" s="179"/>
      <c r="AT136" s="179"/>
      <c r="AU136" s="179"/>
    </row>
    <row r="137" spans="1:47">
      <c r="A137" s="123" t="b">
        <f>'Ficha funcionário'!A132</f>
        <v>0</v>
      </c>
      <c r="B137" s="123">
        <f>'Ficha funcionário'!B132</f>
        <v>0</v>
      </c>
      <c r="C137" s="123">
        <f>'Ficha funcionário'!C132</f>
        <v>0</v>
      </c>
      <c r="D137" s="124">
        <f>'Ficha funcionário'!D132</f>
        <v>0</v>
      </c>
      <c r="E13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3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37" s="173">
        <f>'Ficha funcionário'!I132</f>
        <v>0</v>
      </c>
      <c r="H137" s="126">
        <f>'Ficha funcionário'!N132</f>
        <v>44</v>
      </c>
      <c r="I137" s="126">
        <f>'Ficha funcionário'!O132</f>
        <v>9</v>
      </c>
      <c r="J137" s="127">
        <f t="shared" si="13"/>
        <v>0</v>
      </c>
      <c r="K137" s="172"/>
      <c r="L137" s="172"/>
      <c r="M137" s="172"/>
      <c r="N137" s="128">
        <f t="shared" si="18"/>
        <v>0</v>
      </c>
      <c r="O137" s="128">
        <f t="shared" si="14"/>
        <v>0</v>
      </c>
      <c r="P137" s="128">
        <f t="shared" si="15"/>
        <v>0</v>
      </c>
      <c r="Q137" s="129">
        <f t="shared" si="19"/>
        <v>18</v>
      </c>
      <c r="R137" s="177">
        <v>0</v>
      </c>
      <c r="S137" s="177">
        <v>0</v>
      </c>
      <c r="T137" s="177">
        <v>0</v>
      </c>
      <c r="U137" s="129">
        <f>-(S137*'Ficha funcionário'!O132)*'Ficha de funcio e processa'!J137</f>
        <v>0</v>
      </c>
      <c r="V137" s="129">
        <f>(T137*'Ficha funcionário'!O132)*'Ficha de funcio e processa'!J137</f>
        <v>0</v>
      </c>
      <c r="W137" s="130">
        <f t="shared" si="20"/>
        <v>0</v>
      </c>
      <c r="X137" s="132"/>
      <c r="Y137" s="132">
        <f t="shared" si="21"/>
        <v>0</v>
      </c>
      <c r="Z137" s="133"/>
      <c r="AA137" s="133"/>
      <c r="AB137" s="133"/>
      <c r="AC137" s="133"/>
      <c r="AD137" s="149">
        <f>'Ficha funcionário'!Q132</f>
        <v>0</v>
      </c>
      <c r="AE137" s="149">
        <f>'Ficha funcionário'!P132</f>
        <v>0</v>
      </c>
      <c r="AF137" s="133"/>
      <c r="AG137" s="221"/>
      <c r="AH137" s="221"/>
      <c r="AI137" s="222">
        <f t="shared" si="16"/>
        <v>0</v>
      </c>
      <c r="AJ137" s="223">
        <f>'Ficha funcionário'!J132</f>
        <v>0</v>
      </c>
      <c r="AK137" s="222">
        <f>'Ficha funcionário'!K132</f>
        <v>0</v>
      </c>
      <c r="AL137" s="222">
        <f>'Ficha funcionário'!L132</f>
        <v>0</v>
      </c>
      <c r="AM137" s="222">
        <f>'Ficha funcionário'!M132</f>
        <v>-0.3</v>
      </c>
      <c r="AN137" s="222">
        <f t="shared" si="22"/>
        <v>0</v>
      </c>
      <c r="AO137" s="134">
        <f t="shared" si="17"/>
        <v>0</v>
      </c>
      <c r="AP137" s="178"/>
      <c r="AQ137" s="246" t="s">
        <v>175</v>
      </c>
      <c r="AR137" s="179"/>
      <c r="AS137" s="179"/>
      <c r="AT137" s="179"/>
      <c r="AU137" s="179"/>
    </row>
    <row r="138" spans="1:47">
      <c r="A138" s="123" t="b">
        <f>'Ficha funcionário'!A133</f>
        <v>0</v>
      </c>
      <c r="B138" s="123">
        <f>'Ficha funcionário'!B133</f>
        <v>0</v>
      </c>
      <c r="C138" s="123">
        <f>'Ficha funcionário'!C133</f>
        <v>0</v>
      </c>
      <c r="D138" s="124">
        <f>'Ficha funcionário'!D133</f>
        <v>0</v>
      </c>
      <c r="E13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3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38" s="173">
        <f>'Ficha funcionário'!I133</f>
        <v>0</v>
      </c>
      <c r="H138" s="126">
        <f>'Ficha funcionário'!N133</f>
        <v>44</v>
      </c>
      <c r="I138" s="126">
        <f>'Ficha funcionário'!O133</f>
        <v>9</v>
      </c>
      <c r="J138" s="127">
        <f t="shared" si="13"/>
        <v>0</v>
      </c>
      <c r="K138" s="172"/>
      <c r="L138" s="172"/>
      <c r="M138" s="172"/>
      <c r="N138" s="128">
        <f t="shared" si="18"/>
        <v>0</v>
      </c>
      <c r="O138" s="128">
        <f t="shared" si="14"/>
        <v>0</v>
      </c>
      <c r="P138" s="128">
        <f t="shared" si="15"/>
        <v>0</v>
      </c>
      <c r="Q138" s="129">
        <f t="shared" si="19"/>
        <v>18</v>
      </c>
      <c r="R138" s="177">
        <v>0</v>
      </c>
      <c r="S138" s="177">
        <v>0</v>
      </c>
      <c r="T138" s="177">
        <v>0</v>
      </c>
      <c r="U138" s="129">
        <f>-(S138*'Ficha funcionário'!O133)*'Ficha de funcio e processa'!J138</f>
        <v>0</v>
      </c>
      <c r="V138" s="129">
        <f>(T138*'Ficha funcionário'!O133)*'Ficha de funcio e processa'!J138</f>
        <v>0</v>
      </c>
      <c r="W138" s="130">
        <f t="shared" si="20"/>
        <v>0</v>
      </c>
      <c r="X138" s="132"/>
      <c r="Y138" s="132">
        <f t="shared" si="21"/>
        <v>0</v>
      </c>
      <c r="Z138" s="133"/>
      <c r="AA138" s="133"/>
      <c r="AB138" s="133"/>
      <c r="AC138" s="133"/>
      <c r="AD138" s="149">
        <f>'Ficha funcionário'!Q133</f>
        <v>0</v>
      </c>
      <c r="AE138" s="149">
        <f>'Ficha funcionário'!P133</f>
        <v>0</v>
      </c>
      <c r="AF138" s="133"/>
      <c r="AG138" s="221"/>
      <c r="AH138" s="221"/>
      <c r="AI138" s="222">
        <f t="shared" si="16"/>
        <v>0</v>
      </c>
      <c r="AJ138" s="223">
        <f>'Ficha funcionário'!J133</f>
        <v>0</v>
      </c>
      <c r="AK138" s="222">
        <f>'Ficha funcionário'!K133</f>
        <v>0</v>
      </c>
      <c r="AL138" s="222">
        <f>'Ficha funcionário'!L133</f>
        <v>0</v>
      </c>
      <c r="AM138" s="222">
        <f>'Ficha funcionário'!M133</f>
        <v>-0.3</v>
      </c>
      <c r="AN138" s="222">
        <f t="shared" si="22"/>
        <v>0</v>
      </c>
      <c r="AO138" s="134">
        <f t="shared" si="17"/>
        <v>0</v>
      </c>
      <c r="AP138" s="178"/>
      <c r="AQ138" s="246" t="s">
        <v>175</v>
      </c>
      <c r="AR138" s="179"/>
      <c r="AS138" s="179"/>
      <c r="AT138" s="179"/>
      <c r="AU138" s="179"/>
    </row>
    <row r="139" spans="1:47">
      <c r="A139" s="123" t="b">
        <f>'Ficha funcionário'!A134</f>
        <v>0</v>
      </c>
      <c r="B139" s="123">
        <f>'Ficha funcionário'!B134</f>
        <v>0</v>
      </c>
      <c r="C139" s="123">
        <f>'Ficha funcionário'!C134</f>
        <v>0</v>
      </c>
      <c r="D139" s="124">
        <f>'Ficha funcionário'!D134</f>
        <v>0</v>
      </c>
      <c r="E13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3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39" s="173">
        <f>'Ficha funcionário'!I134</f>
        <v>0</v>
      </c>
      <c r="H139" s="126">
        <f>'Ficha funcionário'!N134</f>
        <v>44</v>
      </c>
      <c r="I139" s="126">
        <f>'Ficha funcionário'!O134</f>
        <v>9</v>
      </c>
      <c r="J139" s="127">
        <f t="shared" si="13"/>
        <v>0</v>
      </c>
      <c r="K139" s="172"/>
      <c r="L139" s="172"/>
      <c r="M139" s="172"/>
      <c r="N139" s="128">
        <f t="shared" si="18"/>
        <v>0</v>
      </c>
      <c r="O139" s="128">
        <f t="shared" si="14"/>
        <v>0</v>
      </c>
      <c r="P139" s="128">
        <f t="shared" si="15"/>
        <v>0</v>
      </c>
      <c r="Q139" s="129">
        <f t="shared" si="19"/>
        <v>18</v>
      </c>
      <c r="R139" s="177">
        <v>0</v>
      </c>
      <c r="S139" s="177">
        <v>0</v>
      </c>
      <c r="T139" s="177">
        <v>0</v>
      </c>
      <c r="U139" s="129">
        <f>-(S139*'Ficha funcionário'!O134)*'Ficha de funcio e processa'!J139</f>
        <v>0</v>
      </c>
      <c r="V139" s="129">
        <f>(T139*'Ficha funcionário'!O134)*'Ficha de funcio e processa'!J139</f>
        <v>0</v>
      </c>
      <c r="W139" s="130">
        <f t="shared" si="20"/>
        <v>0</v>
      </c>
      <c r="X139" s="132"/>
      <c r="Y139" s="132">
        <f t="shared" si="21"/>
        <v>0</v>
      </c>
      <c r="Z139" s="133"/>
      <c r="AA139" s="133"/>
      <c r="AB139" s="133"/>
      <c r="AC139" s="133"/>
      <c r="AD139" s="149">
        <f>'Ficha funcionário'!Q134</f>
        <v>0</v>
      </c>
      <c r="AE139" s="149">
        <f>'Ficha funcionário'!P134</f>
        <v>0</v>
      </c>
      <c r="AF139" s="133"/>
      <c r="AG139" s="221"/>
      <c r="AH139" s="221"/>
      <c r="AI139" s="222">
        <f t="shared" si="16"/>
        <v>0</v>
      </c>
      <c r="AJ139" s="223">
        <f>'Ficha funcionário'!J134</f>
        <v>0</v>
      </c>
      <c r="AK139" s="222">
        <f>'Ficha funcionário'!K134</f>
        <v>0</v>
      </c>
      <c r="AL139" s="222">
        <f>'Ficha funcionário'!L134</f>
        <v>0</v>
      </c>
      <c r="AM139" s="222">
        <f>'Ficha funcionário'!M134</f>
        <v>-0.3</v>
      </c>
      <c r="AN139" s="222">
        <f t="shared" si="22"/>
        <v>0</v>
      </c>
      <c r="AO139" s="134">
        <f t="shared" si="17"/>
        <v>0</v>
      </c>
      <c r="AP139" s="178"/>
      <c r="AQ139" s="246" t="s">
        <v>175</v>
      </c>
      <c r="AR139" s="179"/>
      <c r="AS139" s="179"/>
      <c r="AT139" s="179"/>
      <c r="AU139" s="179"/>
    </row>
    <row r="140" spans="1:47">
      <c r="A140" s="123" t="b">
        <f>'Ficha funcionário'!A135</f>
        <v>0</v>
      </c>
      <c r="B140" s="123">
        <f>'Ficha funcionário'!B135</f>
        <v>0</v>
      </c>
      <c r="C140" s="123">
        <f>'Ficha funcionário'!C135</f>
        <v>0</v>
      </c>
      <c r="D140" s="124">
        <f>'Ficha funcionário'!D135</f>
        <v>0</v>
      </c>
      <c r="E14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4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40" s="173">
        <f>'Ficha funcionário'!I135</f>
        <v>0</v>
      </c>
      <c r="H140" s="126">
        <f>'Ficha funcionário'!N135</f>
        <v>44</v>
      </c>
      <c r="I140" s="126">
        <f>'Ficha funcionário'!O135</f>
        <v>9</v>
      </c>
      <c r="J140" s="127">
        <f t="shared" si="13"/>
        <v>0</v>
      </c>
      <c r="K140" s="172"/>
      <c r="L140" s="172"/>
      <c r="M140" s="172"/>
      <c r="N140" s="128">
        <f t="shared" si="18"/>
        <v>0</v>
      </c>
      <c r="O140" s="128">
        <f t="shared" si="14"/>
        <v>0</v>
      </c>
      <c r="P140" s="128">
        <f t="shared" si="15"/>
        <v>0</v>
      </c>
      <c r="Q140" s="129">
        <f t="shared" si="19"/>
        <v>18</v>
      </c>
      <c r="R140" s="177">
        <v>0</v>
      </c>
      <c r="S140" s="177">
        <v>0</v>
      </c>
      <c r="T140" s="177">
        <v>0</v>
      </c>
      <c r="U140" s="129">
        <f>-(S140*'Ficha funcionário'!O135)*'Ficha de funcio e processa'!J140</f>
        <v>0</v>
      </c>
      <c r="V140" s="129">
        <f>(T140*'Ficha funcionário'!O135)*'Ficha de funcio e processa'!J140</f>
        <v>0</v>
      </c>
      <c r="W140" s="130">
        <f t="shared" si="20"/>
        <v>0</v>
      </c>
      <c r="X140" s="132"/>
      <c r="Y140" s="132">
        <f t="shared" si="21"/>
        <v>0</v>
      </c>
      <c r="Z140" s="133"/>
      <c r="AA140" s="133"/>
      <c r="AB140" s="133"/>
      <c r="AC140" s="133"/>
      <c r="AD140" s="149">
        <f>'Ficha funcionário'!Q135</f>
        <v>0</v>
      </c>
      <c r="AE140" s="149">
        <f>'Ficha funcionário'!P135</f>
        <v>0</v>
      </c>
      <c r="AF140" s="133"/>
      <c r="AG140" s="221"/>
      <c r="AH140" s="221"/>
      <c r="AI140" s="222">
        <f t="shared" si="16"/>
        <v>0</v>
      </c>
      <c r="AJ140" s="223">
        <f>'Ficha funcionário'!J135</f>
        <v>0</v>
      </c>
      <c r="AK140" s="222">
        <f>'Ficha funcionário'!K135</f>
        <v>0</v>
      </c>
      <c r="AL140" s="222">
        <f>'Ficha funcionário'!L135</f>
        <v>0</v>
      </c>
      <c r="AM140" s="222">
        <f>'Ficha funcionário'!M135</f>
        <v>-0.3</v>
      </c>
      <c r="AN140" s="222">
        <f t="shared" si="22"/>
        <v>0</v>
      </c>
      <c r="AO140" s="134">
        <f t="shared" si="17"/>
        <v>0</v>
      </c>
      <c r="AP140" s="178"/>
      <c r="AQ140" s="246" t="s">
        <v>175</v>
      </c>
      <c r="AR140" s="179"/>
      <c r="AS140" s="179"/>
      <c r="AT140" s="179"/>
      <c r="AU140" s="179"/>
    </row>
    <row r="141" spans="1:47">
      <c r="A141" s="123" t="b">
        <f>'Ficha funcionário'!A136</f>
        <v>0</v>
      </c>
      <c r="B141" s="123">
        <f>'Ficha funcionário'!B136</f>
        <v>0</v>
      </c>
      <c r="C141" s="123">
        <f>'Ficha funcionário'!C136</f>
        <v>0</v>
      </c>
      <c r="D141" s="124">
        <f>'Ficha funcionário'!D136</f>
        <v>0</v>
      </c>
      <c r="E14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4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41" s="173">
        <f>'Ficha funcionário'!I136</f>
        <v>0</v>
      </c>
      <c r="H141" s="126">
        <f>'Ficha funcionário'!N136</f>
        <v>44</v>
      </c>
      <c r="I141" s="126">
        <f>'Ficha funcionário'!O136</f>
        <v>9</v>
      </c>
      <c r="J141" s="127">
        <f t="shared" ref="J141:J204" si="23">(G141*12)/(52*44)</f>
        <v>0</v>
      </c>
      <c r="K141" s="172"/>
      <c r="L141" s="172"/>
      <c r="M141" s="172"/>
      <c r="N141" s="128">
        <f t="shared" si="18"/>
        <v>0</v>
      </c>
      <c r="O141" s="128">
        <f t="shared" ref="O141:O204" si="24">(K141*J141)*50%</f>
        <v>0</v>
      </c>
      <c r="P141" s="128">
        <f t="shared" ref="P141:P204" si="25">(L141*J141)*75%</f>
        <v>0</v>
      </c>
      <c r="Q141" s="129">
        <f t="shared" si="19"/>
        <v>18</v>
      </c>
      <c r="R141" s="177">
        <v>0</v>
      </c>
      <c r="S141" s="177">
        <v>0</v>
      </c>
      <c r="T141" s="177">
        <v>0</v>
      </c>
      <c r="U141" s="129">
        <f>-(S141*'Ficha funcionário'!O136)*'Ficha de funcio e processa'!J141</f>
        <v>0</v>
      </c>
      <c r="V141" s="129">
        <f>(T141*'Ficha funcionário'!O136)*'Ficha de funcio e processa'!J141</f>
        <v>0</v>
      </c>
      <c r="W141" s="130">
        <f t="shared" si="20"/>
        <v>0</v>
      </c>
      <c r="X141" s="132"/>
      <c r="Y141" s="132">
        <f t="shared" si="21"/>
        <v>0</v>
      </c>
      <c r="Z141" s="133"/>
      <c r="AA141" s="133"/>
      <c r="AB141" s="133"/>
      <c r="AC141" s="133"/>
      <c r="AD141" s="149">
        <f>'Ficha funcionário'!Q136</f>
        <v>0</v>
      </c>
      <c r="AE141" s="149">
        <f>'Ficha funcionário'!P136</f>
        <v>0</v>
      </c>
      <c r="AF141" s="133"/>
      <c r="AG141" s="221"/>
      <c r="AH141" s="221"/>
      <c r="AI141" s="222">
        <f t="shared" ref="AI141:AI204" si="26">SUM(X141:AF141)</f>
        <v>0</v>
      </c>
      <c r="AJ141" s="223">
        <f>'Ficha funcionário'!J136</f>
        <v>0</v>
      </c>
      <c r="AK141" s="222">
        <f>'Ficha funcionário'!K136</f>
        <v>0</v>
      </c>
      <c r="AL141" s="222">
        <f>'Ficha funcionário'!L136</f>
        <v>0</v>
      </c>
      <c r="AM141" s="222">
        <f>'Ficha funcionário'!M136</f>
        <v>-0.3</v>
      </c>
      <c r="AN141" s="222">
        <f t="shared" si="22"/>
        <v>0</v>
      </c>
      <c r="AO141" s="134">
        <f t="shared" ref="AO141:AO204" si="27">SUM(W141,AG141,AH141:AI141,AP141)-(AN141)</f>
        <v>0</v>
      </c>
      <c r="AP141" s="178"/>
      <c r="AQ141" s="246" t="s">
        <v>175</v>
      </c>
      <c r="AR141" s="179"/>
      <c r="AS141" s="179"/>
      <c r="AT141" s="179"/>
      <c r="AU141" s="179"/>
    </row>
    <row r="142" spans="1:47">
      <c r="A142" s="123" t="b">
        <f>'Ficha funcionário'!A137</f>
        <v>0</v>
      </c>
      <c r="B142" s="123">
        <f>'Ficha funcionário'!B137</f>
        <v>0</v>
      </c>
      <c r="C142" s="123">
        <f>'Ficha funcionário'!C137</f>
        <v>0</v>
      </c>
      <c r="D142" s="124">
        <f>'Ficha funcionário'!D137</f>
        <v>0</v>
      </c>
      <c r="E14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4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42" s="173">
        <f>'Ficha funcionário'!I137</f>
        <v>0</v>
      </c>
      <c r="H142" s="126">
        <f>'Ficha funcionário'!N137</f>
        <v>44</v>
      </c>
      <c r="I142" s="126">
        <f>'Ficha funcionário'!O137</f>
        <v>9</v>
      </c>
      <c r="J142" s="127">
        <f t="shared" si="23"/>
        <v>0</v>
      </c>
      <c r="K142" s="172"/>
      <c r="L142" s="172"/>
      <c r="M142" s="172"/>
      <c r="N142" s="128">
        <f t="shared" ref="N142:N205" si="28">M142*J142</f>
        <v>0</v>
      </c>
      <c r="O142" s="128">
        <f t="shared" si="24"/>
        <v>0</v>
      </c>
      <c r="P142" s="128">
        <f t="shared" si="25"/>
        <v>0</v>
      </c>
      <c r="Q142" s="129">
        <f t="shared" ref="Q142:Q205" si="29">$C$8-R142-S142-T142</f>
        <v>18</v>
      </c>
      <c r="R142" s="177">
        <v>0</v>
      </c>
      <c r="S142" s="177">
        <v>0</v>
      </c>
      <c r="T142" s="177">
        <v>0</v>
      </c>
      <c r="U142" s="129">
        <f>-(S142*'Ficha funcionário'!O137)*'Ficha de funcio e processa'!J142</f>
        <v>0</v>
      </c>
      <c r="V142" s="129">
        <f>(T142*'Ficha funcionário'!O137)*'Ficha de funcio e processa'!J142</f>
        <v>0</v>
      </c>
      <c r="W142" s="130">
        <f t="shared" ref="W142:W205" si="30">SUM(G142,N142:P142,U142,V142)</f>
        <v>0</v>
      </c>
      <c r="X142" s="132"/>
      <c r="Y142" s="132">
        <f t="shared" si="21"/>
        <v>0</v>
      </c>
      <c r="Z142" s="133"/>
      <c r="AA142" s="133"/>
      <c r="AB142" s="133"/>
      <c r="AC142" s="133"/>
      <c r="AD142" s="149">
        <f>'Ficha funcionário'!Q137</f>
        <v>0</v>
      </c>
      <c r="AE142" s="149">
        <f>'Ficha funcionário'!P137</f>
        <v>0</v>
      </c>
      <c r="AF142" s="133"/>
      <c r="AG142" s="221"/>
      <c r="AH142" s="221"/>
      <c r="AI142" s="222">
        <f t="shared" si="26"/>
        <v>0</v>
      </c>
      <c r="AJ142" s="223">
        <f>'Ficha funcionário'!J137</f>
        <v>0</v>
      </c>
      <c r="AK142" s="222">
        <f>'Ficha funcionário'!K137</f>
        <v>0</v>
      </c>
      <c r="AL142" s="222">
        <f>'Ficha funcionário'!L137</f>
        <v>0</v>
      </c>
      <c r="AM142" s="222">
        <f>'Ficha funcionário'!M137</f>
        <v>-0.3</v>
      </c>
      <c r="AN142" s="222">
        <f t="shared" si="22"/>
        <v>0</v>
      </c>
      <c r="AO142" s="134">
        <f t="shared" si="27"/>
        <v>0</v>
      </c>
      <c r="AP142" s="178"/>
      <c r="AQ142" s="246" t="s">
        <v>175</v>
      </c>
      <c r="AR142" s="179"/>
      <c r="AS142" s="179"/>
      <c r="AT142" s="179"/>
      <c r="AU142" s="179"/>
    </row>
    <row r="143" spans="1:47">
      <c r="A143" s="123" t="b">
        <f>'Ficha funcionário'!A138</f>
        <v>0</v>
      </c>
      <c r="B143" s="123">
        <f>'Ficha funcionário'!B138</f>
        <v>0</v>
      </c>
      <c r="C143" s="123">
        <f>'Ficha funcionário'!C138</f>
        <v>0</v>
      </c>
      <c r="D143" s="124">
        <f>'Ficha funcionário'!D138</f>
        <v>0</v>
      </c>
      <c r="E14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4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43" s="173">
        <f>'Ficha funcionário'!I138</f>
        <v>0</v>
      </c>
      <c r="H143" s="126">
        <f>'Ficha funcionário'!N138</f>
        <v>44</v>
      </c>
      <c r="I143" s="126">
        <f>'Ficha funcionário'!O138</f>
        <v>9</v>
      </c>
      <c r="J143" s="127">
        <f t="shared" si="23"/>
        <v>0</v>
      </c>
      <c r="K143" s="172"/>
      <c r="L143" s="172"/>
      <c r="M143" s="172"/>
      <c r="N143" s="128">
        <f t="shared" si="28"/>
        <v>0</v>
      </c>
      <c r="O143" s="128">
        <f t="shared" si="24"/>
        <v>0</v>
      </c>
      <c r="P143" s="128">
        <f t="shared" si="25"/>
        <v>0</v>
      </c>
      <c r="Q143" s="129">
        <f t="shared" si="29"/>
        <v>18</v>
      </c>
      <c r="R143" s="177">
        <v>0</v>
      </c>
      <c r="S143" s="177">
        <v>0</v>
      </c>
      <c r="T143" s="177">
        <v>0</v>
      </c>
      <c r="U143" s="129">
        <f>-(S143*'Ficha funcionário'!O138)*'Ficha de funcio e processa'!J143</f>
        <v>0</v>
      </c>
      <c r="V143" s="129">
        <f>(T143*'Ficha funcionário'!O138)*'Ficha de funcio e processa'!J143</f>
        <v>0</v>
      </c>
      <c r="W143" s="130">
        <f t="shared" si="30"/>
        <v>0</v>
      </c>
      <c r="X143" s="132"/>
      <c r="Y143" s="132">
        <f t="shared" si="21"/>
        <v>0</v>
      </c>
      <c r="Z143" s="133"/>
      <c r="AA143" s="133"/>
      <c r="AB143" s="133"/>
      <c r="AC143" s="133"/>
      <c r="AD143" s="149">
        <f>'Ficha funcionário'!Q138</f>
        <v>0</v>
      </c>
      <c r="AE143" s="149">
        <f>'Ficha funcionário'!P138</f>
        <v>0</v>
      </c>
      <c r="AF143" s="133"/>
      <c r="AG143" s="221"/>
      <c r="AH143" s="221"/>
      <c r="AI143" s="222">
        <f t="shared" si="26"/>
        <v>0</v>
      </c>
      <c r="AJ143" s="223">
        <f>'Ficha funcionário'!J138</f>
        <v>0</v>
      </c>
      <c r="AK143" s="222">
        <f>'Ficha funcionário'!K138</f>
        <v>0</v>
      </c>
      <c r="AL143" s="222">
        <f>'Ficha funcionário'!L138</f>
        <v>0</v>
      </c>
      <c r="AM143" s="222">
        <f>'Ficha funcionário'!M138</f>
        <v>-0.3</v>
      </c>
      <c r="AN143" s="222">
        <f t="shared" si="22"/>
        <v>0</v>
      </c>
      <c r="AO143" s="134">
        <f t="shared" si="27"/>
        <v>0</v>
      </c>
      <c r="AP143" s="178"/>
      <c r="AQ143" s="246" t="s">
        <v>175</v>
      </c>
      <c r="AR143" s="179"/>
      <c r="AS143" s="179"/>
      <c r="AT143" s="179"/>
      <c r="AU143" s="179"/>
    </row>
    <row r="144" spans="1:47">
      <c r="A144" s="123" t="b">
        <f>'Ficha funcionário'!A139</f>
        <v>0</v>
      </c>
      <c r="B144" s="123">
        <f>'Ficha funcionário'!B139</f>
        <v>0</v>
      </c>
      <c r="C144" s="123">
        <f>'Ficha funcionário'!C139</f>
        <v>0</v>
      </c>
      <c r="D144" s="124">
        <f>'Ficha funcionário'!D139</f>
        <v>0</v>
      </c>
      <c r="E14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4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44" s="173">
        <f>'Ficha funcionário'!I139</f>
        <v>0</v>
      </c>
      <c r="H144" s="126">
        <f>'Ficha funcionário'!N139</f>
        <v>44</v>
      </c>
      <c r="I144" s="126">
        <f>'Ficha funcionário'!O139</f>
        <v>9</v>
      </c>
      <c r="J144" s="127">
        <f t="shared" si="23"/>
        <v>0</v>
      </c>
      <c r="K144" s="172"/>
      <c r="L144" s="172"/>
      <c r="M144" s="172"/>
      <c r="N144" s="128">
        <f t="shared" si="28"/>
        <v>0</v>
      </c>
      <c r="O144" s="128">
        <f t="shared" si="24"/>
        <v>0</v>
      </c>
      <c r="P144" s="128">
        <f t="shared" si="25"/>
        <v>0</v>
      </c>
      <c r="Q144" s="129">
        <f t="shared" si="29"/>
        <v>18</v>
      </c>
      <c r="R144" s="177">
        <v>0</v>
      </c>
      <c r="S144" s="177">
        <v>0</v>
      </c>
      <c r="T144" s="177">
        <v>0</v>
      </c>
      <c r="U144" s="129">
        <f>-(S144*'Ficha funcionário'!O139)*'Ficha de funcio e processa'!J144</f>
        <v>0</v>
      </c>
      <c r="V144" s="129">
        <f>(T144*'Ficha funcionário'!O139)*'Ficha de funcio e processa'!J144</f>
        <v>0</v>
      </c>
      <c r="W144" s="130">
        <f t="shared" si="30"/>
        <v>0</v>
      </c>
      <c r="X144" s="132"/>
      <c r="Y144" s="132">
        <f t="shared" si="21"/>
        <v>0</v>
      </c>
      <c r="Z144" s="133"/>
      <c r="AA144" s="133"/>
      <c r="AB144" s="133"/>
      <c r="AC144" s="133"/>
      <c r="AD144" s="149">
        <f>'Ficha funcionário'!Q139</f>
        <v>0</v>
      </c>
      <c r="AE144" s="149">
        <f>'Ficha funcionário'!P139</f>
        <v>0</v>
      </c>
      <c r="AF144" s="133"/>
      <c r="AG144" s="221"/>
      <c r="AH144" s="221"/>
      <c r="AI144" s="222">
        <f t="shared" si="26"/>
        <v>0</v>
      </c>
      <c r="AJ144" s="223">
        <f>'Ficha funcionário'!J139</f>
        <v>0</v>
      </c>
      <c r="AK144" s="222">
        <f>'Ficha funcionário'!K139</f>
        <v>0</v>
      </c>
      <c r="AL144" s="222">
        <f>'Ficha funcionário'!L139</f>
        <v>0</v>
      </c>
      <c r="AM144" s="222">
        <f>'Ficha funcionário'!M139</f>
        <v>-0.3</v>
      </c>
      <c r="AN144" s="222">
        <f t="shared" si="22"/>
        <v>0</v>
      </c>
      <c r="AO144" s="134">
        <f t="shared" si="27"/>
        <v>0</v>
      </c>
      <c r="AP144" s="178"/>
      <c r="AQ144" s="246" t="s">
        <v>175</v>
      </c>
      <c r="AR144" s="179"/>
      <c r="AS144" s="179"/>
      <c r="AT144" s="179"/>
      <c r="AU144" s="179"/>
    </row>
    <row r="145" spans="1:47">
      <c r="A145" s="123" t="b">
        <f>'Ficha funcionário'!A140</f>
        <v>0</v>
      </c>
      <c r="B145" s="123">
        <f>'Ficha funcionário'!B140</f>
        <v>0</v>
      </c>
      <c r="C145" s="123">
        <f>'Ficha funcionário'!C140</f>
        <v>0</v>
      </c>
      <c r="D145" s="124">
        <f>'Ficha funcionário'!D140</f>
        <v>0</v>
      </c>
      <c r="E14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4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45" s="173">
        <f>'Ficha funcionário'!I140</f>
        <v>0</v>
      </c>
      <c r="H145" s="126">
        <f>'Ficha funcionário'!N140</f>
        <v>44</v>
      </c>
      <c r="I145" s="126">
        <f>'Ficha funcionário'!O140</f>
        <v>9</v>
      </c>
      <c r="J145" s="127">
        <f t="shared" si="23"/>
        <v>0</v>
      </c>
      <c r="K145" s="172"/>
      <c r="L145" s="172"/>
      <c r="M145" s="172"/>
      <c r="N145" s="128">
        <f t="shared" si="28"/>
        <v>0</v>
      </c>
      <c r="O145" s="128">
        <f t="shared" si="24"/>
        <v>0</v>
      </c>
      <c r="P145" s="128">
        <f t="shared" si="25"/>
        <v>0</v>
      </c>
      <c r="Q145" s="129">
        <f t="shared" si="29"/>
        <v>18</v>
      </c>
      <c r="R145" s="177">
        <v>0</v>
      </c>
      <c r="S145" s="177">
        <v>0</v>
      </c>
      <c r="T145" s="177">
        <v>0</v>
      </c>
      <c r="U145" s="129">
        <f>-(S145*'Ficha funcionário'!O140)*'Ficha de funcio e processa'!J145</f>
        <v>0</v>
      </c>
      <c r="V145" s="129">
        <f>(T145*'Ficha funcionário'!O140)*'Ficha de funcio e processa'!J145</f>
        <v>0</v>
      </c>
      <c r="W145" s="130">
        <f t="shared" si="30"/>
        <v>0</v>
      </c>
      <c r="X145" s="132"/>
      <c r="Y145" s="132">
        <f t="shared" si="21"/>
        <v>0</v>
      </c>
      <c r="Z145" s="133"/>
      <c r="AA145" s="133"/>
      <c r="AB145" s="133"/>
      <c r="AC145" s="133"/>
      <c r="AD145" s="149">
        <f>'Ficha funcionário'!Q140</f>
        <v>0</v>
      </c>
      <c r="AE145" s="149">
        <f>'Ficha funcionário'!P140</f>
        <v>0</v>
      </c>
      <c r="AF145" s="133"/>
      <c r="AG145" s="221"/>
      <c r="AH145" s="221"/>
      <c r="AI145" s="222">
        <f t="shared" si="26"/>
        <v>0</v>
      </c>
      <c r="AJ145" s="223">
        <f>'Ficha funcionário'!J140</f>
        <v>0</v>
      </c>
      <c r="AK145" s="222">
        <f>'Ficha funcionário'!K140</f>
        <v>0</v>
      </c>
      <c r="AL145" s="222">
        <f>'Ficha funcionário'!L140</f>
        <v>0</v>
      </c>
      <c r="AM145" s="222">
        <f>'Ficha funcionário'!M140</f>
        <v>-0.3</v>
      </c>
      <c r="AN145" s="222">
        <f t="shared" si="22"/>
        <v>0</v>
      </c>
      <c r="AO145" s="134">
        <f t="shared" si="27"/>
        <v>0</v>
      </c>
      <c r="AP145" s="178"/>
      <c r="AQ145" s="246" t="s">
        <v>175</v>
      </c>
      <c r="AR145" s="179"/>
      <c r="AS145" s="179"/>
      <c r="AT145" s="179"/>
      <c r="AU145" s="179"/>
    </row>
    <row r="146" spans="1:47">
      <c r="A146" s="123" t="b">
        <f>'Ficha funcionário'!A141</f>
        <v>0</v>
      </c>
      <c r="B146" s="123">
        <f>'Ficha funcionário'!B141</f>
        <v>0</v>
      </c>
      <c r="C146" s="123">
        <f>'Ficha funcionário'!C141</f>
        <v>0</v>
      </c>
      <c r="D146" s="124">
        <f>'Ficha funcionário'!D141</f>
        <v>0</v>
      </c>
      <c r="E14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4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46" s="173">
        <f>'Ficha funcionário'!I141</f>
        <v>0</v>
      </c>
      <c r="H146" s="126">
        <f>'Ficha funcionário'!N141</f>
        <v>44</v>
      </c>
      <c r="I146" s="126">
        <f>'Ficha funcionário'!O141</f>
        <v>9</v>
      </c>
      <c r="J146" s="127">
        <f t="shared" si="23"/>
        <v>0</v>
      </c>
      <c r="K146" s="172"/>
      <c r="L146" s="172"/>
      <c r="M146" s="172"/>
      <c r="N146" s="128">
        <f t="shared" si="28"/>
        <v>0</v>
      </c>
      <c r="O146" s="128">
        <f t="shared" si="24"/>
        <v>0</v>
      </c>
      <c r="P146" s="128">
        <f t="shared" si="25"/>
        <v>0</v>
      </c>
      <c r="Q146" s="129">
        <f t="shared" si="29"/>
        <v>18</v>
      </c>
      <c r="R146" s="177">
        <v>0</v>
      </c>
      <c r="S146" s="177">
        <v>0</v>
      </c>
      <c r="T146" s="177">
        <v>0</v>
      </c>
      <c r="U146" s="129">
        <f>-(S146*'Ficha funcionário'!O141)*'Ficha de funcio e processa'!J146</f>
        <v>0</v>
      </c>
      <c r="V146" s="129">
        <f>(T146*'Ficha funcionário'!O141)*'Ficha de funcio e processa'!J146</f>
        <v>0</v>
      </c>
      <c r="W146" s="130">
        <f t="shared" si="30"/>
        <v>0</v>
      </c>
      <c r="X146" s="132"/>
      <c r="Y146" s="132">
        <f t="shared" si="21"/>
        <v>0</v>
      </c>
      <c r="Z146" s="133"/>
      <c r="AA146" s="133"/>
      <c r="AB146" s="133"/>
      <c r="AC146" s="133"/>
      <c r="AD146" s="149">
        <f>'Ficha funcionário'!Q141</f>
        <v>0</v>
      </c>
      <c r="AE146" s="149">
        <f>'Ficha funcionário'!P141</f>
        <v>0</v>
      </c>
      <c r="AF146" s="133"/>
      <c r="AG146" s="221"/>
      <c r="AH146" s="221"/>
      <c r="AI146" s="222">
        <f t="shared" si="26"/>
        <v>0</v>
      </c>
      <c r="AJ146" s="223">
        <f>'Ficha funcionário'!J141</f>
        <v>0</v>
      </c>
      <c r="AK146" s="222">
        <f>'Ficha funcionário'!K141</f>
        <v>0</v>
      </c>
      <c r="AL146" s="222">
        <f>'Ficha funcionário'!L141</f>
        <v>0</v>
      </c>
      <c r="AM146" s="222">
        <f>'Ficha funcionário'!M141</f>
        <v>-0.3</v>
      </c>
      <c r="AN146" s="222">
        <f t="shared" si="22"/>
        <v>0</v>
      </c>
      <c r="AO146" s="134">
        <f t="shared" si="27"/>
        <v>0</v>
      </c>
      <c r="AP146" s="178"/>
      <c r="AQ146" s="246" t="s">
        <v>175</v>
      </c>
      <c r="AR146" s="179"/>
      <c r="AS146" s="179"/>
      <c r="AT146" s="179"/>
      <c r="AU146" s="179"/>
    </row>
    <row r="147" spans="1:47">
      <c r="A147" s="123" t="b">
        <f>'Ficha funcionário'!A142</f>
        <v>0</v>
      </c>
      <c r="B147" s="123">
        <f>'Ficha funcionário'!B142</f>
        <v>0</v>
      </c>
      <c r="C147" s="123">
        <f>'Ficha funcionário'!C142</f>
        <v>0</v>
      </c>
      <c r="D147" s="124">
        <f>'Ficha funcionário'!D142</f>
        <v>0</v>
      </c>
      <c r="E14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4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47" s="173">
        <f>'Ficha funcionário'!I142</f>
        <v>0</v>
      </c>
      <c r="H147" s="126">
        <f>'Ficha funcionário'!N142</f>
        <v>44</v>
      </c>
      <c r="I147" s="126">
        <f>'Ficha funcionário'!O142</f>
        <v>9</v>
      </c>
      <c r="J147" s="127">
        <f t="shared" si="23"/>
        <v>0</v>
      </c>
      <c r="K147" s="172"/>
      <c r="L147" s="172"/>
      <c r="M147" s="172"/>
      <c r="N147" s="128">
        <f t="shared" si="28"/>
        <v>0</v>
      </c>
      <c r="O147" s="128">
        <f t="shared" si="24"/>
        <v>0</v>
      </c>
      <c r="P147" s="128">
        <f t="shared" si="25"/>
        <v>0</v>
      </c>
      <c r="Q147" s="129">
        <f t="shared" si="29"/>
        <v>18</v>
      </c>
      <c r="R147" s="177">
        <v>0</v>
      </c>
      <c r="S147" s="177">
        <v>0</v>
      </c>
      <c r="T147" s="177">
        <v>0</v>
      </c>
      <c r="U147" s="129">
        <f>-(S147*'Ficha funcionário'!O142)*'Ficha de funcio e processa'!J147</f>
        <v>0</v>
      </c>
      <c r="V147" s="129">
        <f>(T147*'Ficha funcionário'!O142)*'Ficha de funcio e processa'!J147</f>
        <v>0</v>
      </c>
      <c r="W147" s="130">
        <f t="shared" si="30"/>
        <v>0</v>
      </c>
      <c r="X147" s="132"/>
      <c r="Y147" s="132">
        <f t="shared" si="21"/>
        <v>0</v>
      </c>
      <c r="Z147" s="133"/>
      <c r="AA147" s="133"/>
      <c r="AB147" s="133"/>
      <c r="AC147" s="133"/>
      <c r="AD147" s="149">
        <f>'Ficha funcionário'!Q142</f>
        <v>0</v>
      </c>
      <c r="AE147" s="149">
        <f>'Ficha funcionário'!P142</f>
        <v>0</v>
      </c>
      <c r="AF147" s="133"/>
      <c r="AG147" s="221"/>
      <c r="AH147" s="221"/>
      <c r="AI147" s="222">
        <f t="shared" si="26"/>
        <v>0</v>
      </c>
      <c r="AJ147" s="223">
        <f>'Ficha funcionário'!J142</f>
        <v>0</v>
      </c>
      <c r="AK147" s="222">
        <f>'Ficha funcionário'!K142</f>
        <v>0</v>
      </c>
      <c r="AL147" s="222">
        <f>'Ficha funcionário'!L142</f>
        <v>0</v>
      </c>
      <c r="AM147" s="222">
        <f>'Ficha funcionário'!M142</f>
        <v>-0.3</v>
      </c>
      <c r="AN147" s="222">
        <f t="shared" si="22"/>
        <v>0</v>
      </c>
      <c r="AO147" s="134">
        <f t="shared" si="27"/>
        <v>0</v>
      </c>
      <c r="AP147" s="178"/>
      <c r="AQ147" s="246" t="s">
        <v>175</v>
      </c>
      <c r="AR147" s="179"/>
      <c r="AS147" s="179"/>
      <c r="AT147" s="179"/>
      <c r="AU147" s="179"/>
    </row>
    <row r="148" spans="1:47">
      <c r="A148" s="123" t="b">
        <f>'Ficha funcionário'!A143</f>
        <v>0</v>
      </c>
      <c r="B148" s="123">
        <f>'Ficha funcionário'!B143</f>
        <v>0</v>
      </c>
      <c r="C148" s="123">
        <f>'Ficha funcionário'!C143</f>
        <v>0</v>
      </c>
      <c r="D148" s="124">
        <f>'Ficha funcionário'!D143</f>
        <v>0</v>
      </c>
      <c r="E14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4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48" s="173">
        <f>'Ficha funcionário'!I143</f>
        <v>0</v>
      </c>
      <c r="H148" s="126">
        <f>'Ficha funcionário'!N143</f>
        <v>44</v>
      </c>
      <c r="I148" s="126">
        <f>'Ficha funcionário'!O143</f>
        <v>9</v>
      </c>
      <c r="J148" s="127">
        <f t="shared" si="23"/>
        <v>0</v>
      </c>
      <c r="K148" s="172"/>
      <c r="L148" s="172"/>
      <c r="M148" s="172"/>
      <c r="N148" s="128">
        <f t="shared" si="28"/>
        <v>0</v>
      </c>
      <c r="O148" s="128">
        <f t="shared" si="24"/>
        <v>0</v>
      </c>
      <c r="P148" s="128">
        <f t="shared" si="25"/>
        <v>0</v>
      </c>
      <c r="Q148" s="129">
        <f t="shared" si="29"/>
        <v>18</v>
      </c>
      <c r="R148" s="177">
        <v>0</v>
      </c>
      <c r="S148" s="177">
        <v>0</v>
      </c>
      <c r="T148" s="177">
        <v>0</v>
      </c>
      <c r="U148" s="129">
        <f>-(S148*'Ficha funcionário'!O143)*'Ficha de funcio e processa'!J148</f>
        <v>0</v>
      </c>
      <c r="V148" s="129">
        <f>(T148*'Ficha funcionário'!O143)*'Ficha de funcio e processa'!J148</f>
        <v>0</v>
      </c>
      <c r="W148" s="130">
        <f t="shared" si="30"/>
        <v>0</v>
      </c>
      <c r="X148" s="132"/>
      <c r="Y148" s="132">
        <f t="shared" si="21"/>
        <v>0</v>
      </c>
      <c r="Z148" s="133"/>
      <c r="AA148" s="133"/>
      <c r="AB148" s="133"/>
      <c r="AC148" s="133"/>
      <c r="AD148" s="149">
        <f>'Ficha funcionário'!Q143</f>
        <v>0</v>
      </c>
      <c r="AE148" s="149">
        <f>'Ficha funcionário'!P143</f>
        <v>0</v>
      </c>
      <c r="AF148" s="133"/>
      <c r="AG148" s="221"/>
      <c r="AH148" s="221"/>
      <c r="AI148" s="222">
        <f t="shared" si="26"/>
        <v>0</v>
      </c>
      <c r="AJ148" s="223">
        <f>'Ficha funcionário'!J143</f>
        <v>0</v>
      </c>
      <c r="AK148" s="222">
        <f>'Ficha funcionário'!K143</f>
        <v>0</v>
      </c>
      <c r="AL148" s="222">
        <f>'Ficha funcionário'!L143</f>
        <v>0</v>
      </c>
      <c r="AM148" s="222">
        <f>'Ficha funcionário'!M143</f>
        <v>-0.3</v>
      </c>
      <c r="AN148" s="222">
        <f t="shared" si="22"/>
        <v>0</v>
      </c>
      <c r="AO148" s="134">
        <f t="shared" si="27"/>
        <v>0</v>
      </c>
      <c r="AP148" s="178"/>
      <c r="AQ148" s="246" t="s">
        <v>175</v>
      </c>
      <c r="AR148" s="179"/>
      <c r="AS148" s="179"/>
      <c r="AT148" s="179"/>
      <c r="AU148" s="179"/>
    </row>
    <row r="149" spans="1:47">
      <c r="A149" s="123" t="b">
        <f>'Ficha funcionário'!A144</f>
        <v>0</v>
      </c>
      <c r="B149" s="123">
        <f>'Ficha funcionário'!B144</f>
        <v>0</v>
      </c>
      <c r="C149" s="123">
        <f>'Ficha funcionário'!C144</f>
        <v>0</v>
      </c>
      <c r="D149" s="124">
        <f>'Ficha funcionário'!D144</f>
        <v>0</v>
      </c>
      <c r="E14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4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49" s="173">
        <f>'Ficha funcionário'!I144</f>
        <v>0</v>
      </c>
      <c r="H149" s="126">
        <f>'Ficha funcionário'!N144</f>
        <v>44</v>
      </c>
      <c r="I149" s="126">
        <f>'Ficha funcionário'!O144</f>
        <v>9</v>
      </c>
      <c r="J149" s="127">
        <f t="shared" si="23"/>
        <v>0</v>
      </c>
      <c r="K149" s="172"/>
      <c r="L149" s="172"/>
      <c r="M149" s="172"/>
      <c r="N149" s="128">
        <f t="shared" si="28"/>
        <v>0</v>
      </c>
      <c r="O149" s="128">
        <f t="shared" si="24"/>
        <v>0</v>
      </c>
      <c r="P149" s="128">
        <f t="shared" si="25"/>
        <v>0</v>
      </c>
      <c r="Q149" s="129">
        <f t="shared" si="29"/>
        <v>18</v>
      </c>
      <c r="R149" s="177">
        <v>0</v>
      </c>
      <c r="S149" s="177">
        <v>0</v>
      </c>
      <c r="T149" s="177">
        <v>0</v>
      </c>
      <c r="U149" s="129">
        <f>-(S149*'Ficha funcionário'!O144)*'Ficha de funcio e processa'!J149</f>
        <v>0</v>
      </c>
      <c r="V149" s="129">
        <f>(T149*'Ficha funcionário'!O144)*'Ficha de funcio e processa'!J149</f>
        <v>0</v>
      </c>
      <c r="W149" s="130">
        <f t="shared" si="30"/>
        <v>0</v>
      </c>
      <c r="X149" s="132"/>
      <c r="Y149" s="132">
        <f t="shared" si="21"/>
        <v>0</v>
      </c>
      <c r="Z149" s="133"/>
      <c r="AA149" s="133"/>
      <c r="AB149" s="133"/>
      <c r="AC149" s="133"/>
      <c r="AD149" s="149">
        <f>'Ficha funcionário'!Q144</f>
        <v>0</v>
      </c>
      <c r="AE149" s="149">
        <f>'Ficha funcionário'!P144</f>
        <v>0</v>
      </c>
      <c r="AF149" s="133"/>
      <c r="AG149" s="221"/>
      <c r="AH149" s="221"/>
      <c r="AI149" s="222">
        <f t="shared" si="26"/>
        <v>0</v>
      </c>
      <c r="AJ149" s="223">
        <f>'Ficha funcionário'!J144</f>
        <v>0</v>
      </c>
      <c r="AK149" s="222">
        <f>'Ficha funcionário'!K144</f>
        <v>0</v>
      </c>
      <c r="AL149" s="222">
        <f>'Ficha funcionário'!L144</f>
        <v>0</v>
      </c>
      <c r="AM149" s="222">
        <f>'Ficha funcionário'!M144</f>
        <v>-0.3</v>
      </c>
      <c r="AN149" s="222">
        <f t="shared" si="22"/>
        <v>0</v>
      </c>
      <c r="AO149" s="134">
        <f t="shared" si="27"/>
        <v>0</v>
      </c>
      <c r="AP149" s="178"/>
      <c r="AQ149" s="246" t="s">
        <v>175</v>
      </c>
      <c r="AR149" s="179"/>
      <c r="AS149" s="179"/>
      <c r="AT149" s="179"/>
      <c r="AU149" s="179"/>
    </row>
    <row r="150" spans="1:47">
      <c r="A150" s="123" t="b">
        <f>'Ficha funcionário'!A145</f>
        <v>0</v>
      </c>
      <c r="B150" s="123">
        <f>'Ficha funcionário'!B145</f>
        <v>0</v>
      </c>
      <c r="C150" s="123">
        <f>'Ficha funcionário'!C145</f>
        <v>0</v>
      </c>
      <c r="D150" s="124">
        <f>'Ficha funcionário'!D145</f>
        <v>0</v>
      </c>
      <c r="E15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5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50" s="173">
        <f>'Ficha funcionário'!I145</f>
        <v>0</v>
      </c>
      <c r="H150" s="126">
        <f>'Ficha funcionário'!N145</f>
        <v>44</v>
      </c>
      <c r="I150" s="126">
        <f>'Ficha funcionário'!O145</f>
        <v>9</v>
      </c>
      <c r="J150" s="127">
        <f t="shared" si="23"/>
        <v>0</v>
      </c>
      <c r="K150" s="172"/>
      <c r="L150" s="172"/>
      <c r="M150" s="172"/>
      <c r="N150" s="128">
        <f t="shared" si="28"/>
        <v>0</v>
      </c>
      <c r="O150" s="128">
        <f t="shared" si="24"/>
        <v>0</v>
      </c>
      <c r="P150" s="128">
        <f t="shared" si="25"/>
        <v>0</v>
      </c>
      <c r="Q150" s="129">
        <f t="shared" si="29"/>
        <v>18</v>
      </c>
      <c r="R150" s="177">
        <v>0</v>
      </c>
      <c r="S150" s="177">
        <v>0</v>
      </c>
      <c r="T150" s="177">
        <v>0</v>
      </c>
      <c r="U150" s="129">
        <f>-(S150*'Ficha funcionário'!O145)*'Ficha de funcio e processa'!J150</f>
        <v>0</v>
      </c>
      <c r="V150" s="129">
        <f>(T150*'Ficha funcionário'!O145)*'Ficha de funcio e processa'!J150</f>
        <v>0</v>
      </c>
      <c r="W150" s="130">
        <f t="shared" si="30"/>
        <v>0</v>
      </c>
      <c r="X150" s="132"/>
      <c r="Y150" s="132">
        <f t="shared" si="21"/>
        <v>0</v>
      </c>
      <c r="Z150" s="133"/>
      <c r="AA150" s="133"/>
      <c r="AB150" s="133"/>
      <c r="AC150" s="133"/>
      <c r="AD150" s="149">
        <f>'Ficha funcionário'!Q145</f>
        <v>0</v>
      </c>
      <c r="AE150" s="149">
        <f>'Ficha funcionário'!P145</f>
        <v>0</v>
      </c>
      <c r="AF150" s="133"/>
      <c r="AG150" s="221"/>
      <c r="AH150" s="221"/>
      <c r="AI150" s="222">
        <f t="shared" si="26"/>
        <v>0</v>
      </c>
      <c r="AJ150" s="223">
        <f>'Ficha funcionário'!J145</f>
        <v>0</v>
      </c>
      <c r="AK150" s="222">
        <f>'Ficha funcionário'!K145</f>
        <v>0</v>
      </c>
      <c r="AL150" s="222">
        <f>'Ficha funcionário'!L145</f>
        <v>0</v>
      </c>
      <c r="AM150" s="222">
        <f>'Ficha funcionário'!M145</f>
        <v>-0.3</v>
      </c>
      <c r="AN150" s="222">
        <f t="shared" si="22"/>
        <v>0</v>
      </c>
      <c r="AO150" s="134">
        <f t="shared" si="27"/>
        <v>0</v>
      </c>
      <c r="AP150" s="178"/>
      <c r="AQ150" s="246" t="s">
        <v>175</v>
      </c>
      <c r="AR150" s="179"/>
      <c r="AS150" s="179"/>
      <c r="AT150" s="179"/>
      <c r="AU150" s="179"/>
    </row>
    <row r="151" spans="1:47">
      <c r="A151" s="123" t="b">
        <f>'Ficha funcionário'!A146</f>
        <v>0</v>
      </c>
      <c r="B151" s="123">
        <f>'Ficha funcionário'!B146</f>
        <v>0</v>
      </c>
      <c r="C151" s="123">
        <f>'Ficha funcionário'!C146</f>
        <v>0</v>
      </c>
      <c r="D151" s="124">
        <f>'Ficha funcionário'!D146</f>
        <v>0</v>
      </c>
      <c r="E15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5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51" s="173">
        <f>'Ficha funcionário'!I146</f>
        <v>0</v>
      </c>
      <c r="H151" s="126">
        <f>'Ficha funcionário'!N146</f>
        <v>44</v>
      </c>
      <c r="I151" s="126">
        <f>'Ficha funcionário'!O146</f>
        <v>9</v>
      </c>
      <c r="J151" s="127">
        <f t="shared" si="23"/>
        <v>0</v>
      </c>
      <c r="K151" s="172"/>
      <c r="L151" s="172"/>
      <c r="M151" s="172"/>
      <c r="N151" s="128">
        <f t="shared" si="28"/>
        <v>0</v>
      </c>
      <c r="O151" s="128">
        <f t="shared" si="24"/>
        <v>0</v>
      </c>
      <c r="P151" s="128">
        <f t="shared" si="25"/>
        <v>0</v>
      </c>
      <c r="Q151" s="129">
        <f t="shared" si="29"/>
        <v>18</v>
      </c>
      <c r="R151" s="177">
        <v>0</v>
      </c>
      <c r="S151" s="177">
        <v>0</v>
      </c>
      <c r="T151" s="177">
        <v>0</v>
      </c>
      <c r="U151" s="129">
        <f>-(S151*'Ficha funcionário'!O146)*'Ficha de funcio e processa'!J151</f>
        <v>0</v>
      </c>
      <c r="V151" s="129">
        <f>(T151*'Ficha funcionário'!O146)*'Ficha de funcio e processa'!J151</f>
        <v>0</v>
      </c>
      <c r="W151" s="130">
        <f t="shared" si="30"/>
        <v>0</v>
      </c>
      <c r="X151" s="132"/>
      <c r="Y151" s="132">
        <f t="shared" si="21"/>
        <v>0</v>
      </c>
      <c r="Z151" s="133"/>
      <c r="AA151" s="133"/>
      <c r="AB151" s="133"/>
      <c r="AC151" s="133"/>
      <c r="AD151" s="149">
        <f>'Ficha funcionário'!Q146</f>
        <v>0</v>
      </c>
      <c r="AE151" s="149">
        <f>'Ficha funcionário'!P146</f>
        <v>0</v>
      </c>
      <c r="AF151" s="133"/>
      <c r="AG151" s="221"/>
      <c r="AH151" s="221"/>
      <c r="AI151" s="222">
        <f t="shared" si="26"/>
        <v>0</v>
      </c>
      <c r="AJ151" s="223">
        <f>'Ficha funcionário'!J146</f>
        <v>0</v>
      </c>
      <c r="AK151" s="222">
        <f>'Ficha funcionário'!K146</f>
        <v>0</v>
      </c>
      <c r="AL151" s="222">
        <f>'Ficha funcionário'!L146</f>
        <v>0</v>
      </c>
      <c r="AM151" s="222">
        <f>'Ficha funcionário'!M146</f>
        <v>-0.3</v>
      </c>
      <c r="AN151" s="222">
        <f t="shared" si="22"/>
        <v>0</v>
      </c>
      <c r="AO151" s="134">
        <f t="shared" si="27"/>
        <v>0</v>
      </c>
      <c r="AP151" s="178"/>
      <c r="AQ151" s="246" t="s">
        <v>175</v>
      </c>
      <c r="AR151" s="179"/>
      <c r="AS151" s="179"/>
      <c r="AT151" s="179"/>
      <c r="AU151" s="179"/>
    </row>
    <row r="152" spans="1:47">
      <c r="A152" s="123" t="b">
        <f>'Ficha funcionário'!A147</f>
        <v>0</v>
      </c>
      <c r="B152" s="123">
        <f>'Ficha funcionário'!B147</f>
        <v>0</v>
      </c>
      <c r="C152" s="123">
        <f>'Ficha funcionário'!C147</f>
        <v>0</v>
      </c>
      <c r="D152" s="124">
        <f>'Ficha funcionário'!D147</f>
        <v>0</v>
      </c>
      <c r="E15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5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52" s="173">
        <f>'Ficha funcionário'!I147</f>
        <v>0</v>
      </c>
      <c r="H152" s="126">
        <f>'Ficha funcionário'!N147</f>
        <v>44</v>
      </c>
      <c r="I152" s="126">
        <f>'Ficha funcionário'!O147</f>
        <v>9</v>
      </c>
      <c r="J152" s="127">
        <f t="shared" si="23"/>
        <v>0</v>
      </c>
      <c r="K152" s="172"/>
      <c r="L152" s="172"/>
      <c r="M152" s="172"/>
      <c r="N152" s="128">
        <f t="shared" si="28"/>
        <v>0</v>
      </c>
      <c r="O152" s="128">
        <f t="shared" si="24"/>
        <v>0</v>
      </c>
      <c r="P152" s="128">
        <f t="shared" si="25"/>
        <v>0</v>
      </c>
      <c r="Q152" s="129">
        <f t="shared" si="29"/>
        <v>18</v>
      </c>
      <c r="R152" s="177">
        <v>0</v>
      </c>
      <c r="S152" s="177">
        <v>0</v>
      </c>
      <c r="T152" s="177">
        <v>0</v>
      </c>
      <c r="U152" s="129">
        <f>-(S152*'Ficha funcionário'!O147)*'Ficha de funcio e processa'!J152</f>
        <v>0</v>
      </c>
      <c r="V152" s="129">
        <f>(T152*'Ficha funcionário'!O147)*'Ficha de funcio e processa'!J152</f>
        <v>0</v>
      </c>
      <c r="W152" s="130">
        <f t="shared" si="30"/>
        <v>0</v>
      </c>
      <c r="X152" s="132"/>
      <c r="Y152" s="132">
        <f t="shared" si="21"/>
        <v>0</v>
      </c>
      <c r="Z152" s="133"/>
      <c r="AA152" s="133"/>
      <c r="AB152" s="133"/>
      <c r="AC152" s="133"/>
      <c r="AD152" s="149">
        <f>'Ficha funcionário'!Q147</f>
        <v>0</v>
      </c>
      <c r="AE152" s="149">
        <f>'Ficha funcionário'!P147</f>
        <v>0</v>
      </c>
      <c r="AF152" s="133"/>
      <c r="AG152" s="221"/>
      <c r="AH152" s="221"/>
      <c r="AI152" s="222">
        <f t="shared" si="26"/>
        <v>0</v>
      </c>
      <c r="AJ152" s="223">
        <f>'Ficha funcionário'!J147</f>
        <v>0</v>
      </c>
      <c r="AK152" s="222">
        <f>'Ficha funcionário'!K147</f>
        <v>0</v>
      </c>
      <c r="AL152" s="222">
        <f>'Ficha funcionário'!L147</f>
        <v>0</v>
      </c>
      <c r="AM152" s="222">
        <f>'Ficha funcionário'!M147</f>
        <v>-0.3</v>
      </c>
      <c r="AN152" s="222">
        <f t="shared" si="22"/>
        <v>0</v>
      </c>
      <c r="AO152" s="134">
        <f t="shared" si="27"/>
        <v>0</v>
      </c>
      <c r="AP152" s="178"/>
      <c r="AQ152" s="246" t="s">
        <v>175</v>
      </c>
      <c r="AR152" s="179"/>
      <c r="AS152" s="179"/>
      <c r="AT152" s="179"/>
      <c r="AU152" s="179"/>
    </row>
    <row r="153" spans="1:47">
      <c r="A153" s="123" t="b">
        <f>'Ficha funcionário'!A148</f>
        <v>0</v>
      </c>
      <c r="B153" s="123">
        <f>'Ficha funcionário'!B148</f>
        <v>0</v>
      </c>
      <c r="C153" s="123">
        <f>'Ficha funcionário'!C148</f>
        <v>0</v>
      </c>
      <c r="D153" s="124">
        <f>'Ficha funcionário'!D148</f>
        <v>0</v>
      </c>
      <c r="E15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5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53" s="173">
        <f>'Ficha funcionário'!I148</f>
        <v>0</v>
      </c>
      <c r="H153" s="126">
        <f>'Ficha funcionário'!N148</f>
        <v>44</v>
      </c>
      <c r="I153" s="126">
        <f>'Ficha funcionário'!O148</f>
        <v>9</v>
      </c>
      <c r="J153" s="127">
        <f t="shared" si="23"/>
        <v>0</v>
      </c>
      <c r="K153" s="172"/>
      <c r="L153" s="172"/>
      <c r="M153" s="172"/>
      <c r="N153" s="128">
        <f t="shared" si="28"/>
        <v>0</v>
      </c>
      <c r="O153" s="128">
        <f t="shared" si="24"/>
        <v>0</v>
      </c>
      <c r="P153" s="128">
        <f t="shared" si="25"/>
        <v>0</v>
      </c>
      <c r="Q153" s="129">
        <f t="shared" si="29"/>
        <v>18</v>
      </c>
      <c r="R153" s="177">
        <v>0</v>
      </c>
      <c r="S153" s="177">
        <v>0</v>
      </c>
      <c r="T153" s="177">
        <v>0</v>
      </c>
      <c r="U153" s="129">
        <f>-(S153*'Ficha funcionário'!O148)*'Ficha de funcio e processa'!J153</f>
        <v>0</v>
      </c>
      <c r="V153" s="129">
        <f>(T153*'Ficha funcionário'!O148)*'Ficha de funcio e processa'!J153</f>
        <v>0</v>
      </c>
      <c r="W153" s="130">
        <f t="shared" si="30"/>
        <v>0</v>
      </c>
      <c r="X153" s="132"/>
      <c r="Y153" s="132">
        <f t="shared" si="21"/>
        <v>0</v>
      </c>
      <c r="Z153" s="133"/>
      <c r="AA153" s="133"/>
      <c r="AB153" s="133"/>
      <c r="AC153" s="133"/>
      <c r="AD153" s="149">
        <f>'Ficha funcionário'!Q148</f>
        <v>0</v>
      </c>
      <c r="AE153" s="149">
        <f>'Ficha funcionário'!P148</f>
        <v>0</v>
      </c>
      <c r="AF153" s="133"/>
      <c r="AG153" s="221"/>
      <c r="AH153" s="221"/>
      <c r="AI153" s="222">
        <f t="shared" si="26"/>
        <v>0</v>
      </c>
      <c r="AJ153" s="223">
        <f>'Ficha funcionário'!J148</f>
        <v>0</v>
      </c>
      <c r="AK153" s="222">
        <f>'Ficha funcionário'!K148</f>
        <v>0</v>
      </c>
      <c r="AL153" s="222">
        <f>'Ficha funcionário'!L148</f>
        <v>0</v>
      </c>
      <c r="AM153" s="222">
        <f>'Ficha funcionário'!M148</f>
        <v>-0.3</v>
      </c>
      <c r="AN153" s="222">
        <f t="shared" si="22"/>
        <v>0</v>
      </c>
      <c r="AO153" s="134">
        <f t="shared" si="27"/>
        <v>0</v>
      </c>
      <c r="AP153" s="178"/>
      <c r="AQ153" s="246" t="s">
        <v>175</v>
      </c>
      <c r="AR153" s="179"/>
      <c r="AS153" s="179"/>
      <c r="AT153" s="179"/>
      <c r="AU153" s="179"/>
    </row>
    <row r="154" spans="1:47">
      <c r="A154" s="123" t="b">
        <f>'Ficha funcionário'!A149</f>
        <v>0</v>
      </c>
      <c r="B154" s="123">
        <f>'Ficha funcionário'!B149</f>
        <v>0</v>
      </c>
      <c r="C154" s="123">
        <f>'Ficha funcionário'!C149</f>
        <v>0</v>
      </c>
      <c r="D154" s="124">
        <f>'Ficha funcionário'!D149</f>
        <v>0</v>
      </c>
      <c r="E15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5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54" s="173">
        <f>'Ficha funcionário'!I149</f>
        <v>0</v>
      </c>
      <c r="H154" s="126">
        <f>'Ficha funcionário'!N149</f>
        <v>44</v>
      </c>
      <c r="I154" s="126">
        <f>'Ficha funcionário'!O149</f>
        <v>9</v>
      </c>
      <c r="J154" s="127">
        <f t="shared" si="23"/>
        <v>0</v>
      </c>
      <c r="K154" s="172"/>
      <c r="L154" s="172"/>
      <c r="M154" s="172"/>
      <c r="N154" s="128">
        <f t="shared" si="28"/>
        <v>0</v>
      </c>
      <c r="O154" s="128">
        <f t="shared" si="24"/>
        <v>0</v>
      </c>
      <c r="P154" s="128">
        <f t="shared" si="25"/>
        <v>0</v>
      </c>
      <c r="Q154" s="129">
        <f t="shared" si="29"/>
        <v>18</v>
      </c>
      <c r="R154" s="177">
        <v>0</v>
      </c>
      <c r="S154" s="177">
        <v>0</v>
      </c>
      <c r="T154" s="177">
        <v>0</v>
      </c>
      <c r="U154" s="129">
        <f>-(S154*'Ficha funcionário'!O149)*'Ficha de funcio e processa'!J154</f>
        <v>0</v>
      </c>
      <c r="V154" s="129">
        <f>(T154*'Ficha funcionário'!O149)*'Ficha de funcio e processa'!J154</f>
        <v>0</v>
      </c>
      <c r="W154" s="130">
        <f t="shared" si="30"/>
        <v>0</v>
      </c>
      <c r="X154" s="132"/>
      <c r="Y154" s="132">
        <f t="shared" si="21"/>
        <v>0</v>
      </c>
      <c r="Z154" s="133"/>
      <c r="AA154" s="133"/>
      <c r="AB154" s="133"/>
      <c r="AC154" s="133"/>
      <c r="AD154" s="149">
        <f>'Ficha funcionário'!Q149</f>
        <v>0</v>
      </c>
      <c r="AE154" s="149">
        <f>'Ficha funcionário'!P149</f>
        <v>0</v>
      </c>
      <c r="AF154" s="133"/>
      <c r="AG154" s="221"/>
      <c r="AH154" s="221"/>
      <c r="AI154" s="222">
        <f t="shared" si="26"/>
        <v>0</v>
      </c>
      <c r="AJ154" s="223">
        <f>'Ficha funcionário'!J149</f>
        <v>0</v>
      </c>
      <c r="AK154" s="222">
        <f>'Ficha funcionário'!K149</f>
        <v>0</v>
      </c>
      <c r="AL154" s="222">
        <f>'Ficha funcionário'!L149</f>
        <v>0</v>
      </c>
      <c r="AM154" s="222">
        <f>'Ficha funcionário'!M149</f>
        <v>-0.3</v>
      </c>
      <c r="AN154" s="222">
        <f t="shared" si="22"/>
        <v>0</v>
      </c>
      <c r="AO154" s="134">
        <f t="shared" si="27"/>
        <v>0</v>
      </c>
      <c r="AP154" s="178"/>
      <c r="AQ154" s="246" t="s">
        <v>175</v>
      </c>
      <c r="AR154" s="179"/>
      <c r="AS154" s="179"/>
      <c r="AT154" s="179"/>
      <c r="AU154" s="179"/>
    </row>
    <row r="155" spans="1:47">
      <c r="A155" s="123" t="b">
        <f>'Ficha funcionário'!A150</f>
        <v>0</v>
      </c>
      <c r="B155" s="123">
        <f>'Ficha funcionário'!B150</f>
        <v>0</v>
      </c>
      <c r="C155" s="123">
        <f>'Ficha funcionário'!C150</f>
        <v>0</v>
      </c>
      <c r="D155" s="124">
        <f>'Ficha funcionário'!D150</f>
        <v>0</v>
      </c>
      <c r="E15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5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55" s="173">
        <f>'Ficha funcionário'!I150</f>
        <v>0</v>
      </c>
      <c r="H155" s="126">
        <f>'Ficha funcionário'!N150</f>
        <v>44</v>
      </c>
      <c r="I155" s="126">
        <f>'Ficha funcionário'!O150</f>
        <v>9</v>
      </c>
      <c r="J155" s="127">
        <f t="shared" si="23"/>
        <v>0</v>
      </c>
      <c r="K155" s="172"/>
      <c r="L155" s="172"/>
      <c r="M155" s="172"/>
      <c r="N155" s="128">
        <f t="shared" si="28"/>
        <v>0</v>
      </c>
      <c r="O155" s="128">
        <f t="shared" si="24"/>
        <v>0</v>
      </c>
      <c r="P155" s="128">
        <f t="shared" si="25"/>
        <v>0</v>
      </c>
      <c r="Q155" s="129">
        <f t="shared" si="29"/>
        <v>18</v>
      </c>
      <c r="R155" s="177">
        <v>0</v>
      </c>
      <c r="S155" s="177">
        <v>0</v>
      </c>
      <c r="T155" s="177">
        <v>0</v>
      </c>
      <c r="U155" s="129">
        <f>-(S155*'Ficha funcionário'!O150)*'Ficha de funcio e processa'!J155</f>
        <v>0</v>
      </c>
      <c r="V155" s="129">
        <f>(T155*'Ficha funcionário'!O150)*'Ficha de funcio e processa'!J155</f>
        <v>0</v>
      </c>
      <c r="W155" s="130">
        <f t="shared" si="30"/>
        <v>0</v>
      </c>
      <c r="X155" s="132"/>
      <c r="Y155" s="132">
        <f t="shared" si="21"/>
        <v>0</v>
      </c>
      <c r="Z155" s="133"/>
      <c r="AA155" s="133"/>
      <c r="AB155" s="133"/>
      <c r="AC155" s="133"/>
      <c r="AD155" s="149">
        <f>'Ficha funcionário'!Q150</f>
        <v>0</v>
      </c>
      <c r="AE155" s="149">
        <f>'Ficha funcionário'!P150</f>
        <v>0</v>
      </c>
      <c r="AF155" s="133"/>
      <c r="AG155" s="221"/>
      <c r="AH155" s="221"/>
      <c r="AI155" s="222">
        <f t="shared" si="26"/>
        <v>0</v>
      </c>
      <c r="AJ155" s="223">
        <f>'Ficha funcionário'!J150</f>
        <v>0</v>
      </c>
      <c r="AK155" s="222">
        <f>'Ficha funcionário'!K150</f>
        <v>0</v>
      </c>
      <c r="AL155" s="222">
        <f>'Ficha funcionário'!L150</f>
        <v>0</v>
      </c>
      <c r="AM155" s="222">
        <f>'Ficha funcionário'!M150</f>
        <v>-0.3</v>
      </c>
      <c r="AN155" s="222">
        <f t="shared" si="22"/>
        <v>0</v>
      </c>
      <c r="AO155" s="134">
        <f t="shared" si="27"/>
        <v>0</v>
      </c>
      <c r="AP155" s="178"/>
      <c r="AQ155" s="246" t="s">
        <v>175</v>
      </c>
      <c r="AR155" s="179"/>
      <c r="AS155" s="179"/>
      <c r="AT155" s="179"/>
      <c r="AU155" s="179"/>
    </row>
    <row r="156" spans="1:47">
      <c r="A156" s="123" t="b">
        <f>'Ficha funcionário'!A151</f>
        <v>0</v>
      </c>
      <c r="B156" s="123">
        <f>'Ficha funcionário'!B151</f>
        <v>0</v>
      </c>
      <c r="C156" s="123">
        <f>'Ficha funcionário'!C151</f>
        <v>0</v>
      </c>
      <c r="D156" s="124">
        <f>'Ficha funcionário'!D151</f>
        <v>0</v>
      </c>
      <c r="E15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5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56" s="173">
        <f>'Ficha funcionário'!I151</f>
        <v>0</v>
      </c>
      <c r="H156" s="126">
        <f>'Ficha funcionário'!N151</f>
        <v>44</v>
      </c>
      <c r="I156" s="126">
        <f>'Ficha funcionário'!O151</f>
        <v>9</v>
      </c>
      <c r="J156" s="127">
        <f t="shared" si="23"/>
        <v>0</v>
      </c>
      <c r="K156" s="172"/>
      <c r="L156" s="172"/>
      <c r="M156" s="172"/>
      <c r="N156" s="128">
        <f t="shared" si="28"/>
        <v>0</v>
      </c>
      <c r="O156" s="128">
        <f t="shared" si="24"/>
        <v>0</v>
      </c>
      <c r="P156" s="128">
        <f t="shared" si="25"/>
        <v>0</v>
      </c>
      <c r="Q156" s="129">
        <f t="shared" si="29"/>
        <v>18</v>
      </c>
      <c r="R156" s="177">
        <v>0</v>
      </c>
      <c r="S156" s="177">
        <v>0</v>
      </c>
      <c r="T156" s="177">
        <v>0</v>
      </c>
      <c r="U156" s="129">
        <f>-(S156*'Ficha funcionário'!O151)*'Ficha de funcio e processa'!J156</f>
        <v>0</v>
      </c>
      <c r="V156" s="129">
        <f>(T156*'Ficha funcionário'!O151)*'Ficha de funcio e processa'!J156</f>
        <v>0</v>
      </c>
      <c r="W156" s="130">
        <f t="shared" si="30"/>
        <v>0</v>
      </c>
      <c r="X156" s="132"/>
      <c r="Y156" s="132">
        <f t="shared" si="21"/>
        <v>0</v>
      </c>
      <c r="Z156" s="133"/>
      <c r="AA156" s="133"/>
      <c r="AB156" s="133"/>
      <c r="AC156" s="133"/>
      <c r="AD156" s="149">
        <f>'Ficha funcionário'!Q151</f>
        <v>0</v>
      </c>
      <c r="AE156" s="149">
        <f>'Ficha funcionário'!P151</f>
        <v>0</v>
      </c>
      <c r="AF156" s="133"/>
      <c r="AG156" s="221"/>
      <c r="AH156" s="221"/>
      <c r="AI156" s="222">
        <f t="shared" si="26"/>
        <v>0</v>
      </c>
      <c r="AJ156" s="223">
        <f>'Ficha funcionário'!J151</f>
        <v>0</v>
      </c>
      <c r="AK156" s="222">
        <f>'Ficha funcionário'!K151</f>
        <v>0</v>
      </c>
      <c r="AL156" s="222">
        <f>'Ficha funcionário'!L151</f>
        <v>0</v>
      </c>
      <c r="AM156" s="222">
        <f>'Ficha funcionário'!M151</f>
        <v>-0.3</v>
      </c>
      <c r="AN156" s="222">
        <f t="shared" si="22"/>
        <v>0</v>
      </c>
      <c r="AO156" s="134">
        <f t="shared" si="27"/>
        <v>0</v>
      </c>
      <c r="AP156" s="178"/>
      <c r="AQ156" s="246" t="s">
        <v>175</v>
      </c>
      <c r="AR156" s="179"/>
      <c r="AS156" s="179"/>
      <c r="AT156" s="179"/>
      <c r="AU156" s="179"/>
    </row>
    <row r="157" spans="1:47">
      <c r="A157" s="123" t="b">
        <f>'Ficha funcionário'!A152</f>
        <v>0</v>
      </c>
      <c r="B157" s="123">
        <f>'Ficha funcionário'!B152</f>
        <v>0</v>
      </c>
      <c r="C157" s="123">
        <f>'Ficha funcionário'!C152</f>
        <v>0</v>
      </c>
      <c r="D157" s="124">
        <f>'Ficha funcionário'!D152</f>
        <v>0</v>
      </c>
      <c r="E15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5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57" s="173">
        <f>'Ficha funcionário'!I152</f>
        <v>0</v>
      </c>
      <c r="H157" s="126">
        <f>'Ficha funcionário'!N152</f>
        <v>44</v>
      </c>
      <c r="I157" s="126">
        <f>'Ficha funcionário'!O152</f>
        <v>9</v>
      </c>
      <c r="J157" s="127">
        <f t="shared" si="23"/>
        <v>0</v>
      </c>
      <c r="K157" s="172"/>
      <c r="L157" s="172"/>
      <c r="M157" s="172"/>
      <c r="N157" s="128">
        <f t="shared" si="28"/>
        <v>0</v>
      </c>
      <c r="O157" s="128">
        <f t="shared" si="24"/>
        <v>0</v>
      </c>
      <c r="P157" s="128">
        <f t="shared" si="25"/>
        <v>0</v>
      </c>
      <c r="Q157" s="129">
        <f t="shared" si="29"/>
        <v>18</v>
      </c>
      <c r="R157" s="177">
        <v>0</v>
      </c>
      <c r="S157" s="177">
        <v>0</v>
      </c>
      <c r="T157" s="177">
        <v>0</v>
      </c>
      <c r="U157" s="129">
        <f>-(S157*'Ficha funcionário'!O152)*'Ficha de funcio e processa'!J157</f>
        <v>0</v>
      </c>
      <c r="V157" s="129">
        <f>(T157*'Ficha funcionário'!O152)*'Ficha de funcio e processa'!J157</f>
        <v>0</v>
      </c>
      <c r="W157" s="130">
        <f t="shared" si="30"/>
        <v>0</v>
      </c>
      <c r="X157" s="132"/>
      <c r="Y157" s="132">
        <f t="shared" si="21"/>
        <v>0</v>
      </c>
      <c r="Z157" s="133"/>
      <c r="AA157" s="133"/>
      <c r="AB157" s="133"/>
      <c r="AC157" s="133"/>
      <c r="AD157" s="149">
        <f>'Ficha funcionário'!Q152</f>
        <v>0</v>
      </c>
      <c r="AE157" s="149">
        <f>'Ficha funcionário'!P152</f>
        <v>0</v>
      </c>
      <c r="AF157" s="133"/>
      <c r="AG157" s="221"/>
      <c r="AH157" s="221"/>
      <c r="AI157" s="222">
        <f t="shared" si="26"/>
        <v>0</v>
      </c>
      <c r="AJ157" s="223">
        <f>'Ficha funcionário'!J152</f>
        <v>0</v>
      </c>
      <c r="AK157" s="222">
        <f>'Ficha funcionário'!K152</f>
        <v>0</v>
      </c>
      <c r="AL157" s="222">
        <f>'Ficha funcionário'!L152</f>
        <v>0</v>
      </c>
      <c r="AM157" s="222">
        <f>'Ficha funcionário'!M152</f>
        <v>-0.3</v>
      </c>
      <c r="AN157" s="222">
        <f t="shared" si="22"/>
        <v>0</v>
      </c>
      <c r="AO157" s="134">
        <f t="shared" si="27"/>
        <v>0</v>
      </c>
      <c r="AP157" s="178"/>
      <c r="AQ157" s="246" t="s">
        <v>175</v>
      </c>
      <c r="AR157" s="179"/>
      <c r="AS157" s="179"/>
      <c r="AT157" s="179"/>
      <c r="AU157" s="179"/>
    </row>
    <row r="158" spans="1:47">
      <c r="A158" s="123" t="b">
        <f>'Ficha funcionário'!A153</f>
        <v>0</v>
      </c>
      <c r="B158" s="123">
        <f>'Ficha funcionário'!B153</f>
        <v>0</v>
      </c>
      <c r="C158" s="123">
        <f>'Ficha funcionário'!C153</f>
        <v>0</v>
      </c>
      <c r="D158" s="124">
        <f>'Ficha funcionário'!D153</f>
        <v>0</v>
      </c>
      <c r="E15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5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58" s="173">
        <f>'Ficha funcionário'!I153</f>
        <v>0</v>
      </c>
      <c r="H158" s="126">
        <f>'Ficha funcionário'!N153</f>
        <v>44</v>
      </c>
      <c r="I158" s="126">
        <f>'Ficha funcionário'!O153</f>
        <v>9</v>
      </c>
      <c r="J158" s="127">
        <f t="shared" si="23"/>
        <v>0</v>
      </c>
      <c r="K158" s="172"/>
      <c r="L158" s="172"/>
      <c r="M158" s="172"/>
      <c r="N158" s="128">
        <f t="shared" si="28"/>
        <v>0</v>
      </c>
      <c r="O158" s="128">
        <f t="shared" si="24"/>
        <v>0</v>
      </c>
      <c r="P158" s="128">
        <f t="shared" si="25"/>
        <v>0</v>
      </c>
      <c r="Q158" s="129">
        <f t="shared" si="29"/>
        <v>18</v>
      </c>
      <c r="R158" s="177">
        <v>0</v>
      </c>
      <c r="S158" s="177">
        <v>0</v>
      </c>
      <c r="T158" s="177">
        <v>0</v>
      </c>
      <c r="U158" s="129">
        <f>-(S158*'Ficha funcionário'!O153)*'Ficha de funcio e processa'!J158</f>
        <v>0</v>
      </c>
      <c r="V158" s="129">
        <f>(T158*'Ficha funcionário'!O153)*'Ficha de funcio e processa'!J158</f>
        <v>0</v>
      </c>
      <c r="W158" s="130">
        <f t="shared" si="30"/>
        <v>0</v>
      </c>
      <c r="X158" s="132"/>
      <c r="Y158" s="132">
        <f t="shared" si="21"/>
        <v>0</v>
      </c>
      <c r="Z158" s="133"/>
      <c r="AA158" s="133"/>
      <c r="AB158" s="133"/>
      <c r="AC158" s="133"/>
      <c r="AD158" s="149">
        <f>'Ficha funcionário'!Q153</f>
        <v>0</v>
      </c>
      <c r="AE158" s="149">
        <f>'Ficha funcionário'!P153</f>
        <v>0</v>
      </c>
      <c r="AF158" s="133"/>
      <c r="AG158" s="221"/>
      <c r="AH158" s="221"/>
      <c r="AI158" s="222">
        <f t="shared" si="26"/>
        <v>0</v>
      </c>
      <c r="AJ158" s="223">
        <f>'Ficha funcionário'!J153</f>
        <v>0</v>
      </c>
      <c r="AK158" s="222">
        <f>'Ficha funcionário'!K153</f>
        <v>0</v>
      </c>
      <c r="AL158" s="222">
        <f>'Ficha funcionário'!L153</f>
        <v>0</v>
      </c>
      <c r="AM158" s="222">
        <f>'Ficha funcionário'!M153</f>
        <v>-0.3</v>
      </c>
      <c r="AN158" s="222">
        <f t="shared" si="22"/>
        <v>0</v>
      </c>
      <c r="AO158" s="134">
        <f t="shared" si="27"/>
        <v>0</v>
      </c>
      <c r="AP158" s="178"/>
      <c r="AQ158" s="246" t="s">
        <v>175</v>
      </c>
      <c r="AR158" s="179"/>
      <c r="AS158" s="179"/>
      <c r="AT158" s="179"/>
      <c r="AU158" s="179"/>
    </row>
    <row r="159" spans="1:47">
      <c r="A159" s="123" t="b">
        <f>'Ficha funcionário'!A154</f>
        <v>0</v>
      </c>
      <c r="B159" s="123">
        <f>'Ficha funcionário'!B154</f>
        <v>0</v>
      </c>
      <c r="C159" s="123">
        <f>'Ficha funcionário'!C154</f>
        <v>0</v>
      </c>
      <c r="D159" s="124">
        <f>'Ficha funcionário'!D154</f>
        <v>0</v>
      </c>
      <c r="E15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5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59" s="173">
        <f>'Ficha funcionário'!I154</f>
        <v>0</v>
      </c>
      <c r="H159" s="126">
        <f>'Ficha funcionário'!N154</f>
        <v>44</v>
      </c>
      <c r="I159" s="126">
        <f>'Ficha funcionário'!O154</f>
        <v>9</v>
      </c>
      <c r="J159" s="127">
        <f t="shared" si="23"/>
        <v>0</v>
      </c>
      <c r="K159" s="172"/>
      <c r="L159" s="172"/>
      <c r="M159" s="172"/>
      <c r="N159" s="128">
        <f t="shared" si="28"/>
        <v>0</v>
      </c>
      <c r="O159" s="128">
        <f t="shared" si="24"/>
        <v>0</v>
      </c>
      <c r="P159" s="128">
        <f t="shared" si="25"/>
        <v>0</v>
      </c>
      <c r="Q159" s="129">
        <f t="shared" si="29"/>
        <v>18</v>
      </c>
      <c r="R159" s="177">
        <v>0</v>
      </c>
      <c r="S159" s="177">
        <v>0</v>
      </c>
      <c r="T159" s="177">
        <v>0</v>
      </c>
      <c r="U159" s="129">
        <f>-(S159*'Ficha funcionário'!O154)*'Ficha de funcio e processa'!J159</f>
        <v>0</v>
      </c>
      <c r="V159" s="129">
        <f>(T159*'Ficha funcionário'!O154)*'Ficha de funcio e processa'!J159</f>
        <v>0</v>
      </c>
      <c r="W159" s="130">
        <f t="shared" si="30"/>
        <v>0</v>
      </c>
      <c r="X159" s="132"/>
      <c r="Y159" s="132">
        <f t="shared" si="21"/>
        <v>0</v>
      </c>
      <c r="Z159" s="133"/>
      <c r="AA159" s="133"/>
      <c r="AB159" s="133"/>
      <c r="AC159" s="133"/>
      <c r="AD159" s="149">
        <f>'Ficha funcionário'!Q154</f>
        <v>0</v>
      </c>
      <c r="AE159" s="149">
        <f>'Ficha funcionário'!P154</f>
        <v>0</v>
      </c>
      <c r="AF159" s="133"/>
      <c r="AG159" s="221"/>
      <c r="AH159" s="221"/>
      <c r="AI159" s="222">
        <f t="shared" si="26"/>
        <v>0</v>
      </c>
      <c r="AJ159" s="223">
        <f>'Ficha funcionário'!J154</f>
        <v>0</v>
      </c>
      <c r="AK159" s="222">
        <f>'Ficha funcionário'!K154</f>
        <v>0</v>
      </c>
      <c r="AL159" s="222">
        <f>'Ficha funcionário'!L154</f>
        <v>0</v>
      </c>
      <c r="AM159" s="222">
        <f>'Ficha funcionário'!M154</f>
        <v>-0.3</v>
      </c>
      <c r="AN159" s="222">
        <f t="shared" si="22"/>
        <v>0</v>
      </c>
      <c r="AO159" s="134">
        <f t="shared" si="27"/>
        <v>0</v>
      </c>
      <c r="AP159" s="178"/>
      <c r="AQ159" s="246" t="s">
        <v>175</v>
      </c>
      <c r="AR159" s="179"/>
      <c r="AS159" s="179"/>
      <c r="AT159" s="179"/>
      <c r="AU159" s="179"/>
    </row>
    <row r="160" spans="1:47">
      <c r="A160" s="123" t="b">
        <f>'Ficha funcionário'!A155</f>
        <v>0</v>
      </c>
      <c r="B160" s="123">
        <f>'Ficha funcionário'!B155</f>
        <v>0</v>
      </c>
      <c r="C160" s="123">
        <f>'Ficha funcionário'!C155</f>
        <v>0</v>
      </c>
      <c r="D160" s="124">
        <f>'Ficha funcionário'!D155</f>
        <v>0</v>
      </c>
      <c r="E16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6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60" s="173">
        <f>'Ficha funcionário'!I155</f>
        <v>0</v>
      </c>
      <c r="H160" s="126">
        <f>'Ficha funcionário'!N155</f>
        <v>44</v>
      </c>
      <c r="I160" s="126">
        <f>'Ficha funcionário'!O155</f>
        <v>9</v>
      </c>
      <c r="J160" s="127">
        <f t="shared" si="23"/>
        <v>0</v>
      </c>
      <c r="K160" s="172"/>
      <c r="L160" s="172"/>
      <c r="M160" s="172"/>
      <c r="N160" s="128">
        <f t="shared" si="28"/>
        <v>0</v>
      </c>
      <c r="O160" s="128">
        <f t="shared" si="24"/>
        <v>0</v>
      </c>
      <c r="P160" s="128">
        <f t="shared" si="25"/>
        <v>0</v>
      </c>
      <c r="Q160" s="129">
        <f t="shared" si="29"/>
        <v>18</v>
      </c>
      <c r="R160" s="177">
        <v>0</v>
      </c>
      <c r="S160" s="177">
        <v>0</v>
      </c>
      <c r="T160" s="177">
        <v>0</v>
      </c>
      <c r="U160" s="129">
        <f>-(S160*'Ficha funcionário'!O155)*'Ficha de funcio e processa'!J160</f>
        <v>0</v>
      </c>
      <c r="V160" s="129">
        <f>(T160*'Ficha funcionário'!O155)*'Ficha de funcio e processa'!J160</f>
        <v>0</v>
      </c>
      <c r="W160" s="130">
        <f t="shared" si="30"/>
        <v>0</v>
      </c>
      <c r="X160" s="132"/>
      <c r="Y160" s="132">
        <f t="shared" si="21"/>
        <v>0</v>
      </c>
      <c r="Z160" s="133"/>
      <c r="AA160" s="133"/>
      <c r="AB160" s="133"/>
      <c r="AC160" s="133"/>
      <c r="AD160" s="149">
        <f>'Ficha funcionário'!Q155</f>
        <v>0</v>
      </c>
      <c r="AE160" s="149">
        <f>'Ficha funcionário'!P155</f>
        <v>0</v>
      </c>
      <c r="AF160" s="133"/>
      <c r="AG160" s="221"/>
      <c r="AH160" s="221"/>
      <c r="AI160" s="222">
        <f t="shared" si="26"/>
        <v>0</v>
      </c>
      <c r="AJ160" s="223">
        <f>'Ficha funcionário'!J155</f>
        <v>0</v>
      </c>
      <c r="AK160" s="222">
        <f>'Ficha funcionário'!K155</f>
        <v>0</v>
      </c>
      <c r="AL160" s="222">
        <f>'Ficha funcionário'!L155</f>
        <v>0</v>
      </c>
      <c r="AM160" s="222">
        <f>'Ficha funcionário'!M155</f>
        <v>-0.3</v>
      </c>
      <c r="AN160" s="222">
        <f t="shared" si="22"/>
        <v>0</v>
      </c>
      <c r="AO160" s="134">
        <f t="shared" si="27"/>
        <v>0</v>
      </c>
      <c r="AP160" s="178"/>
      <c r="AQ160" s="246" t="s">
        <v>175</v>
      </c>
      <c r="AR160" s="179"/>
      <c r="AS160" s="179"/>
      <c r="AT160" s="179"/>
      <c r="AU160" s="179"/>
    </row>
    <row r="161" spans="1:47">
      <c r="A161" s="123" t="b">
        <f>'Ficha funcionário'!A156</f>
        <v>0</v>
      </c>
      <c r="B161" s="123">
        <f>'Ficha funcionário'!B156</f>
        <v>0</v>
      </c>
      <c r="C161" s="123">
        <f>'Ficha funcionário'!C156</f>
        <v>0</v>
      </c>
      <c r="D161" s="124">
        <f>'Ficha funcionário'!D156</f>
        <v>0</v>
      </c>
      <c r="E16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6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61" s="173">
        <f>'Ficha funcionário'!I156</f>
        <v>0</v>
      </c>
      <c r="H161" s="126">
        <f>'Ficha funcionário'!N156</f>
        <v>44</v>
      </c>
      <c r="I161" s="126">
        <f>'Ficha funcionário'!O156</f>
        <v>9</v>
      </c>
      <c r="J161" s="127">
        <f t="shared" si="23"/>
        <v>0</v>
      </c>
      <c r="K161" s="172"/>
      <c r="L161" s="172"/>
      <c r="M161" s="172"/>
      <c r="N161" s="128">
        <f t="shared" si="28"/>
        <v>0</v>
      </c>
      <c r="O161" s="128">
        <f t="shared" si="24"/>
        <v>0</v>
      </c>
      <c r="P161" s="128">
        <f t="shared" si="25"/>
        <v>0</v>
      </c>
      <c r="Q161" s="129">
        <f t="shared" si="29"/>
        <v>18</v>
      </c>
      <c r="R161" s="177">
        <v>0</v>
      </c>
      <c r="S161" s="177">
        <v>0</v>
      </c>
      <c r="T161" s="177">
        <v>0</v>
      </c>
      <c r="U161" s="129">
        <f>-(S161*'Ficha funcionário'!O156)*'Ficha de funcio e processa'!J161</f>
        <v>0</v>
      </c>
      <c r="V161" s="129">
        <f>(T161*'Ficha funcionário'!O156)*'Ficha de funcio e processa'!J161</f>
        <v>0</v>
      </c>
      <c r="W161" s="130">
        <f t="shared" si="30"/>
        <v>0</v>
      </c>
      <c r="X161" s="132"/>
      <c r="Y161" s="132">
        <f t="shared" si="21"/>
        <v>0</v>
      </c>
      <c r="Z161" s="133"/>
      <c r="AA161" s="133"/>
      <c r="AB161" s="133"/>
      <c r="AC161" s="133"/>
      <c r="AD161" s="149">
        <f>'Ficha funcionário'!Q156</f>
        <v>0</v>
      </c>
      <c r="AE161" s="149">
        <f>'Ficha funcionário'!P156</f>
        <v>0</v>
      </c>
      <c r="AF161" s="133"/>
      <c r="AG161" s="221"/>
      <c r="AH161" s="221"/>
      <c r="AI161" s="222">
        <f t="shared" si="26"/>
        <v>0</v>
      </c>
      <c r="AJ161" s="223">
        <f>'Ficha funcionário'!J156</f>
        <v>0</v>
      </c>
      <c r="AK161" s="222">
        <f>'Ficha funcionário'!K156</f>
        <v>0</v>
      </c>
      <c r="AL161" s="222">
        <f>'Ficha funcionário'!L156</f>
        <v>0</v>
      </c>
      <c r="AM161" s="222">
        <f>'Ficha funcionário'!M156</f>
        <v>-0.3</v>
      </c>
      <c r="AN161" s="222">
        <f t="shared" si="22"/>
        <v>0</v>
      </c>
      <c r="AO161" s="134">
        <f t="shared" si="27"/>
        <v>0</v>
      </c>
      <c r="AP161" s="178"/>
      <c r="AQ161" s="246" t="s">
        <v>175</v>
      </c>
      <c r="AR161" s="179"/>
      <c r="AS161" s="179"/>
      <c r="AT161" s="179"/>
      <c r="AU161" s="179"/>
    </row>
    <row r="162" spans="1:47">
      <c r="A162" s="123" t="b">
        <f>'Ficha funcionário'!A157</f>
        <v>0</v>
      </c>
      <c r="B162" s="123">
        <f>'Ficha funcionário'!B157</f>
        <v>0</v>
      </c>
      <c r="C162" s="123">
        <f>'Ficha funcionário'!C157</f>
        <v>0</v>
      </c>
      <c r="D162" s="124">
        <f>'Ficha funcionário'!D157</f>
        <v>0</v>
      </c>
      <c r="E16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6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62" s="173">
        <f>'Ficha funcionário'!I157</f>
        <v>0</v>
      </c>
      <c r="H162" s="126">
        <f>'Ficha funcionário'!N157</f>
        <v>44</v>
      </c>
      <c r="I162" s="126">
        <f>'Ficha funcionário'!O157</f>
        <v>9</v>
      </c>
      <c r="J162" s="127">
        <f t="shared" si="23"/>
        <v>0</v>
      </c>
      <c r="K162" s="172"/>
      <c r="L162" s="172"/>
      <c r="M162" s="172"/>
      <c r="N162" s="128">
        <f t="shared" si="28"/>
        <v>0</v>
      </c>
      <c r="O162" s="128">
        <f t="shared" si="24"/>
        <v>0</v>
      </c>
      <c r="P162" s="128">
        <f t="shared" si="25"/>
        <v>0</v>
      </c>
      <c r="Q162" s="129">
        <f t="shared" si="29"/>
        <v>18</v>
      </c>
      <c r="R162" s="177">
        <v>0</v>
      </c>
      <c r="S162" s="177">
        <v>0</v>
      </c>
      <c r="T162" s="177">
        <v>0</v>
      </c>
      <c r="U162" s="129">
        <f>-(S162*'Ficha funcionário'!O157)*'Ficha de funcio e processa'!J162</f>
        <v>0</v>
      </c>
      <c r="V162" s="129">
        <f>(T162*'Ficha funcionário'!O157)*'Ficha de funcio e processa'!J162</f>
        <v>0</v>
      </c>
      <c r="W162" s="130">
        <f t="shared" si="30"/>
        <v>0</v>
      </c>
      <c r="X162" s="132"/>
      <c r="Y162" s="132">
        <f t="shared" si="21"/>
        <v>0</v>
      </c>
      <c r="Z162" s="133"/>
      <c r="AA162" s="133"/>
      <c r="AB162" s="133"/>
      <c r="AC162" s="133"/>
      <c r="AD162" s="149">
        <f>'Ficha funcionário'!Q157</f>
        <v>0</v>
      </c>
      <c r="AE162" s="149">
        <f>'Ficha funcionário'!P157</f>
        <v>0</v>
      </c>
      <c r="AF162" s="133"/>
      <c r="AG162" s="221"/>
      <c r="AH162" s="221"/>
      <c r="AI162" s="222">
        <f t="shared" si="26"/>
        <v>0</v>
      </c>
      <c r="AJ162" s="223">
        <f>'Ficha funcionário'!J157</f>
        <v>0</v>
      </c>
      <c r="AK162" s="222">
        <f>'Ficha funcionário'!K157</f>
        <v>0</v>
      </c>
      <c r="AL162" s="222">
        <f>'Ficha funcionário'!L157</f>
        <v>0</v>
      </c>
      <c r="AM162" s="222">
        <f>'Ficha funcionário'!M157</f>
        <v>-0.3</v>
      </c>
      <c r="AN162" s="222">
        <f t="shared" si="22"/>
        <v>0</v>
      </c>
      <c r="AO162" s="134">
        <f t="shared" si="27"/>
        <v>0</v>
      </c>
      <c r="AP162" s="178"/>
      <c r="AQ162" s="246" t="s">
        <v>175</v>
      </c>
      <c r="AR162" s="179"/>
      <c r="AS162" s="179"/>
      <c r="AT162" s="179"/>
      <c r="AU162" s="179"/>
    </row>
    <row r="163" spans="1:47">
      <c r="A163" s="123" t="b">
        <f>'Ficha funcionário'!A158</f>
        <v>0</v>
      </c>
      <c r="B163" s="123">
        <f>'Ficha funcionário'!B158</f>
        <v>0</v>
      </c>
      <c r="C163" s="123">
        <f>'Ficha funcionário'!C158</f>
        <v>0</v>
      </c>
      <c r="D163" s="124">
        <f>'Ficha funcionário'!D158</f>
        <v>0</v>
      </c>
      <c r="E16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6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63" s="173">
        <f>'Ficha funcionário'!I158</f>
        <v>0</v>
      </c>
      <c r="H163" s="126">
        <f>'Ficha funcionário'!N158</f>
        <v>44</v>
      </c>
      <c r="I163" s="126">
        <f>'Ficha funcionário'!O158</f>
        <v>9</v>
      </c>
      <c r="J163" s="127">
        <f t="shared" si="23"/>
        <v>0</v>
      </c>
      <c r="K163" s="172"/>
      <c r="L163" s="172"/>
      <c r="M163" s="172"/>
      <c r="N163" s="128">
        <f t="shared" si="28"/>
        <v>0</v>
      </c>
      <c r="O163" s="128">
        <f t="shared" si="24"/>
        <v>0</v>
      </c>
      <c r="P163" s="128">
        <f t="shared" si="25"/>
        <v>0</v>
      </c>
      <c r="Q163" s="129">
        <f t="shared" si="29"/>
        <v>18</v>
      </c>
      <c r="R163" s="177">
        <v>0</v>
      </c>
      <c r="S163" s="177">
        <v>0</v>
      </c>
      <c r="T163" s="177">
        <v>0</v>
      </c>
      <c r="U163" s="129">
        <f>-(S163*'Ficha funcionário'!O158)*'Ficha de funcio e processa'!J163</f>
        <v>0</v>
      </c>
      <c r="V163" s="129">
        <f>(T163*'Ficha funcionário'!O158)*'Ficha de funcio e processa'!J163</f>
        <v>0</v>
      </c>
      <c r="W163" s="130">
        <f t="shared" si="30"/>
        <v>0</v>
      </c>
      <c r="X163" s="132"/>
      <c r="Y163" s="132">
        <f t="shared" ref="Y163:Y226" si="31">G163*5%</f>
        <v>0</v>
      </c>
      <c r="Z163" s="133"/>
      <c r="AA163" s="133"/>
      <c r="AB163" s="133"/>
      <c r="AC163" s="133"/>
      <c r="AD163" s="149">
        <f>'Ficha funcionário'!Q158</f>
        <v>0</v>
      </c>
      <c r="AE163" s="149">
        <f>'Ficha funcionário'!P158</f>
        <v>0</v>
      </c>
      <c r="AF163" s="133"/>
      <c r="AG163" s="221"/>
      <c r="AH163" s="221"/>
      <c r="AI163" s="222">
        <f t="shared" si="26"/>
        <v>0</v>
      </c>
      <c r="AJ163" s="223">
        <f>'Ficha funcionário'!J158</f>
        <v>0</v>
      </c>
      <c r="AK163" s="222">
        <f>'Ficha funcionário'!K158</f>
        <v>0</v>
      </c>
      <c r="AL163" s="222">
        <f>'Ficha funcionário'!L158</f>
        <v>0</v>
      </c>
      <c r="AM163" s="222">
        <f>'Ficha funcionário'!M158</f>
        <v>-0.3</v>
      </c>
      <c r="AN163" s="222">
        <f t="shared" ref="AN163:AN226" si="32">(AM163*AJ163)+AK163</f>
        <v>0</v>
      </c>
      <c r="AO163" s="134">
        <f t="shared" si="27"/>
        <v>0</v>
      </c>
      <c r="AP163" s="178"/>
      <c r="AQ163" s="246" t="s">
        <v>175</v>
      </c>
      <c r="AR163" s="179"/>
      <c r="AS163" s="179"/>
      <c r="AT163" s="179"/>
      <c r="AU163" s="179"/>
    </row>
    <row r="164" spans="1:47">
      <c r="A164" s="123" t="b">
        <f>'Ficha funcionário'!A159</f>
        <v>0</v>
      </c>
      <c r="B164" s="123">
        <f>'Ficha funcionário'!B159</f>
        <v>0</v>
      </c>
      <c r="C164" s="123">
        <f>'Ficha funcionário'!C159</f>
        <v>0</v>
      </c>
      <c r="D164" s="124">
        <f>'Ficha funcionário'!D159</f>
        <v>0</v>
      </c>
      <c r="E16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6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64" s="173">
        <f>'Ficha funcionário'!I159</f>
        <v>0</v>
      </c>
      <c r="H164" s="126">
        <f>'Ficha funcionário'!N159</f>
        <v>44</v>
      </c>
      <c r="I164" s="126">
        <f>'Ficha funcionário'!O159</f>
        <v>9</v>
      </c>
      <c r="J164" s="127">
        <f t="shared" si="23"/>
        <v>0</v>
      </c>
      <c r="K164" s="172"/>
      <c r="L164" s="172"/>
      <c r="M164" s="172"/>
      <c r="N164" s="128">
        <f t="shared" si="28"/>
        <v>0</v>
      </c>
      <c r="O164" s="128">
        <f t="shared" si="24"/>
        <v>0</v>
      </c>
      <c r="P164" s="128">
        <f t="shared" si="25"/>
        <v>0</v>
      </c>
      <c r="Q164" s="129">
        <f t="shared" si="29"/>
        <v>18</v>
      </c>
      <c r="R164" s="177">
        <v>0</v>
      </c>
      <c r="S164" s="177">
        <v>0</v>
      </c>
      <c r="T164" s="177">
        <v>0</v>
      </c>
      <c r="U164" s="129">
        <f>-(S164*'Ficha funcionário'!O159)*'Ficha de funcio e processa'!J164</f>
        <v>0</v>
      </c>
      <c r="V164" s="129">
        <f>(T164*'Ficha funcionário'!O159)*'Ficha de funcio e processa'!J164</f>
        <v>0</v>
      </c>
      <c r="W164" s="130">
        <f t="shared" si="30"/>
        <v>0</v>
      </c>
      <c r="X164" s="132"/>
      <c r="Y164" s="132">
        <f t="shared" si="31"/>
        <v>0</v>
      </c>
      <c r="Z164" s="133"/>
      <c r="AA164" s="133"/>
      <c r="AB164" s="133"/>
      <c r="AC164" s="133"/>
      <c r="AD164" s="149">
        <f>'Ficha funcionário'!Q159</f>
        <v>0</v>
      </c>
      <c r="AE164" s="149">
        <f>'Ficha funcionário'!P159</f>
        <v>0</v>
      </c>
      <c r="AF164" s="133"/>
      <c r="AG164" s="221"/>
      <c r="AH164" s="221"/>
      <c r="AI164" s="222">
        <f t="shared" si="26"/>
        <v>0</v>
      </c>
      <c r="AJ164" s="223">
        <f>'Ficha funcionário'!J159</f>
        <v>0</v>
      </c>
      <c r="AK164" s="222">
        <f>'Ficha funcionário'!K159</f>
        <v>0</v>
      </c>
      <c r="AL164" s="222">
        <f>'Ficha funcionário'!L159</f>
        <v>0</v>
      </c>
      <c r="AM164" s="222">
        <f>'Ficha funcionário'!M159</f>
        <v>-0.3</v>
      </c>
      <c r="AN164" s="222">
        <f t="shared" si="32"/>
        <v>0</v>
      </c>
      <c r="AO164" s="134">
        <f t="shared" si="27"/>
        <v>0</v>
      </c>
      <c r="AP164" s="178"/>
      <c r="AQ164" s="246" t="s">
        <v>175</v>
      </c>
      <c r="AR164" s="179"/>
      <c r="AS164" s="179"/>
      <c r="AT164" s="179"/>
      <c r="AU164" s="179"/>
    </row>
    <row r="165" spans="1:47">
      <c r="A165" s="123" t="b">
        <f>'Ficha funcionário'!A160</f>
        <v>0</v>
      </c>
      <c r="B165" s="123">
        <f>'Ficha funcionário'!B160</f>
        <v>0</v>
      </c>
      <c r="C165" s="123">
        <f>'Ficha funcionário'!C160</f>
        <v>0</v>
      </c>
      <c r="D165" s="124">
        <f>'Ficha funcionário'!D160</f>
        <v>0</v>
      </c>
      <c r="E16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6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65" s="173">
        <f>'Ficha funcionário'!I160</f>
        <v>0</v>
      </c>
      <c r="H165" s="126">
        <f>'Ficha funcionário'!N160</f>
        <v>44</v>
      </c>
      <c r="I165" s="126">
        <f>'Ficha funcionário'!O160</f>
        <v>9</v>
      </c>
      <c r="J165" s="127">
        <f t="shared" si="23"/>
        <v>0</v>
      </c>
      <c r="K165" s="172"/>
      <c r="L165" s="172"/>
      <c r="M165" s="172"/>
      <c r="N165" s="128">
        <f t="shared" si="28"/>
        <v>0</v>
      </c>
      <c r="O165" s="128">
        <f t="shared" si="24"/>
        <v>0</v>
      </c>
      <c r="P165" s="128">
        <f t="shared" si="25"/>
        <v>0</v>
      </c>
      <c r="Q165" s="129">
        <f t="shared" si="29"/>
        <v>18</v>
      </c>
      <c r="R165" s="177">
        <v>0</v>
      </c>
      <c r="S165" s="177">
        <v>0</v>
      </c>
      <c r="T165" s="177">
        <v>0</v>
      </c>
      <c r="U165" s="129">
        <f>-(S165*'Ficha funcionário'!O160)*'Ficha de funcio e processa'!J165</f>
        <v>0</v>
      </c>
      <c r="V165" s="129">
        <f>(T165*'Ficha funcionário'!O160)*'Ficha de funcio e processa'!J165</f>
        <v>0</v>
      </c>
      <c r="W165" s="130">
        <f t="shared" si="30"/>
        <v>0</v>
      </c>
      <c r="X165" s="132"/>
      <c r="Y165" s="132">
        <f t="shared" si="31"/>
        <v>0</v>
      </c>
      <c r="Z165" s="133"/>
      <c r="AA165" s="133"/>
      <c r="AB165" s="133"/>
      <c r="AC165" s="133"/>
      <c r="AD165" s="149">
        <f>'Ficha funcionário'!Q160</f>
        <v>0</v>
      </c>
      <c r="AE165" s="149">
        <f>'Ficha funcionário'!P160</f>
        <v>0</v>
      </c>
      <c r="AF165" s="133"/>
      <c r="AG165" s="221"/>
      <c r="AH165" s="221"/>
      <c r="AI165" s="222">
        <f t="shared" si="26"/>
        <v>0</v>
      </c>
      <c r="AJ165" s="223">
        <f>'Ficha funcionário'!J160</f>
        <v>0</v>
      </c>
      <c r="AK165" s="222">
        <f>'Ficha funcionário'!K160</f>
        <v>0</v>
      </c>
      <c r="AL165" s="222">
        <f>'Ficha funcionário'!L160</f>
        <v>0</v>
      </c>
      <c r="AM165" s="222">
        <f>'Ficha funcionário'!M160</f>
        <v>-0.3</v>
      </c>
      <c r="AN165" s="222">
        <f t="shared" si="32"/>
        <v>0</v>
      </c>
      <c r="AO165" s="134">
        <f t="shared" si="27"/>
        <v>0</v>
      </c>
      <c r="AP165" s="178"/>
      <c r="AQ165" s="246" t="s">
        <v>175</v>
      </c>
      <c r="AR165" s="179"/>
      <c r="AS165" s="179"/>
      <c r="AT165" s="179"/>
      <c r="AU165" s="179"/>
    </row>
    <row r="166" spans="1:47">
      <c r="A166" s="123" t="b">
        <f>'Ficha funcionário'!A161</f>
        <v>0</v>
      </c>
      <c r="B166" s="123">
        <f>'Ficha funcionário'!B161</f>
        <v>0</v>
      </c>
      <c r="C166" s="123">
        <f>'Ficha funcionário'!C161</f>
        <v>0</v>
      </c>
      <c r="D166" s="124">
        <f>'Ficha funcionário'!D161</f>
        <v>0</v>
      </c>
      <c r="E16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6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66" s="173">
        <f>'Ficha funcionário'!I161</f>
        <v>0</v>
      </c>
      <c r="H166" s="126">
        <f>'Ficha funcionário'!N161</f>
        <v>44</v>
      </c>
      <c r="I166" s="126">
        <f>'Ficha funcionário'!O161</f>
        <v>9</v>
      </c>
      <c r="J166" s="127">
        <f t="shared" si="23"/>
        <v>0</v>
      </c>
      <c r="K166" s="172"/>
      <c r="L166" s="172"/>
      <c r="M166" s="172"/>
      <c r="N166" s="128">
        <f t="shared" si="28"/>
        <v>0</v>
      </c>
      <c r="O166" s="128">
        <f t="shared" si="24"/>
        <v>0</v>
      </c>
      <c r="P166" s="128">
        <f t="shared" si="25"/>
        <v>0</v>
      </c>
      <c r="Q166" s="129">
        <f t="shared" si="29"/>
        <v>18</v>
      </c>
      <c r="R166" s="177">
        <v>0</v>
      </c>
      <c r="S166" s="177">
        <v>0</v>
      </c>
      <c r="T166" s="177">
        <v>0</v>
      </c>
      <c r="U166" s="129">
        <f>-(S166*'Ficha funcionário'!O161)*'Ficha de funcio e processa'!J166</f>
        <v>0</v>
      </c>
      <c r="V166" s="129">
        <f>(T166*'Ficha funcionário'!O161)*'Ficha de funcio e processa'!J166</f>
        <v>0</v>
      </c>
      <c r="W166" s="130">
        <f t="shared" si="30"/>
        <v>0</v>
      </c>
      <c r="X166" s="132"/>
      <c r="Y166" s="132">
        <f t="shared" si="31"/>
        <v>0</v>
      </c>
      <c r="Z166" s="133"/>
      <c r="AA166" s="133"/>
      <c r="AB166" s="133"/>
      <c r="AC166" s="133"/>
      <c r="AD166" s="149">
        <f>'Ficha funcionário'!Q161</f>
        <v>0</v>
      </c>
      <c r="AE166" s="149">
        <f>'Ficha funcionário'!P161</f>
        <v>0</v>
      </c>
      <c r="AF166" s="133"/>
      <c r="AG166" s="221"/>
      <c r="AH166" s="221"/>
      <c r="AI166" s="222">
        <f t="shared" si="26"/>
        <v>0</v>
      </c>
      <c r="AJ166" s="223">
        <f>'Ficha funcionário'!J161</f>
        <v>0</v>
      </c>
      <c r="AK166" s="222">
        <f>'Ficha funcionário'!K161</f>
        <v>0</v>
      </c>
      <c r="AL166" s="222">
        <f>'Ficha funcionário'!L161</f>
        <v>0</v>
      </c>
      <c r="AM166" s="222">
        <f>'Ficha funcionário'!M161</f>
        <v>-0.3</v>
      </c>
      <c r="AN166" s="222">
        <f t="shared" si="32"/>
        <v>0</v>
      </c>
      <c r="AO166" s="134">
        <f t="shared" si="27"/>
        <v>0</v>
      </c>
      <c r="AP166" s="178"/>
      <c r="AQ166" s="246" t="s">
        <v>175</v>
      </c>
      <c r="AR166" s="179"/>
      <c r="AS166" s="179"/>
      <c r="AT166" s="179"/>
      <c r="AU166" s="179"/>
    </row>
    <row r="167" spans="1:47">
      <c r="A167" s="123" t="b">
        <f>'Ficha funcionário'!A162</f>
        <v>0</v>
      </c>
      <c r="B167" s="123">
        <f>'Ficha funcionário'!B162</f>
        <v>0</v>
      </c>
      <c r="C167" s="123">
        <f>'Ficha funcionário'!C162</f>
        <v>0</v>
      </c>
      <c r="D167" s="124">
        <f>'Ficha funcionário'!D162</f>
        <v>0</v>
      </c>
      <c r="E16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6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67" s="173">
        <f>'Ficha funcionário'!I162</f>
        <v>0</v>
      </c>
      <c r="H167" s="126">
        <f>'Ficha funcionário'!N162</f>
        <v>44</v>
      </c>
      <c r="I167" s="126">
        <f>'Ficha funcionário'!O162</f>
        <v>9</v>
      </c>
      <c r="J167" s="127">
        <f t="shared" si="23"/>
        <v>0</v>
      </c>
      <c r="K167" s="172"/>
      <c r="L167" s="172"/>
      <c r="M167" s="172"/>
      <c r="N167" s="128">
        <f t="shared" si="28"/>
        <v>0</v>
      </c>
      <c r="O167" s="128">
        <f t="shared" si="24"/>
        <v>0</v>
      </c>
      <c r="P167" s="128">
        <f t="shared" si="25"/>
        <v>0</v>
      </c>
      <c r="Q167" s="129">
        <f t="shared" si="29"/>
        <v>18</v>
      </c>
      <c r="R167" s="177">
        <v>0</v>
      </c>
      <c r="S167" s="177">
        <v>0</v>
      </c>
      <c r="T167" s="177">
        <v>0</v>
      </c>
      <c r="U167" s="129">
        <f>-(S167*'Ficha funcionário'!O162)*'Ficha de funcio e processa'!J167</f>
        <v>0</v>
      </c>
      <c r="V167" s="129">
        <f>(T167*'Ficha funcionário'!O162)*'Ficha de funcio e processa'!J167</f>
        <v>0</v>
      </c>
      <c r="W167" s="130">
        <f t="shared" si="30"/>
        <v>0</v>
      </c>
      <c r="X167" s="132"/>
      <c r="Y167" s="132">
        <f t="shared" si="31"/>
        <v>0</v>
      </c>
      <c r="Z167" s="133"/>
      <c r="AA167" s="133"/>
      <c r="AB167" s="133"/>
      <c r="AC167" s="133"/>
      <c r="AD167" s="149">
        <f>'Ficha funcionário'!Q162</f>
        <v>0</v>
      </c>
      <c r="AE167" s="149">
        <f>'Ficha funcionário'!P162</f>
        <v>0</v>
      </c>
      <c r="AF167" s="133"/>
      <c r="AG167" s="221"/>
      <c r="AH167" s="221"/>
      <c r="AI167" s="222">
        <f t="shared" si="26"/>
        <v>0</v>
      </c>
      <c r="AJ167" s="223">
        <f>'Ficha funcionário'!J162</f>
        <v>0</v>
      </c>
      <c r="AK167" s="222">
        <f>'Ficha funcionário'!K162</f>
        <v>0</v>
      </c>
      <c r="AL167" s="222">
        <f>'Ficha funcionário'!L162</f>
        <v>0</v>
      </c>
      <c r="AM167" s="222">
        <f>'Ficha funcionário'!M162</f>
        <v>-0.3</v>
      </c>
      <c r="AN167" s="222">
        <f t="shared" si="32"/>
        <v>0</v>
      </c>
      <c r="AO167" s="134">
        <f t="shared" si="27"/>
        <v>0</v>
      </c>
      <c r="AP167" s="178"/>
      <c r="AQ167" s="246" t="s">
        <v>175</v>
      </c>
      <c r="AR167" s="179"/>
      <c r="AS167" s="179"/>
      <c r="AT167" s="179"/>
      <c r="AU167" s="179"/>
    </row>
    <row r="168" spans="1:47">
      <c r="A168" s="123" t="b">
        <f>'Ficha funcionário'!A163</f>
        <v>0</v>
      </c>
      <c r="B168" s="123">
        <f>'Ficha funcionário'!B163</f>
        <v>0</v>
      </c>
      <c r="C168" s="123">
        <f>'Ficha funcionário'!C163</f>
        <v>0</v>
      </c>
      <c r="D168" s="124">
        <f>'Ficha funcionário'!D163</f>
        <v>0</v>
      </c>
      <c r="E16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6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68" s="173">
        <f>'Ficha funcionário'!I163</f>
        <v>0</v>
      </c>
      <c r="H168" s="126">
        <f>'Ficha funcionário'!N163</f>
        <v>44</v>
      </c>
      <c r="I168" s="126">
        <f>'Ficha funcionário'!O163</f>
        <v>9</v>
      </c>
      <c r="J168" s="127">
        <f t="shared" si="23"/>
        <v>0</v>
      </c>
      <c r="K168" s="172"/>
      <c r="L168" s="172"/>
      <c r="M168" s="172"/>
      <c r="N168" s="128">
        <f t="shared" si="28"/>
        <v>0</v>
      </c>
      <c r="O168" s="128">
        <f t="shared" si="24"/>
        <v>0</v>
      </c>
      <c r="P168" s="128">
        <f t="shared" si="25"/>
        <v>0</v>
      </c>
      <c r="Q168" s="129">
        <f t="shared" si="29"/>
        <v>18</v>
      </c>
      <c r="R168" s="177">
        <v>0</v>
      </c>
      <c r="S168" s="177">
        <v>0</v>
      </c>
      <c r="T168" s="177">
        <v>0</v>
      </c>
      <c r="U168" s="129">
        <f>-(S168*'Ficha funcionário'!O163)*'Ficha de funcio e processa'!J168</f>
        <v>0</v>
      </c>
      <c r="V168" s="129">
        <f>(T168*'Ficha funcionário'!O163)*'Ficha de funcio e processa'!J168</f>
        <v>0</v>
      </c>
      <c r="W168" s="130">
        <f t="shared" si="30"/>
        <v>0</v>
      </c>
      <c r="X168" s="132"/>
      <c r="Y168" s="132">
        <f t="shared" si="31"/>
        <v>0</v>
      </c>
      <c r="Z168" s="133"/>
      <c r="AA168" s="133"/>
      <c r="AB168" s="133"/>
      <c r="AC168" s="133"/>
      <c r="AD168" s="149">
        <f>'Ficha funcionário'!Q163</f>
        <v>0</v>
      </c>
      <c r="AE168" s="149">
        <f>'Ficha funcionário'!P163</f>
        <v>0</v>
      </c>
      <c r="AF168" s="133"/>
      <c r="AG168" s="221"/>
      <c r="AH168" s="221"/>
      <c r="AI168" s="222">
        <f t="shared" si="26"/>
        <v>0</v>
      </c>
      <c r="AJ168" s="223">
        <f>'Ficha funcionário'!J163</f>
        <v>0</v>
      </c>
      <c r="AK168" s="222">
        <f>'Ficha funcionário'!K163</f>
        <v>0</v>
      </c>
      <c r="AL168" s="222">
        <f>'Ficha funcionário'!L163</f>
        <v>0</v>
      </c>
      <c r="AM168" s="222">
        <f>'Ficha funcionário'!M163</f>
        <v>-0.3</v>
      </c>
      <c r="AN168" s="222">
        <f t="shared" si="32"/>
        <v>0</v>
      </c>
      <c r="AO168" s="134">
        <f t="shared" si="27"/>
        <v>0</v>
      </c>
      <c r="AP168" s="178"/>
      <c r="AQ168" s="246" t="s">
        <v>175</v>
      </c>
      <c r="AR168" s="179"/>
      <c r="AS168" s="179"/>
      <c r="AT168" s="179"/>
      <c r="AU168" s="179"/>
    </row>
    <row r="169" spans="1:47">
      <c r="A169" s="123" t="b">
        <f>'Ficha funcionário'!A164</f>
        <v>0</v>
      </c>
      <c r="B169" s="123">
        <f>'Ficha funcionário'!B164</f>
        <v>0</v>
      </c>
      <c r="C169" s="123">
        <f>'Ficha funcionário'!C164</f>
        <v>0</v>
      </c>
      <c r="D169" s="124">
        <f>'Ficha funcionário'!D164</f>
        <v>0</v>
      </c>
      <c r="E16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6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69" s="173">
        <f>'Ficha funcionário'!I164</f>
        <v>0</v>
      </c>
      <c r="H169" s="126">
        <f>'Ficha funcionário'!N164</f>
        <v>44</v>
      </c>
      <c r="I169" s="126">
        <f>'Ficha funcionário'!O164</f>
        <v>9</v>
      </c>
      <c r="J169" s="127">
        <f t="shared" si="23"/>
        <v>0</v>
      </c>
      <c r="K169" s="172"/>
      <c r="L169" s="172"/>
      <c r="M169" s="172"/>
      <c r="N169" s="128">
        <f t="shared" si="28"/>
        <v>0</v>
      </c>
      <c r="O169" s="128">
        <f t="shared" si="24"/>
        <v>0</v>
      </c>
      <c r="P169" s="128">
        <f t="shared" si="25"/>
        <v>0</v>
      </c>
      <c r="Q169" s="129">
        <f t="shared" si="29"/>
        <v>18</v>
      </c>
      <c r="R169" s="177">
        <v>0</v>
      </c>
      <c r="S169" s="177">
        <v>0</v>
      </c>
      <c r="T169" s="177">
        <v>0</v>
      </c>
      <c r="U169" s="129">
        <f>-(S169*'Ficha funcionário'!O164)*'Ficha de funcio e processa'!J169</f>
        <v>0</v>
      </c>
      <c r="V169" s="129">
        <f>(T169*'Ficha funcionário'!O164)*'Ficha de funcio e processa'!J169</f>
        <v>0</v>
      </c>
      <c r="W169" s="130">
        <f t="shared" si="30"/>
        <v>0</v>
      </c>
      <c r="X169" s="132"/>
      <c r="Y169" s="132">
        <f t="shared" si="31"/>
        <v>0</v>
      </c>
      <c r="Z169" s="133"/>
      <c r="AA169" s="133"/>
      <c r="AB169" s="133"/>
      <c r="AC169" s="133"/>
      <c r="AD169" s="149">
        <f>'Ficha funcionário'!Q164</f>
        <v>0</v>
      </c>
      <c r="AE169" s="149">
        <f>'Ficha funcionário'!P164</f>
        <v>0</v>
      </c>
      <c r="AF169" s="133"/>
      <c r="AG169" s="221"/>
      <c r="AH169" s="221"/>
      <c r="AI169" s="222">
        <f t="shared" si="26"/>
        <v>0</v>
      </c>
      <c r="AJ169" s="223">
        <f>'Ficha funcionário'!J164</f>
        <v>0</v>
      </c>
      <c r="AK169" s="222">
        <f>'Ficha funcionário'!K164</f>
        <v>0</v>
      </c>
      <c r="AL169" s="222">
        <f>'Ficha funcionário'!L164</f>
        <v>0</v>
      </c>
      <c r="AM169" s="222">
        <f>'Ficha funcionário'!M164</f>
        <v>-0.3</v>
      </c>
      <c r="AN169" s="222">
        <f t="shared" si="32"/>
        <v>0</v>
      </c>
      <c r="AO169" s="134">
        <f t="shared" si="27"/>
        <v>0</v>
      </c>
      <c r="AP169" s="178"/>
      <c r="AQ169" s="246" t="s">
        <v>175</v>
      </c>
      <c r="AR169" s="179"/>
      <c r="AS169" s="179"/>
      <c r="AT169" s="179"/>
      <c r="AU169" s="179"/>
    </row>
    <row r="170" spans="1:47">
      <c r="A170" s="123" t="b">
        <f>'Ficha funcionário'!A165</f>
        <v>0</v>
      </c>
      <c r="B170" s="123">
        <f>'Ficha funcionário'!B165</f>
        <v>0</v>
      </c>
      <c r="C170" s="123">
        <f>'Ficha funcionário'!C165</f>
        <v>0</v>
      </c>
      <c r="D170" s="124">
        <f>'Ficha funcionário'!D165</f>
        <v>0</v>
      </c>
      <c r="E17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7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70" s="173">
        <f>'Ficha funcionário'!I165</f>
        <v>0</v>
      </c>
      <c r="H170" s="126">
        <f>'Ficha funcionário'!N165</f>
        <v>44</v>
      </c>
      <c r="I170" s="126">
        <f>'Ficha funcionário'!O165</f>
        <v>9</v>
      </c>
      <c r="J170" s="127">
        <f t="shared" si="23"/>
        <v>0</v>
      </c>
      <c r="K170" s="172"/>
      <c r="L170" s="172"/>
      <c r="M170" s="172"/>
      <c r="N170" s="128">
        <f t="shared" si="28"/>
        <v>0</v>
      </c>
      <c r="O170" s="128">
        <f t="shared" si="24"/>
        <v>0</v>
      </c>
      <c r="P170" s="128">
        <f t="shared" si="25"/>
        <v>0</v>
      </c>
      <c r="Q170" s="129">
        <f t="shared" si="29"/>
        <v>18</v>
      </c>
      <c r="R170" s="177">
        <v>0</v>
      </c>
      <c r="S170" s="177">
        <v>0</v>
      </c>
      <c r="T170" s="177">
        <v>0</v>
      </c>
      <c r="U170" s="129">
        <f>-(S170*'Ficha funcionário'!O165)*'Ficha de funcio e processa'!J170</f>
        <v>0</v>
      </c>
      <c r="V170" s="129">
        <f>(T170*'Ficha funcionário'!O165)*'Ficha de funcio e processa'!J170</f>
        <v>0</v>
      </c>
      <c r="W170" s="130">
        <f t="shared" si="30"/>
        <v>0</v>
      </c>
      <c r="X170" s="132"/>
      <c r="Y170" s="132">
        <f t="shared" si="31"/>
        <v>0</v>
      </c>
      <c r="Z170" s="133"/>
      <c r="AA170" s="133"/>
      <c r="AB170" s="133"/>
      <c r="AC170" s="133"/>
      <c r="AD170" s="149">
        <f>'Ficha funcionário'!Q165</f>
        <v>0</v>
      </c>
      <c r="AE170" s="149">
        <f>'Ficha funcionário'!P165</f>
        <v>0</v>
      </c>
      <c r="AF170" s="133"/>
      <c r="AG170" s="221"/>
      <c r="AH170" s="221"/>
      <c r="AI170" s="222">
        <f t="shared" si="26"/>
        <v>0</v>
      </c>
      <c r="AJ170" s="223">
        <f>'Ficha funcionário'!J165</f>
        <v>0</v>
      </c>
      <c r="AK170" s="222">
        <f>'Ficha funcionário'!K165</f>
        <v>0</v>
      </c>
      <c r="AL170" s="222">
        <f>'Ficha funcionário'!L165</f>
        <v>0</v>
      </c>
      <c r="AM170" s="222">
        <f>'Ficha funcionário'!M165</f>
        <v>-0.3</v>
      </c>
      <c r="AN170" s="222">
        <f t="shared" si="32"/>
        <v>0</v>
      </c>
      <c r="AO170" s="134">
        <f t="shared" si="27"/>
        <v>0</v>
      </c>
      <c r="AP170" s="178"/>
      <c r="AQ170" s="246" t="s">
        <v>175</v>
      </c>
      <c r="AR170" s="179"/>
      <c r="AS170" s="179"/>
      <c r="AT170" s="179"/>
      <c r="AU170" s="179"/>
    </row>
    <row r="171" spans="1:47">
      <c r="A171" s="123" t="b">
        <f>'Ficha funcionário'!A166</f>
        <v>0</v>
      </c>
      <c r="B171" s="123">
        <f>'Ficha funcionário'!B166</f>
        <v>0</v>
      </c>
      <c r="C171" s="123">
        <f>'Ficha funcionário'!C166</f>
        <v>0</v>
      </c>
      <c r="D171" s="124">
        <f>'Ficha funcionário'!D166</f>
        <v>0</v>
      </c>
      <c r="E17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7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71" s="173">
        <f>'Ficha funcionário'!I166</f>
        <v>0</v>
      </c>
      <c r="H171" s="126">
        <f>'Ficha funcionário'!N166</f>
        <v>44</v>
      </c>
      <c r="I171" s="126">
        <f>'Ficha funcionário'!O166</f>
        <v>9</v>
      </c>
      <c r="J171" s="127">
        <f t="shared" si="23"/>
        <v>0</v>
      </c>
      <c r="K171" s="172"/>
      <c r="L171" s="172"/>
      <c r="M171" s="172"/>
      <c r="N171" s="128">
        <f t="shared" si="28"/>
        <v>0</v>
      </c>
      <c r="O171" s="128">
        <f t="shared" si="24"/>
        <v>0</v>
      </c>
      <c r="P171" s="128">
        <f t="shared" si="25"/>
        <v>0</v>
      </c>
      <c r="Q171" s="129">
        <f t="shared" si="29"/>
        <v>18</v>
      </c>
      <c r="R171" s="177">
        <v>0</v>
      </c>
      <c r="S171" s="177">
        <v>0</v>
      </c>
      <c r="T171" s="177">
        <v>0</v>
      </c>
      <c r="U171" s="129">
        <f>-(S171*'Ficha funcionário'!O166)*'Ficha de funcio e processa'!J171</f>
        <v>0</v>
      </c>
      <c r="V171" s="129">
        <f>(T171*'Ficha funcionário'!O166)*'Ficha de funcio e processa'!J171</f>
        <v>0</v>
      </c>
      <c r="W171" s="130">
        <f t="shared" si="30"/>
        <v>0</v>
      </c>
      <c r="X171" s="132"/>
      <c r="Y171" s="132">
        <f t="shared" si="31"/>
        <v>0</v>
      </c>
      <c r="Z171" s="133"/>
      <c r="AA171" s="133"/>
      <c r="AB171" s="133"/>
      <c r="AC171" s="133"/>
      <c r="AD171" s="149">
        <f>'Ficha funcionário'!Q166</f>
        <v>0</v>
      </c>
      <c r="AE171" s="149">
        <f>'Ficha funcionário'!P166</f>
        <v>0</v>
      </c>
      <c r="AF171" s="133"/>
      <c r="AG171" s="221"/>
      <c r="AH171" s="221"/>
      <c r="AI171" s="222">
        <f t="shared" si="26"/>
        <v>0</v>
      </c>
      <c r="AJ171" s="223">
        <f>'Ficha funcionário'!J166</f>
        <v>0</v>
      </c>
      <c r="AK171" s="222">
        <f>'Ficha funcionário'!K166</f>
        <v>0</v>
      </c>
      <c r="AL171" s="222">
        <f>'Ficha funcionário'!L166</f>
        <v>0</v>
      </c>
      <c r="AM171" s="222">
        <f>'Ficha funcionário'!M166</f>
        <v>-0.3</v>
      </c>
      <c r="AN171" s="222">
        <f t="shared" si="32"/>
        <v>0</v>
      </c>
      <c r="AO171" s="134">
        <f t="shared" si="27"/>
        <v>0</v>
      </c>
      <c r="AP171" s="178"/>
      <c r="AQ171" s="246" t="s">
        <v>175</v>
      </c>
      <c r="AR171" s="179"/>
      <c r="AS171" s="179"/>
      <c r="AT171" s="179"/>
      <c r="AU171" s="179"/>
    </row>
    <row r="172" spans="1:47">
      <c r="A172" s="123" t="b">
        <f>'Ficha funcionário'!A167</f>
        <v>0</v>
      </c>
      <c r="B172" s="123">
        <f>'Ficha funcionário'!B167</f>
        <v>0</v>
      </c>
      <c r="C172" s="123">
        <f>'Ficha funcionário'!C167</f>
        <v>0</v>
      </c>
      <c r="D172" s="124">
        <f>'Ficha funcionário'!D167</f>
        <v>0</v>
      </c>
      <c r="E17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7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72" s="173">
        <f>'Ficha funcionário'!I167</f>
        <v>0</v>
      </c>
      <c r="H172" s="126">
        <f>'Ficha funcionário'!N167</f>
        <v>44</v>
      </c>
      <c r="I172" s="126">
        <f>'Ficha funcionário'!O167</f>
        <v>9</v>
      </c>
      <c r="J172" s="127">
        <f t="shared" si="23"/>
        <v>0</v>
      </c>
      <c r="K172" s="172"/>
      <c r="L172" s="172"/>
      <c r="M172" s="172"/>
      <c r="N172" s="128">
        <f t="shared" si="28"/>
        <v>0</v>
      </c>
      <c r="O172" s="128">
        <f t="shared" si="24"/>
        <v>0</v>
      </c>
      <c r="P172" s="128">
        <f t="shared" si="25"/>
        <v>0</v>
      </c>
      <c r="Q172" s="129">
        <f t="shared" si="29"/>
        <v>18</v>
      </c>
      <c r="R172" s="177">
        <v>0</v>
      </c>
      <c r="S172" s="177">
        <v>0</v>
      </c>
      <c r="T172" s="177">
        <v>0</v>
      </c>
      <c r="U172" s="129">
        <f>-(S172*'Ficha funcionário'!O167)*'Ficha de funcio e processa'!J172</f>
        <v>0</v>
      </c>
      <c r="V172" s="129">
        <f>(T172*'Ficha funcionário'!O167)*'Ficha de funcio e processa'!J172</f>
        <v>0</v>
      </c>
      <c r="W172" s="130">
        <f t="shared" si="30"/>
        <v>0</v>
      </c>
      <c r="X172" s="132"/>
      <c r="Y172" s="132">
        <f t="shared" si="31"/>
        <v>0</v>
      </c>
      <c r="Z172" s="133"/>
      <c r="AA172" s="133"/>
      <c r="AB172" s="133"/>
      <c r="AC172" s="133"/>
      <c r="AD172" s="149">
        <f>'Ficha funcionário'!Q167</f>
        <v>0</v>
      </c>
      <c r="AE172" s="149">
        <f>'Ficha funcionário'!P167</f>
        <v>0</v>
      </c>
      <c r="AF172" s="133"/>
      <c r="AG172" s="221"/>
      <c r="AH172" s="221"/>
      <c r="AI172" s="222">
        <f t="shared" si="26"/>
        <v>0</v>
      </c>
      <c r="AJ172" s="223">
        <f>'Ficha funcionário'!J167</f>
        <v>0</v>
      </c>
      <c r="AK172" s="222">
        <f>'Ficha funcionário'!K167</f>
        <v>0</v>
      </c>
      <c r="AL172" s="222">
        <f>'Ficha funcionário'!L167</f>
        <v>0</v>
      </c>
      <c r="AM172" s="222">
        <f>'Ficha funcionário'!M167</f>
        <v>-0.3</v>
      </c>
      <c r="AN172" s="222">
        <f t="shared" si="32"/>
        <v>0</v>
      </c>
      <c r="AO172" s="134">
        <f t="shared" si="27"/>
        <v>0</v>
      </c>
      <c r="AP172" s="178"/>
      <c r="AQ172" s="246" t="s">
        <v>175</v>
      </c>
      <c r="AR172" s="179"/>
      <c r="AS172" s="179"/>
      <c r="AT172" s="179"/>
      <c r="AU172" s="179"/>
    </row>
    <row r="173" spans="1:47">
      <c r="A173" s="123" t="b">
        <f>'Ficha funcionário'!A168</f>
        <v>0</v>
      </c>
      <c r="B173" s="123">
        <f>'Ficha funcionário'!B168</f>
        <v>0</v>
      </c>
      <c r="C173" s="123">
        <f>'Ficha funcionário'!C168</f>
        <v>0</v>
      </c>
      <c r="D173" s="124">
        <f>'Ficha funcionário'!D168</f>
        <v>0</v>
      </c>
      <c r="E17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7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73" s="173">
        <f>'Ficha funcionário'!I168</f>
        <v>0</v>
      </c>
      <c r="H173" s="126">
        <f>'Ficha funcionário'!N168</f>
        <v>44</v>
      </c>
      <c r="I173" s="126">
        <f>'Ficha funcionário'!O168</f>
        <v>9</v>
      </c>
      <c r="J173" s="127">
        <f t="shared" si="23"/>
        <v>0</v>
      </c>
      <c r="K173" s="172"/>
      <c r="L173" s="172"/>
      <c r="M173" s="172"/>
      <c r="N173" s="128">
        <f t="shared" si="28"/>
        <v>0</v>
      </c>
      <c r="O173" s="128">
        <f t="shared" si="24"/>
        <v>0</v>
      </c>
      <c r="P173" s="128">
        <f t="shared" si="25"/>
        <v>0</v>
      </c>
      <c r="Q173" s="129">
        <f t="shared" si="29"/>
        <v>18</v>
      </c>
      <c r="R173" s="177">
        <v>0</v>
      </c>
      <c r="S173" s="177">
        <v>0</v>
      </c>
      <c r="T173" s="177">
        <v>0</v>
      </c>
      <c r="U173" s="129">
        <f>-(S173*'Ficha funcionário'!O168)*'Ficha de funcio e processa'!J173</f>
        <v>0</v>
      </c>
      <c r="V173" s="129">
        <f>(T173*'Ficha funcionário'!O168)*'Ficha de funcio e processa'!J173</f>
        <v>0</v>
      </c>
      <c r="W173" s="130">
        <f t="shared" si="30"/>
        <v>0</v>
      </c>
      <c r="X173" s="132"/>
      <c r="Y173" s="132">
        <f t="shared" si="31"/>
        <v>0</v>
      </c>
      <c r="Z173" s="133"/>
      <c r="AA173" s="133"/>
      <c r="AB173" s="133"/>
      <c r="AC173" s="133"/>
      <c r="AD173" s="149">
        <f>'Ficha funcionário'!Q168</f>
        <v>0</v>
      </c>
      <c r="AE173" s="149">
        <f>'Ficha funcionário'!P168</f>
        <v>0</v>
      </c>
      <c r="AF173" s="133"/>
      <c r="AG173" s="221"/>
      <c r="AH173" s="221"/>
      <c r="AI173" s="222">
        <f t="shared" si="26"/>
        <v>0</v>
      </c>
      <c r="AJ173" s="223">
        <f>'Ficha funcionário'!J168</f>
        <v>0</v>
      </c>
      <c r="AK173" s="222">
        <f>'Ficha funcionário'!K168</f>
        <v>0</v>
      </c>
      <c r="AL173" s="222">
        <f>'Ficha funcionário'!L168</f>
        <v>0</v>
      </c>
      <c r="AM173" s="222">
        <f>'Ficha funcionário'!M168</f>
        <v>-0.3</v>
      </c>
      <c r="AN173" s="222">
        <f t="shared" si="32"/>
        <v>0</v>
      </c>
      <c r="AO173" s="134">
        <f t="shared" si="27"/>
        <v>0</v>
      </c>
      <c r="AP173" s="178"/>
      <c r="AQ173" s="246" t="s">
        <v>175</v>
      </c>
      <c r="AR173" s="179"/>
      <c r="AS173" s="179"/>
      <c r="AT173" s="179"/>
      <c r="AU173" s="179"/>
    </row>
    <row r="174" spans="1:47">
      <c r="A174" s="123" t="b">
        <f>'Ficha funcionário'!A169</f>
        <v>0</v>
      </c>
      <c r="B174" s="123">
        <f>'Ficha funcionário'!B169</f>
        <v>0</v>
      </c>
      <c r="C174" s="123">
        <f>'Ficha funcionário'!C169</f>
        <v>0</v>
      </c>
      <c r="D174" s="124">
        <f>'Ficha funcionário'!D169</f>
        <v>0</v>
      </c>
      <c r="E17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7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74" s="173">
        <f>'Ficha funcionário'!I169</f>
        <v>0</v>
      </c>
      <c r="H174" s="126">
        <f>'Ficha funcionário'!N169</f>
        <v>44</v>
      </c>
      <c r="I174" s="126">
        <f>'Ficha funcionário'!O169</f>
        <v>9</v>
      </c>
      <c r="J174" s="127">
        <f t="shared" si="23"/>
        <v>0</v>
      </c>
      <c r="K174" s="172"/>
      <c r="L174" s="172"/>
      <c r="M174" s="172"/>
      <c r="N174" s="128">
        <f t="shared" si="28"/>
        <v>0</v>
      </c>
      <c r="O174" s="128">
        <f t="shared" si="24"/>
        <v>0</v>
      </c>
      <c r="P174" s="128">
        <f t="shared" si="25"/>
        <v>0</v>
      </c>
      <c r="Q174" s="129">
        <f t="shared" si="29"/>
        <v>18</v>
      </c>
      <c r="R174" s="177">
        <v>0</v>
      </c>
      <c r="S174" s="177">
        <v>0</v>
      </c>
      <c r="T174" s="177">
        <v>0</v>
      </c>
      <c r="U174" s="129">
        <f>-(S174*'Ficha funcionário'!O169)*'Ficha de funcio e processa'!J174</f>
        <v>0</v>
      </c>
      <c r="V174" s="129">
        <f>(T174*'Ficha funcionário'!O169)*'Ficha de funcio e processa'!J174</f>
        <v>0</v>
      </c>
      <c r="W174" s="130">
        <f t="shared" si="30"/>
        <v>0</v>
      </c>
      <c r="X174" s="132"/>
      <c r="Y174" s="132">
        <f t="shared" si="31"/>
        <v>0</v>
      </c>
      <c r="Z174" s="133"/>
      <c r="AA174" s="133"/>
      <c r="AB174" s="133"/>
      <c r="AC174" s="133"/>
      <c r="AD174" s="149">
        <f>'Ficha funcionário'!Q169</f>
        <v>0</v>
      </c>
      <c r="AE174" s="149">
        <f>'Ficha funcionário'!P169</f>
        <v>0</v>
      </c>
      <c r="AF174" s="133"/>
      <c r="AG174" s="221"/>
      <c r="AH174" s="221"/>
      <c r="AI174" s="222">
        <f t="shared" si="26"/>
        <v>0</v>
      </c>
      <c r="AJ174" s="223">
        <f>'Ficha funcionário'!J169</f>
        <v>0</v>
      </c>
      <c r="AK174" s="222">
        <f>'Ficha funcionário'!K169</f>
        <v>0</v>
      </c>
      <c r="AL174" s="222">
        <f>'Ficha funcionário'!L169</f>
        <v>0</v>
      </c>
      <c r="AM174" s="222">
        <f>'Ficha funcionário'!M169</f>
        <v>-0.3</v>
      </c>
      <c r="AN174" s="222">
        <f t="shared" si="32"/>
        <v>0</v>
      </c>
      <c r="AO174" s="134">
        <f t="shared" si="27"/>
        <v>0</v>
      </c>
      <c r="AP174" s="178"/>
      <c r="AQ174" s="246" t="s">
        <v>175</v>
      </c>
      <c r="AR174" s="179"/>
      <c r="AS174" s="179"/>
      <c r="AT174" s="179"/>
      <c r="AU174" s="179"/>
    </row>
    <row r="175" spans="1:47">
      <c r="A175" s="123" t="b">
        <f>'Ficha funcionário'!A170</f>
        <v>0</v>
      </c>
      <c r="B175" s="123">
        <f>'Ficha funcionário'!B170</f>
        <v>0</v>
      </c>
      <c r="C175" s="123">
        <f>'Ficha funcionário'!C170</f>
        <v>0</v>
      </c>
      <c r="D175" s="124">
        <f>'Ficha funcionário'!D170</f>
        <v>0</v>
      </c>
      <c r="E17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7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75" s="173">
        <f>'Ficha funcionário'!I170</f>
        <v>0</v>
      </c>
      <c r="H175" s="126">
        <f>'Ficha funcionário'!N170</f>
        <v>44</v>
      </c>
      <c r="I175" s="126">
        <f>'Ficha funcionário'!O170</f>
        <v>9</v>
      </c>
      <c r="J175" s="127">
        <f t="shared" si="23"/>
        <v>0</v>
      </c>
      <c r="K175" s="172"/>
      <c r="L175" s="172"/>
      <c r="M175" s="172"/>
      <c r="N175" s="128">
        <f t="shared" si="28"/>
        <v>0</v>
      </c>
      <c r="O175" s="128">
        <f t="shared" si="24"/>
        <v>0</v>
      </c>
      <c r="P175" s="128">
        <f t="shared" si="25"/>
        <v>0</v>
      </c>
      <c r="Q175" s="129">
        <f t="shared" si="29"/>
        <v>18</v>
      </c>
      <c r="R175" s="177">
        <v>0</v>
      </c>
      <c r="S175" s="177">
        <v>0</v>
      </c>
      <c r="T175" s="177">
        <v>0</v>
      </c>
      <c r="U175" s="129">
        <f>-(S175*'Ficha funcionário'!O170)*'Ficha de funcio e processa'!J175</f>
        <v>0</v>
      </c>
      <c r="V175" s="129">
        <f>(T175*'Ficha funcionário'!O170)*'Ficha de funcio e processa'!J175</f>
        <v>0</v>
      </c>
      <c r="W175" s="130">
        <f t="shared" si="30"/>
        <v>0</v>
      </c>
      <c r="X175" s="132"/>
      <c r="Y175" s="132">
        <f t="shared" si="31"/>
        <v>0</v>
      </c>
      <c r="Z175" s="133"/>
      <c r="AA175" s="133"/>
      <c r="AB175" s="133"/>
      <c r="AC175" s="133"/>
      <c r="AD175" s="149">
        <f>'Ficha funcionário'!Q170</f>
        <v>0</v>
      </c>
      <c r="AE175" s="149">
        <f>'Ficha funcionário'!P170</f>
        <v>0</v>
      </c>
      <c r="AF175" s="133"/>
      <c r="AG175" s="221"/>
      <c r="AH175" s="221"/>
      <c r="AI175" s="222">
        <f t="shared" si="26"/>
        <v>0</v>
      </c>
      <c r="AJ175" s="223">
        <f>'Ficha funcionário'!J170</f>
        <v>0</v>
      </c>
      <c r="AK175" s="222">
        <f>'Ficha funcionário'!K170</f>
        <v>0</v>
      </c>
      <c r="AL175" s="222">
        <f>'Ficha funcionário'!L170</f>
        <v>0</v>
      </c>
      <c r="AM175" s="222">
        <f>'Ficha funcionário'!M170</f>
        <v>-0.3</v>
      </c>
      <c r="AN175" s="222">
        <f t="shared" si="32"/>
        <v>0</v>
      </c>
      <c r="AO175" s="134">
        <f t="shared" si="27"/>
        <v>0</v>
      </c>
      <c r="AP175" s="178"/>
      <c r="AQ175" s="246" t="s">
        <v>175</v>
      </c>
      <c r="AR175" s="179"/>
      <c r="AS175" s="179"/>
      <c r="AT175" s="179"/>
      <c r="AU175" s="179"/>
    </row>
    <row r="176" spans="1:47">
      <c r="A176" s="123" t="b">
        <f>'Ficha funcionário'!A171</f>
        <v>0</v>
      </c>
      <c r="B176" s="123">
        <f>'Ficha funcionário'!B171</f>
        <v>0</v>
      </c>
      <c r="C176" s="123">
        <f>'Ficha funcionário'!C171</f>
        <v>0</v>
      </c>
      <c r="D176" s="124">
        <f>'Ficha funcionário'!D171</f>
        <v>0</v>
      </c>
      <c r="E17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7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76" s="173">
        <f>'Ficha funcionário'!I171</f>
        <v>0</v>
      </c>
      <c r="H176" s="126">
        <f>'Ficha funcionário'!N171</f>
        <v>44</v>
      </c>
      <c r="I176" s="126">
        <f>'Ficha funcionário'!O171</f>
        <v>9</v>
      </c>
      <c r="J176" s="127">
        <f t="shared" si="23"/>
        <v>0</v>
      </c>
      <c r="K176" s="172"/>
      <c r="L176" s="172"/>
      <c r="M176" s="172"/>
      <c r="N176" s="128">
        <f t="shared" si="28"/>
        <v>0</v>
      </c>
      <c r="O176" s="128">
        <f t="shared" si="24"/>
        <v>0</v>
      </c>
      <c r="P176" s="128">
        <f t="shared" si="25"/>
        <v>0</v>
      </c>
      <c r="Q176" s="129">
        <f t="shared" si="29"/>
        <v>18</v>
      </c>
      <c r="R176" s="177">
        <v>0</v>
      </c>
      <c r="S176" s="177">
        <v>0</v>
      </c>
      <c r="T176" s="177">
        <v>0</v>
      </c>
      <c r="U176" s="129">
        <f>-(S176*'Ficha funcionário'!O171)*'Ficha de funcio e processa'!J176</f>
        <v>0</v>
      </c>
      <c r="V176" s="129">
        <f>(T176*'Ficha funcionário'!O171)*'Ficha de funcio e processa'!J176</f>
        <v>0</v>
      </c>
      <c r="W176" s="130">
        <f t="shared" si="30"/>
        <v>0</v>
      </c>
      <c r="X176" s="132"/>
      <c r="Y176" s="132">
        <f t="shared" si="31"/>
        <v>0</v>
      </c>
      <c r="Z176" s="133"/>
      <c r="AA176" s="133"/>
      <c r="AB176" s="133"/>
      <c r="AC176" s="133"/>
      <c r="AD176" s="149">
        <f>'Ficha funcionário'!Q171</f>
        <v>0</v>
      </c>
      <c r="AE176" s="149">
        <f>'Ficha funcionário'!P171</f>
        <v>0</v>
      </c>
      <c r="AF176" s="133"/>
      <c r="AG176" s="221"/>
      <c r="AH176" s="221"/>
      <c r="AI176" s="222">
        <f t="shared" si="26"/>
        <v>0</v>
      </c>
      <c r="AJ176" s="223">
        <f>'Ficha funcionário'!J171</f>
        <v>0</v>
      </c>
      <c r="AK176" s="222">
        <f>'Ficha funcionário'!K171</f>
        <v>0</v>
      </c>
      <c r="AL176" s="222">
        <f>'Ficha funcionário'!L171</f>
        <v>0</v>
      </c>
      <c r="AM176" s="222">
        <f>'Ficha funcionário'!M171</f>
        <v>-0.3</v>
      </c>
      <c r="AN176" s="222">
        <f t="shared" si="32"/>
        <v>0</v>
      </c>
      <c r="AO176" s="134">
        <f t="shared" si="27"/>
        <v>0</v>
      </c>
      <c r="AP176" s="178"/>
      <c r="AQ176" s="246" t="s">
        <v>175</v>
      </c>
      <c r="AR176" s="179"/>
      <c r="AS176" s="179"/>
      <c r="AT176" s="179"/>
      <c r="AU176" s="179"/>
    </row>
    <row r="177" spans="1:47">
      <c r="A177" s="123" t="b">
        <f>'Ficha funcionário'!A172</f>
        <v>0</v>
      </c>
      <c r="B177" s="123">
        <f>'Ficha funcionário'!B172</f>
        <v>0</v>
      </c>
      <c r="C177" s="123">
        <f>'Ficha funcionário'!C172</f>
        <v>0</v>
      </c>
      <c r="D177" s="124">
        <f>'Ficha funcionário'!D172</f>
        <v>0</v>
      </c>
      <c r="E17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7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77" s="173">
        <f>'Ficha funcionário'!I172</f>
        <v>0</v>
      </c>
      <c r="H177" s="126">
        <f>'Ficha funcionário'!N172</f>
        <v>44</v>
      </c>
      <c r="I177" s="126">
        <f>'Ficha funcionário'!O172</f>
        <v>9</v>
      </c>
      <c r="J177" s="127">
        <f t="shared" si="23"/>
        <v>0</v>
      </c>
      <c r="K177" s="172"/>
      <c r="L177" s="172"/>
      <c r="M177" s="172"/>
      <c r="N177" s="128">
        <f t="shared" si="28"/>
        <v>0</v>
      </c>
      <c r="O177" s="128">
        <f t="shared" si="24"/>
        <v>0</v>
      </c>
      <c r="P177" s="128">
        <f t="shared" si="25"/>
        <v>0</v>
      </c>
      <c r="Q177" s="129">
        <f t="shared" si="29"/>
        <v>18</v>
      </c>
      <c r="R177" s="177">
        <v>0</v>
      </c>
      <c r="S177" s="177">
        <v>0</v>
      </c>
      <c r="T177" s="177">
        <v>0</v>
      </c>
      <c r="U177" s="129">
        <f>-(S177*'Ficha funcionário'!O172)*'Ficha de funcio e processa'!J177</f>
        <v>0</v>
      </c>
      <c r="V177" s="129">
        <f>(T177*'Ficha funcionário'!O172)*'Ficha de funcio e processa'!J177</f>
        <v>0</v>
      </c>
      <c r="W177" s="130">
        <f t="shared" si="30"/>
        <v>0</v>
      </c>
      <c r="X177" s="132"/>
      <c r="Y177" s="132">
        <f t="shared" si="31"/>
        <v>0</v>
      </c>
      <c r="Z177" s="133"/>
      <c r="AA177" s="133"/>
      <c r="AB177" s="133"/>
      <c r="AC177" s="133"/>
      <c r="AD177" s="149">
        <f>'Ficha funcionário'!Q172</f>
        <v>0</v>
      </c>
      <c r="AE177" s="149">
        <f>'Ficha funcionário'!P172</f>
        <v>0</v>
      </c>
      <c r="AF177" s="133"/>
      <c r="AG177" s="221"/>
      <c r="AH177" s="221"/>
      <c r="AI177" s="222">
        <f t="shared" si="26"/>
        <v>0</v>
      </c>
      <c r="AJ177" s="223">
        <f>'Ficha funcionário'!J172</f>
        <v>0</v>
      </c>
      <c r="AK177" s="222">
        <f>'Ficha funcionário'!K172</f>
        <v>0</v>
      </c>
      <c r="AL177" s="222">
        <f>'Ficha funcionário'!L172</f>
        <v>0</v>
      </c>
      <c r="AM177" s="222">
        <f>'Ficha funcionário'!M172</f>
        <v>-0.3</v>
      </c>
      <c r="AN177" s="222">
        <f t="shared" si="32"/>
        <v>0</v>
      </c>
      <c r="AO177" s="134">
        <f t="shared" si="27"/>
        <v>0</v>
      </c>
      <c r="AP177" s="178"/>
      <c r="AQ177" s="246" t="s">
        <v>175</v>
      </c>
      <c r="AR177" s="179"/>
      <c r="AS177" s="179"/>
      <c r="AT177" s="179"/>
      <c r="AU177" s="179"/>
    </row>
    <row r="178" spans="1:47">
      <c r="A178" s="123" t="b">
        <f>'Ficha funcionário'!A173</f>
        <v>0</v>
      </c>
      <c r="B178" s="123">
        <f>'Ficha funcionário'!B173</f>
        <v>0</v>
      </c>
      <c r="C178" s="123">
        <f>'Ficha funcionário'!C173</f>
        <v>0</v>
      </c>
      <c r="D178" s="124">
        <f>'Ficha funcionário'!D173</f>
        <v>0</v>
      </c>
      <c r="E17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7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78" s="173">
        <f>'Ficha funcionário'!I173</f>
        <v>0</v>
      </c>
      <c r="H178" s="126">
        <f>'Ficha funcionário'!N173</f>
        <v>44</v>
      </c>
      <c r="I178" s="126">
        <f>'Ficha funcionário'!O173</f>
        <v>9</v>
      </c>
      <c r="J178" s="127">
        <f t="shared" si="23"/>
        <v>0</v>
      </c>
      <c r="K178" s="172"/>
      <c r="L178" s="172"/>
      <c r="M178" s="172"/>
      <c r="N178" s="128">
        <f t="shared" si="28"/>
        <v>0</v>
      </c>
      <c r="O178" s="128">
        <f t="shared" si="24"/>
        <v>0</v>
      </c>
      <c r="P178" s="128">
        <f t="shared" si="25"/>
        <v>0</v>
      </c>
      <c r="Q178" s="129">
        <f t="shared" si="29"/>
        <v>18</v>
      </c>
      <c r="R178" s="177">
        <v>0</v>
      </c>
      <c r="S178" s="177">
        <v>0</v>
      </c>
      <c r="T178" s="177">
        <v>0</v>
      </c>
      <c r="U178" s="129">
        <f>-(S178*'Ficha funcionário'!O173)*'Ficha de funcio e processa'!J178</f>
        <v>0</v>
      </c>
      <c r="V178" s="129">
        <f>(T178*'Ficha funcionário'!O173)*'Ficha de funcio e processa'!J178</f>
        <v>0</v>
      </c>
      <c r="W178" s="130">
        <f t="shared" si="30"/>
        <v>0</v>
      </c>
      <c r="X178" s="132"/>
      <c r="Y178" s="132">
        <f t="shared" si="31"/>
        <v>0</v>
      </c>
      <c r="Z178" s="133"/>
      <c r="AA178" s="133"/>
      <c r="AB178" s="133"/>
      <c r="AC178" s="133"/>
      <c r="AD178" s="149">
        <f>'Ficha funcionário'!Q173</f>
        <v>0</v>
      </c>
      <c r="AE178" s="149">
        <f>'Ficha funcionário'!P173</f>
        <v>0</v>
      </c>
      <c r="AF178" s="133"/>
      <c r="AG178" s="221"/>
      <c r="AH178" s="221"/>
      <c r="AI178" s="222">
        <f t="shared" si="26"/>
        <v>0</v>
      </c>
      <c r="AJ178" s="223">
        <f>'Ficha funcionário'!J173</f>
        <v>0</v>
      </c>
      <c r="AK178" s="222">
        <f>'Ficha funcionário'!K173</f>
        <v>0</v>
      </c>
      <c r="AL178" s="222">
        <f>'Ficha funcionário'!L173</f>
        <v>0</v>
      </c>
      <c r="AM178" s="222">
        <f>'Ficha funcionário'!M173</f>
        <v>-0.3</v>
      </c>
      <c r="AN178" s="222">
        <f t="shared" si="32"/>
        <v>0</v>
      </c>
      <c r="AO178" s="134">
        <f t="shared" si="27"/>
        <v>0</v>
      </c>
      <c r="AP178" s="178"/>
      <c r="AQ178" s="246" t="s">
        <v>175</v>
      </c>
      <c r="AR178" s="179"/>
      <c r="AS178" s="179"/>
      <c r="AT178" s="179"/>
      <c r="AU178" s="179"/>
    </row>
    <row r="179" spans="1:47">
      <c r="A179" s="123" t="b">
        <f>'Ficha funcionário'!A174</f>
        <v>0</v>
      </c>
      <c r="B179" s="123">
        <f>'Ficha funcionário'!B174</f>
        <v>0</v>
      </c>
      <c r="C179" s="123">
        <f>'Ficha funcionário'!C174</f>
        <v>0</v>
      </c>
      <c r="D179" s="124">
        <f>'Ficha funcionário'!D174</f>
        <v>0</v>
      </c>
      <c r="E17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7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79" s="173">
        <f>'Ficha funcionário'!I174</f>
        <v>0</v>
      </c>
      <c r="H179" s="126">
        <f>'Ficha funcionário'!N174</f>
        <v>44</v>
      </c>
      <c r="I179" s="126">
        <f>'Ficha funcionário'!O174</f>
        <v>9</v>
      </c>
      <c r="J179" s="127">
        <f t="shared" si="23"/>
        <v>0</v>
      </c>
      <c r="K179" s="172"/>
      <c r="L179" s="172"/>
      <c r="M179" s="172"/>
      <c r="N179" s="128">
        <f t="shared" si="28"/>
        <v>0</v>
      </c>
      <c r="O179" s="128">
        <f t="shared" si="24"/>
        <v>0</v>
      </c>
      <c r="P179" s="128">
        <f t="shared" si="25"/>
        <v>0</v>
      </c>
      <c r="Q179" s="129">
        <f t="shared" si="29"/>
        <v>18</v>
      </c>
      <c r="R179" s="177">
        <v>0</v>
      </c>
      <c r="S179" s="177">
        <v>0</v>
      </c>
      <c r="T179" s="177">
        <v>0</v>
      </c>
      <c r="U179" s="129">
        <f>-(S179*'Ficha funcionário'!O174)*'Ficha de funcio e processa'!J179</f>
        <v>0</v>
      </c>
      <c r="V179" s="129">
        <f>(T179*'Ficha funcionário'!O174)*'Ficha de funcio e processa'!J179</f>
        <v>0</v>
      </c>
      <c r="W179" s="130">
        <f t="shared" si="30"/>
        <v>0</v>
      </c>
      <c r="X179" s="132"/>
      <c r="Y179" s="132">
        <f t="shared" si="31"/>
        <v>0</v>
      </c>
      <c r="Z179" s="133"/>
      <c r="AA179" s="133"/>
      <c r="AB179" s="133"/>
      <c r="AC179" s="133"/>
      <c r="AD179" s="149">
        <f>'Ficha funcionário'!Q174</f>
        <v>0</v>
      </c>
      <c r="AE179" s="149">
        <f>'Ficha funcionário'!P174</f>
        <v>0</v>
      </c>
      <c r="AF179" s="133"/>
      <c r="AG179" s="221"/>
      <c r="AH179" s="221"/>
      <c r="AI179" s="222">
        <f t="shared" si="26"/>
        <v>0</v>
      </c>
      <c r="AJ179" s="223">
        <f>'Ficha funcionário'!J174</f>
        <v>0</v>
      </c>
      <c r="AK179" s="222">
        <f>'Ficha funcionário'!K174</f>
        <v>0</v>
      </c>
      <c r="AL179" s="222">
        <f>'Ficha funcionário'!L174</f>
        <v>0</v>
      </c>
      <c r="AM179" s="222">
        <f>'Ficha funcionário'!M174</f>
        <v>-0.3</v>
      </c>
      <c r="AN179" s="222">
        <f t="shared" si="32"/>
        <v>0</v>
      </c>
      <c r="AO179" s="134">
        <f t="shared" si="27"/>
        <v>0</v>
      </c>
      <c r="AP179" s="178"/>
      <c r="AQ179" s="246" t="s">
        <v>175</v>
      </c>
      <c r="AR179" s="179"/>
      <c r="AS179" s="179"/>
      <c r="AT179" s="179"/>
      <c r="AU179" s="179"/>
    </row>
    <row r="180" spans="1:47">
      <c r="A180" s="123" t="b">
        <f>'Ficha funcionário'!A175</f>
        <v>0</v>
      </c>
      <c r="B180" s="123">
        <f>'Ficha funcionário'!B175</f>
        <v>0</v>
      </c>
      <c r="C180" s="123">
        <f>'Ficha funcionário'!C175</f>
        <v>0</v>
      </c>
      <c r="D180" s="124">
        <f>'Ficha funcionário'!D175</f>
        <v>0</v>
      </c>
      <c r="E18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8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80" s="173">
        <f>'Ficha funcionário'!I175</f>
        <v>0</v>
      </c>
      <c r="H180" s="126">
        <f>'Ficha funcionário'!N175</f>
        <v>44</v>
      </c>
      <c r="I180" s="126">
        <f>'Ficha funcionário'!O175</f>
        <v>9</v>
      </c>
      <c r="J180" s="127">
        <f t="shared" si="23"/>
        <v>0</v>
      </c>
      <c r="K180" s="172"/>
      <c r="L180" s="172"/>
      <c r="M180" s="172"/>
      <c r="N180" s="128">
        <f t="shared" si="28"/>
        <v>0</v>
      </c>
      <c r="O180" s="128">
        <f t="shared" si="24"/>
        <v>0</v>
      </c>
      <c r="P180" s="128">
        <f t="shared" si="25"/>
        <v>0</v>
      </c>
      <c r="Q180" s="129">
        <f t="shared" si="29"/>
        <v>18</v>
      </c>
      <c r="R180" s="177">
        <v>0</v>
      </c>
      <c r="S180" s="177">
        <v>0</v>
      </c>
      <c r="T180" s="177">
        <v>0</v>
      </c>
      <c r="U180" s="129">
        <f>-(S180*'Ficha funcionário'!O175)*'Ficha de funcio e processa'!J180</f>
        <v>0</v>
      </c>
      <c r="V180" s="129">
        <f>(T180*'Ficha funcionário'!O175)*'Ficha de funcio e processa'!J180</f>
        <v>0</v>
      </c>
      <c r="W180" s="130">
        <f t="shared" si="30"/>
        <v>0</v>
      </c>
      <c r="X180" s="132"/>
      <c r="Y180" s="132">
        <f t="shared" si="31"/>
        <v>0</v>
      </c>
      <c r="Z180" s="133"/>
      <c r="AA180" s="133"/>
      <c r="AB180" s="133"/>
      <c r="AC180" s="133"/>
      <c r="AD180" s="149">
        <f>'Ficha funcionário'!Q175</f>
        <v>0</v>
      </c>
      <c r="AE180" s="149">
        <f>'Ficha funcionário'!P175</f>
        <v>0</v>
      </c>
      <c r="AF180" s="133"/>
      <c r="AG180" s="221"/>
      <c r="AH180" s="221"/>
      <c r="AI180" s="222">
        <f t="shared" si="26"/>
        <v>0</v>
      </c>
      <c r="AJ180" s="223">
        <f>'Ficha funcionário'!J175</f>
        <v>0</v>
      </c>
      <c r="AK180" s="222">
        <f>'Ficha funcionário'!K175</f>
        <v>0</v>
      </c>
      <c r="AL180" s="222">
        <f>'Ficha funcionário'!L175</f>
        <v>0</v>
      </c>
      <c r="AM180" s="222">
        <f>'Ficha funcionário'!M175</f>
        <v>-0.3</v>
      </c>
      <c r="AN180" s="222">
        <f t="shared" si="32"/>
        <v>0</v>
      </c>
      <c r="AO180" s="134">
        <f t="shared" si="27"/>
        <v>0</v>
      </c>
      <c r="AP180" s="178"/>
      <c r="AQ180" s="246" t="s">
        <v>175</v>
      </c>
      <c r="AR180" s="179"/>
      <c r="AS180" s="179"/>
      <c r="AT180" s="179"/>
      <c r="AU180" s="179"/>
    </row>
    <row r="181" spans="1:47">
      <c r="A181" s="123" t="b">
        <f>'Ficha funcionário'!A176</f>
        <v>0</v>
      </c>
      <c r="B181" s="123">
        <f>'Ficha funcionário'!B176</f>
        <v>0</v>
      </c>
      <c r="C181" s="123">
        <f>'Ficha funcionário'!C176</f>
        <v>0</v>
      </c>
      <c r="D181" s="124">
        <f>'Ficha funcionário'!D176</f>
        <v>0</v>
      </c>
      <c r="E18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8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81" s="173">
        <f>'Ficha funcionário'!I176</f>
        <v>0</v>
      </c>
      <c r="H181" s="126">
        <f>'Ficha funcionário'!N176</f>
        <v>44</v>
      </c>
      <c r="I181" s="126">
        <f>'Ficha funcionário'!O176</f>
        <v>9</v>
      </c>
      <c r="J181" s="127">
        <f t="shared" si="23"/>
        <v>0</v>
      </c>
      <c r="K181" s="172"/>
      <c r="L181" s="172"/>
      <c r="M181" s="172"/>
      <c r="N181" s="128">
        <f t="shared" si="28"/>
        <v>0</v>
      </c>
      <c r="O181" s="128">
        <f t="shared" si="24"/>
        <v>0</v>
      </c>
      <c r="P181" s="128">
        <f t="shared" si="25"/>
        <v>0</v>
      </c>
      <c r="Q181" s="129">
        <f t="shared" si="29"/>
        <v>18</v>
      </c>
      <c r="R181" s="177">
        <v>0</v>
      </c>
      <c r="S181" s="177">
        <v>0</v>
      </c>
      <c r="T181" s="177">
        <v>0</v>
      </c>
      <c r="U181" s="129">
        <f>-(S181*'Ficha funcionário'!O176)*'Ficha de funcio e processa'!J181</f>
        <v>0</v>
      </c>
      <c r="V181" s="129">
        <f>(T181*'Ficha funcionário'!O176)*'Ficha de funcio e processa'!J181</f>
        <v>0</v>
      </c>
      <c r="W181" s="130">
        <f t="shared" si="30"/>
        <v>0</v>
      </c>
      <c r="X181" s="132"/>
      <c r="Y181" s="132">
        <f t="shared" si="31"/>
        <v>0</v>
      </c>
      <c r="Z181" s="133"/>
      <c r="AA181" s="133"/>
      <c r="AB181" s="133"/>
      <c r="AC181" s="133"/>
      <c r="AD181" s="149">
        <f>'Ficha funcionário'!Q176</f>
        <v>0</v>
      </c>
      <c r="AE181" s="149">
        <f>'Ficha funcionário'!P176</f>
        <v>0</v>
      </c>
      <c r="AF181" s="133"/>
      <c r="AG181" s="221"/>
      <c r="AH181" s="221"/>
      <c r="AI181" s="222">
        <f t="shared" si="26"/>
        <v>0</v>
      </c>
      <c r="AJ181" s="223">
        <f>'Ficha funcionário'!J176</f>
        <v>0</v>
      </c>
      <c r="AK181" s="222">
        <f>'Ficha funcionário'!K176</f>
        <v>0</v>
      </c>
      <c r="AL181" s="222">
        <f>'Ficha funcionário'!L176</f>
        <v>0</v>
      </c>
      <c r="AM181" s="222">
        <f>'Ficha funcionário'!M176</f>
        <v>-0.3</v>
      </c>
      <c r="AN181" s="222">
        <f t="shared" si="32"/>
        <v>0</v>
      </c>
      <c r="AO181" s="134">
        <f t="shared" si="27"/>
        <v>0</v>
      </c>
      <c r="AP181" s="178"/>
      <c r="AQ181" s="246" t="s">
        <v>175</v>
      </c>
      <c r="AR181" s="179"/>
      <c r="AS181" s="179"/>
      <c r="AT181" s="179"/>
      <c r="AU181" s="179"/>
    </row>
    <row r="182" spans="1:47">
      <c r="A182" s="123" t="b">
        <f>'Ficha funcionário'!A177</f>
        <v>0</v>
      </c>
      <c r="B182" s="123">
        <f>'Ficha funcionário'!B177</f>
        <v>0</v>
      </c>
      <c r="C182" s="123">
        <f>'Ficha funcionário'!C177</f>
        <v>0</v>
      </c>
      <c r="D182" s="124">
        <f>'Ficha funcionário'!D177</f>
        <v>0</v>
      </c>
      <c r="E18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8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82" s="173">
        <f>'Ficha funcionário'!I177</f>
        <v>0</v>
      </c>
      <c r="H182" s="126">
        <f>'Ficha funcionário'!N177</f>
        <v>44</v>
      </c>
      <c r="I182" s="126">
        <f>'Ficha funcionário'!O177</f>
        <v>9</v>
      </c>
      <c r="J182" s="127">
        <f t="shared" si="23"/>
        <v>0</v>
      </c>
      <c r="K182" s="172"/>
      <c r="L182" s="172"/>
      <c r="M182" s="172"/>
      <c r="N182" s="128">
        <f t="shared" si="28"/>
        <v>0</v>
      </c>
      <c r="O182" s="128">
        <f t="shared" si="24"/>
        <v>0</v>
      </c>
      <c r="P182" s="128">
        <f t="shared" si="25"/>
        <v>0</v>
      </c>
      <c r="Q182" s="129">
        <f t="shared" si="29"/>
        <v>18</v>
      </c>
      <c r="R182" s="177">
        <v>0</v>
      </c>
      <c r="S182" s="177">
        <v>0</v>
      </c>
      <c r="T182" s="177">
        <v>0</v>
      </c>
      <c r="U182" s="129">
        <f>-(S182*'Ficha funcionário'!O177)*'Ficha de funcio e processa'!J182</f>
        <v>0</v>
      </c>
      <c r="V182" s="129">
        <f>(T182*'Ficha funcionário'!O177)*'Ficha de funcio e processa'!J182</f>
        <v>0</v>
      </c>
      <c r="W182" s="130">
        <f t="shared" si="30"/>
        <v>0</v>
      </c>
      <c r="X182" s="132"/>
      <c r="Y182" s="132">
        <f t="shared" si="31"/>
        <v>0</v>
      </c>
      <c r="Z182" s="133"/>
      <c r="AA182" s="133"/>
      <c r="AB182" s="133"/>
      <c r="AC182" s="133"/>
      <c r="AD182" s="149">
        <f>'Ficha funcionário'!Q177</f>
        <v>0</v>
      </c>
      <c r="AE182" s="149">
        <f>'Ficha funcionário'!P177</f>
        <v>0</v>
      </c>
      <c r="AF182" s="133"/>
      <c r="AG182" s="221"/>
      <c r="AH182" s="221"/>
      <c r="AI182" s="222">
        <f t="shared" si="26"/>
        <v>0</v>
      </c>
      <c r="AJ182" s="223">
        <f>'Ficha funcionário'!J177</f>
        <v>0</v>
      </c>
      <c r="AK182" s="222">
        <f>'Ficha funcionário'!K177</f>
        <v>0</v>
      </c>
      <c r="AL182" s="222">
        <f>'Ficha funcionário'!L177</f>
        <v>0</v>
      </c>
      <c r="AM182" s="222">
        <f>'Ficha funcionário'!M177</f>
        <v>-0.3</v>
      </c>
      <c r="AN182" s="222">
        <f t="shared" si="32"/>
        <v>0</v>
      </c>
      <c r="AO182" s="134">
        <f t="shared" si="27"/>
        <v>0</v>
      </c>
      <c r="AP182" s="178"/>
      <c r="AQ182" s="246" t="s">
        <v>175</v>
      </c>
      <c r="AR182" s="179"/>
      <c r="AS182" s="179"/>
      <c r="AT182" s="179"/>
      <c r="AU182" s="179"/>
    </row>
    <row r="183" spans="1:47">
      <c r="A183" s="123" t="b">
        <f>'Ficha funcionário'!A178</f>
        <v>0</v>
      </c>
      <c r="B183" s="123">
        <f>'Ficha funcionário'!B178</f>
        <v>0</v>
      </c>
      <c r="C183" s="123">
        <f>'Ficha funcionário'!C178</f>
        <v>0</v>
      </c>
      <c r="D183" s="124">
        <f>'Ficha funcionário'!D178</f>
        <v>0</v>
      </c>
      <c r="E18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8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83" s="173">
        <f>'Ficha funcionário'!I178</f>
        <v>0</v>
      </c>
      <c r="H183" s="126">
        <f>'Ficha funcionário'!N178</f>
        <v>44</v>
      </c>
      <c r="I183" s="126">
        <f>'Ficha funcionário'!O178</f>
        <v>9</v>
      </c>
      <c r="J183" s="127">
        <f t="shared" si="23"/>
        <v>0</v>
      </c>
      <c r="K183" s="172"/>
      <c r="L183" s="172"/>
      <c r="M183" s="172"/>
      <c r="N183" s="128">
        <f t="shared" si="28"/>
        <v>0</v>
      </c>
      <c r="O183" s="128">
        <f t="shared" si="24"/>
        <v>0</v>
      </c>
      <c r="P183" s="128">
        <f t="shared" si="25"/>
        <v>0</v>
      </c>
      <c r="Q183" s="129">
        <f t="shared" si="29"/>
        <v>18</v>
      </c>
      <c r="R183" s="177">
        <v>0</v>
      </c>
      <c r="S183" s="177">
        <v>0</v>
      </c>
      <c r="T183" s="177">
        <v>0</v>
      </c>
      <c r="U183" s="129">
        <f>-(S183*'Ficha funcionário'!O178)*'Ficha de funcio e processa'!J183</f>
        <v>0</v>
      </c>
      <c r="V183" s="129">
        <f>(T183*'Ficha funcionário'!O178)*'Ficha de funcio e processa'!J183</f>
        <v>0</v>
      </c>
      <c r="W183" s="130">
        <f t="shared" si="30"/>
        <v>0</v>
      </c>
      <c r="X183" s="132"/>
      <c r="Y183" s="132">
        <f t="shared" si="31"/>
        <v>0</v>
      </c>
      <c r="Z183" s="133"/>
      <c r="AA183" s="133"/>
      <c r="AB183" s="133"/>
      <c r="AC183" s="133"/>
      <c r="AD183" s="149">
        <f>'Ficha funcionário'!Q178</f>
        <v>0</v>
      </c>
      <c r="AE183" s="149">
        <f>'Ficha funcionário'!P178</f>
        <v>0</v>
      </c>
      <c r="AF183" s="133"/>
      <c r="AG183" s="221"/>
      <c r="AH183" s="221"/>
      <c r="AI183" s="222">
        <f t="shared" si="26"/>
        <v>0</v>
      </c>
      <c r="AJ183" s="223">
        <f>'Ficha funcionário'!J178</f>
        <v>0</v>
      </c>
      <c r="AK183" s="222">
        <f>'Ficha funcionário'!K178</f>
        <v>0</v>
      </c>
      <c r="AL183" s="222">
        <f>'Ficha funcionário'!L178</f>
        <v>0</v>
      </c>
      <c r="AM183" s="222">
        <f>'Ficha funcionário'!M178</f>
        <v>-0.3</v>
      </c>
      <c r="AN183" s="222">
        <f t="shared" si="32"/>
        <v>0</v>
      </c>
      <c r="AO183" s="134">
        <f t="shared" si="27"/>
        <v>0</v>
      </c>
      <c r="AP183" s="178"/>
      <c r="AQ183" s="246" t="s">
        <v>175</v>
      </c>
      <c r="AR183" s="179"/>
      <c r="AS183" s="179"/>
      <c r="AT183" s="179"/>
      <c r="AU183" s="179"/>
    </row>
    <row r="184" spans="1:47">
      <c r="A184" s="123" t="b">
        <f>'Ficha funcionário'!A179</f>
        <v>0</v>
      </c>
      <c r="B184" s="123">
        <f>'Ficha funcionário'!B179</f>
        <v>0</v>
      </c>
      <c r="C184" s="123">
        <f>'Ficha funcionário'!C179</f>
        <v>0</v>
      </c>
      <c r="D184" s="124">
        <f>'Ficha funcionário'!D179</f>
        <v>0</v>
      </c>
      <c r="E18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8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84" s="173">
        <f>'Ficha funcionário'!I179</f>
        <v>0</v>
      </c>
      <c r="H184" s="126">
        <f>'Ficha funcionário'!N179</f>
        <v>44</v>
      </c>
      <c r="I184" s="126">
        <f>'Ficha funcionário'!O179</f>
        <v>9</v>
      </c>
      <c r="J184" s="127">
        <f t="shared" si="23"/>
        <v>0</v>
      </c>
      <c r="K184" s="172"/>
      <c r="L184" s="172"/>
      <c r="M184" s="172"/>
      <c r="N184" s="128">
        <f t="shared" si="28"/>
        <v>0</v>
      </c>
      <c r="O184" s="128">
        <f t="shared" si="24"/>
        <v>0</v>
      </c>
      <c r="P184" s="128">
        <f t="shared" si="25"/>
        <v>0</v>
      </c>
      <c r="Q184" s="129">
        <f t="shared" si="29"/>
        <v>18</v>
      </c>
      <c r="R184" s="177">
        <v>0</v>
      </c>
      <c r="S184" s="177">
        <v>0</v>
      </c>
      <c r="T184" s="177">
        <v>0</v>
      </c>
      <c r="U184" s="129">
        <f>-(S184*'Ficha funcionário'!O179)*'Ficha de funcio e processa'!J184</f>
        <v>0</v>
      </c>
      <c r="V184" s="129">
        <f>(T184*'Ficha funcionário'!O179)*'Ficha de funcio e processa'!J184</f>
        <v>0</v>
      </c>
      <c r="W184" s="130">
        <f t="shared" si="30"/>
        <v>0</v>
      </c>
      <c r="X184" s="132"/>
      <c r="Y184" s="132">
        <f t="shared" si="31"/>
        <v>0</v>
      </c>
      <c r="Z184" s="133"/>
      <c r="AA184" s="133"/>
      <c r="AB184" s="133"/>
      <c r="AC184" s="133"/>
      <c r="AD184" s="149">
        <f>'Ficha funcionário'!Q179</f>
        <v>0</v>
      </c>
      <c r="AE184" s="149">
        <f>'Ficha funcionário'!P179</f>
        <v>0</v>
      </c>
      <c r="AF184" s="133"/>
      <c r="AG184" s="221"/>
      <c r="AH184" s="221"/>
      <c r="AI184" s="222">
        <f t="shared" si="26"/>
        <v>0</v>
      </c>
      <c r="AJ184" s="223">
        <f>'Ficha funcionário'!J179</f>
        <v>0</v>
      </c>
      <c r="AK184" s="222">
        <f>'Ficha funcionário'!K179</f>
        <v>0</v>
      </c>
      <c r="AL184" s="222">
        <f>'Ficha funcionário'!L179</f>
        <v>0</v>
      </c>
      <c r="AM184" s="222">
        <f>'Ficha funcionário'!M179</f>
        <v>-0.3</v>
      </c>
      <c r="AN184" s="222">
        <f t="shared" si="32"/>
        <v>0</v>
      </c>
      <c r="AO184" s="134">
        <f t="shared" si="27"/>
        <v>0</v>
      </c>
      <c r="AP184" s="178"/>
      <c r="AQ184" s="246" t="s">
        <v>175</v>
      </c>
      <c r="AR184" s="179"/>
      <c r="AS184" s="179"/>
      <c r="AT184" s="179"/>
      <c r="AU184" s="179"/>
    </row>
    <row r="185" spans="1:47">
      <c r="A185" s="123" t="b">
        <f>'Ficha funcionário'!A180</f>
        <v>0</v>
      </c>
      <c r="B185" s="123">
        <f>'Ficha funcionário'!B180</f>
        <v>0</v>
      </c>
      <c r="C185" s="123">
        <f>'Ficha funcionário'!C180</f>
        <v>0</v>
      </c>
      <c r="D185" s="124">
        <f>'Ficha funcionário'!D180</f>
        <v>0</v>
      </c>
      <c r="E18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8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85" s="173">
        <f>'Ficha funcionário'!I180</f>
        <v>0</v>
      </c>
      <c r="H185" s="126">
        <f>'Ficha funcionário'!N180</f>
        <v>44</v>
      </c>
      <c r="I185" s="126">
        <f>'Ficha funcionário'!O180</f>
        <v>9</v>
      </c>
      <c r="J185" s="127">
        <f t="shared" si="23"/>
        <v>0</v>
      </c>
      <c r="K185" s="172"/>
      <c r="L185" s="172"/>
      <c r="M185" s="172"/>
      <c r="N185" s="128">
        <f t="shared" si="28"/>
        <v>0</v>
      </c>
      <c r="O185" s="128">
        <f t="shared" si="24"/>
        <v>0</v>
      </c>
      <c r="P185" s="128">
        <f t="shared" si="25"/>
        <v>0</v>
      </c>
      <c r="Q185" s="129">
        <f t="shared" si="29"/>
        <v>18</v>
      </c>
      <c r="R185" s="177">
        <v>0</v>
      </c>
      <c r="S185" s="177">
        <v>0</v>
      </c>
      <c r="T185" s="177">
        <v>0</v>
      </c>
      <c r="U185" s="129">
        <f>-(S185*'Ficha funcionário'!O180)*'Ficha de funcio e processa'!J185</f>
        <v>0</v>
      </c>
      <c r="V185" s="129">
        <f>(T185*'Ficha funcionário'!O180)*'Ficha de funcio e processa'!J185</f>
        <v>0</v>
      </c>
      <c r="W185" s="130">
        <f t="shared" si="30"/>
        <v>0</v>
      </c>
      <c r="X185" s="132"/>
      <c r="Y185" s="132">
        <f t="shared" si="31"/>
        <v>0</v>
      </c>
      <c r="Z185" s="133"/>
      <c r="AA185" s="133"/>
      <c r="AB185" s="133"/>
      <c r="AC185" s="133"/>
      <c r="AD185" s="149">
        <f>'Ficha funcionário'!Q180</f>
        <v>0</v>
      </c>
      <c r="AE185" s="149">
        <f>'Ficha funcionário'!P180</f>
        <v>0</v>
      </c>
      <c r="AF185" s="133"/>
      <c r="AG185" s="221"/>
      <c r="AH185" s="221"/>
      <c r="AI185" s="222">
        <f t="shared" si="26"/>
        <v>0</v>
      </c>
      <c r="AJ185" s="223">
        <f>'Ficha funcionário'!J180</f>
        <v>0</v>
      </c>
      <c r="AK185" s="222">
        <f>'Ficha funcionário'!K180</f>
        <v>0</v>
      </c>
      <c r="AL185" s="222">
        <f>'Ficha funcionário'!L180</f>
        <v>0</v>
      </c>
      <c r="AM185" s="222">
        <f>'Ficha funcionário'!M180</f>
        <v>-0.3</v>
      </c>
      <c r="AN185" s="222">
        <f t="shared" si="32"/>
        <v>0</v>
      </c>
      <c r="AO185" s="134">
        <f t="shared" si="27"/>
        <v>0</v>
      </c>
      <c r="AP185" s="178"/>
      <c r="AQ185" s="246" t="s">
        <v>175</v>
      </c>
      <c r="AR185" s="179"/>
      <c r="AS185" s="179"/>
      <c r="AT185" s="179"/>
      <c r="AU185" s="179"/>
    </row>
    <row r="186" spans="1:47">
      <c r="A186" s="123" t="b">
        <f>'Ficha funcionário'!A181</f>
        <v>0</v>
      </c>
      <c r="B186" s="123">
        <f>'Ficha funcionário'!B181</f>
        <v>0</v>
      </c>
      <c r="C186" s="123">
        <f>'Ficha funcionário'!C181</f>
        <v>0</v>
      </c>
      <c r="D186" s="124">
        <f>'Ficha funcionário'!D181</f>
        <v>0</v>
      </c>
      <c r="E18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8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86" s="173">
        <f>'Ficha funcionário'!I181</f>
        <v>0</v>
      </c>
      <c r="H186" s="126">
        <f>'Ficha funcionário'!N181</f>
        <v>44</v>
      </c>
      <c r="I186" s="126">
        <f>'Ficha funcionário'!O181</f>
        <v>9</v>
      </c>
      <c r="J186" s="127">
        <f t="shared" si="23"/>
        <v>0</v>
      </c>
      <c r="K186" s="172"/>
      <c r="L186" s="172"/>
      <c r="M186" s="172"/>
      <c r="N186" s="128">
        <f t="shared" si="28"/>
        <v>0</v>
      </c>
      <c r="O186" s="128">
        <f t="shared" si="24"/>
        <v>0</v>
      </c>
      <c r="P186" s="128">
        <f t="shared" si="25"/>
        <v>0</v>
      </c>
      <c r="Q186" s="129">
        <f t="shared" si="29"/>
        <v>18</v>
      </c>
      <c r="R186" s="177">
        <v>0</v>
      </c>
      <c r="S186" s="177">
        <v>0</v>
      </c>
      <c r="T186" s="177">
        <v>0</v>
      </c>
      <c r="U186" s="129">
        <f>-(S186*'Ficha funcionário'!O181)*'Ficha de funcio e processa'!J186</f>
        <v>0</v>
      </c>
      <c r="V186" s="129">
        <f>(T186*'Ficha funcionário'!O181)*'Ficha de funcio e processa'!J186</f>
        <v>0</v>
      </c>
      <c r="W186" s="130">
        <f t="shared" si="30"/>
        <v>0</v>
      </c>
      <c r="X186" s="132"/>
      <c r="Y186" s="132">
        <f t="shared" si="31"/>
        <v>0</v>
      </c>
      <c r="Z186" s="133"/>
      <c r="AA186" s="133"/>
      <c r="AB186" s="133"/>
      <c r="AC186" s="133"/>
      <c r="AD186" s="149">
        <f>'Ficha funcionário'!Q181</f>
        <v>0</v>
      </c>
      <c r="AE186" s="149">
        <f>'Ficha funcionário'!P181</f>
        <v>0</v>
      </c>
      <c r="AF186" s="133"/>
      <c r="AG186" s="221"/>
      <c r="AH186" s="221"/>
      <c r="AI186" s="222">
        <f t="shared" si="26"/>
        <v>0</v>
      </c>
      <c r="AJ186" s="223">
        <f>'Ficha funcionário'!J181</f>
        <v>0</v>
      </c>
      <c r="AK186" s="222">
        <f>'Ficha funcionário'!K181</f>
        <v>0</v>
      </c>
      <c r="AL186" s="222">
        <f>'Ficha funcionário'!L181</f>
        <v>0</v>
      </c>
      <c r="AM186" s="222">
        <f>'Ficha funcionário'!M181</f>
        <v>-0.3</v>
      </c>
      <c r="AN186" s="222">
        <f t="shared" si="32"/>
        <v>0</v>
      </c>
      <c r="AO186" s="134">
        <f t="shared" si="27"/>
        <v>0</v>
      </c>
      <c r="AP186" s="178"/>
      <c r="AQ186" s="246" t="s">
        <v>175</v>
      </c>
      <c r="AR186" s="179"/>
      <c r="AS186" s="179"/>
      <c r="AT186" s="179"/>
      <c r="AU186" s="179"/>
    </row>
    <row r="187" spans="1:47">
      <c r="A187" s="123" t="b">
        <f>'Ficha funcionário'!A182</f>
        <v>0</v>
      </c>
      <c r="B187" s="123">
        <f>'Ficha funcionário'!B182</f>
        <v>0</v>
      </c>
      <c r="C187" s="123">
        <f>'Ficha funcionário'!C182</f>
        <v>0</v>
      </c>
      <c r="D187" s="124">
        <f>'Ficha funcionário'!D182</f>
        <v>0</v>
      </c>
      <c r="E18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8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87" s="173">
        <f>'Ficha funcionário'!I182</f>
        <v>0</v>
      </c>
      <c r="H187" s="126">
        <f>'Ficha funcionário'!N182</f>
        <v>44</v>
      </c>
      <c r="I187" s="126">
        <f>'Ficha funcionário'!O182</f>
        <v>9</v>
      </c>
      <c r="J187" s="127">
        <f t="shared" si="23"/>
        <v>0</v>
      </c>
      <c r="K187" s="172"/>
      <c r="L187" s="172"/>
      <c r="M187" s="172"/>
      <c r="N187" s="128">
        <f t="shared" si="28"/>
        <v>0</v>
      </c>
      <c r="O187" s="128">
        <f t="shared" si="24"/>
        <v>0</v>
      </c>
      <c r="P187" s="128">
        <f t="shared" si="25"/>
        <v>0</v>
      </c>
      <c r="Q187" s="129">
        <f t="shared" si="29"/>
        <v>18</v>
      </c>
      <c r="R187" s="177">
        <v>0</v>
      </c>
      <c r="S187" s="177">
        <v>0</v>
      </c>
      <c r="T187" s="177">
        <v>0</v>
      </c>
      <c r="U187" s="129">
        <f>-(S187*'Ficha funcionário'!O182)*'Ficha de funcio e processa'!J187</f>
        <v>0</v>
      </c>
      <c r="V187" s="129">
        <f>(T187*'Ficha funcionário'!O182)*'Ficha de funcio e processa'!J187</f>
        <v>0</v>
      </c>
      <c r="W187" s="130">
        <f t="shared" si="30"/>
        <v>0</v>
      </c>
      <c r="X187" s="132"/>
      <c r="Y187" s="132">
        <f t="shared" si="31"/>
        <v>0</v>
      </c>
      <c r="Z187" s="133"/>
      <c r="AA187" s="133"/>
      <c r="AB187" s="133"/>
      <c r="AC187" s="133"/>
      <c r="AD187" s="149">
        <f>'Ficha funcionário'!Q182</f>
        <v>0</v>
      </c>
      <c r="AE187" s="149">
        <f>'Ficha funcionário'!P182</f>
        <v>0</v>
      </c>
      <c r="AF187" s="133"/>
      <c r="AG187" s="221"/>
      <c r="AH187" s="221"/>
      <c r="AI187" s="222">
        <f t="shared" si="26"/>
        <v>0</v>
      </c>
      <c r="AJ187" s="223">
        <f>'Ficha funcionário'!J182</f>
        <v>0</v>
      </c>
      <c r="AK187" s="222">
        <f>'Ficha funcionário'!K182</f>
        <v>0</v>
      </c>
      <c r="AL187" s="222">
        <f>'Ficha funcionário'!L182</f>
        <v>0</v>
      </c>
      <c r="AM187" s="222">
        <f>'Ficha funcionário'!M182</f>
        <v>-0.3</v>
      </c>
      <c r="AN187" s="222">
        <f t="shared" si="32"/>
        <v>0</v>
      </c>
      <c r="AO187" s="134">
        <f t="shared" si="27"/>
        <v>0</v>
      </c>
      <c r="AP187" s="178"/>
      <c r="AQ187" s="246" t="s">
        <v>175</v>
      </c>
      <c r="AR187" s="179"/>
      <c r="AS187" s="179"/>
      <c r="AT187" s="179"/>
      <c r="AU187" s="179"/>
    </row>
    <row r="188" spans="1:47">
      <c r="A188" s="123" t="b">
        <f>'Ficha funcionário'!A183</f>
        <v>0</v>
      </c>
      <c r="B188" s="123">
        <f>'Ficha funcionário'!B183</f>
        <v>0</v>
      </c>
      <c r="C188" s="123">
        <f>'Ficha funcionário'!C183</f>
        <v>0</v>
      </c>
      <c r="D188" s="124">
        <f>'Ficha funcionário'!D183</f>
        <v>0</v>
      </c>
      <c r="E18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8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88" s="173">
        <f>'Ficha funcionário'!I183</f>
        <v>0</v>
      </c>
      <c r="H188" s="126">
        <f>'Ficha funcionário'!N183</f>
        <v>44</v>
      </c>
      <c r="I188" s="126">
        <f>'Ficha funcionário'!O183</f>
        <v>9</v>
      </c>
      <c r="J188" s="127">
        <f t="shared" si="23"/>
        <v>0</v>
      </c>
      <c r="K188" s="172"/>
      <c r="L188" s="172"/>
      <c r="M188" s="172"/>
      <c r="N188" s="128">
        <f t="shared" si="28"/>
        <v>0</v>
      </c>
      <c r="O188" s="128">
        <f t="shared" si="24"/>
        <v>0</v>
      </c>
      <c r="P188" s="128">
        <f t="shared" si="25"/>
        <v>0</v>
      </c>
      <c r="Q188" s="129">
        <f t="shared" si="29"/>
        <v>18</v>
      </c>
      <c r="R188" s="177">
        <v>0</v>
      </c>
      <c r="S188" s="177">
        <v>0</v>
      </c>
      <c r="T188" s="177">
        <v>0</v>
      </c>
      <c r="U188" s="129">
        <f>-(S188*'Ficha funcionário'!O183)*'Ficha de funcio e processa'!J188</f>
        <v>0</v>
      </c>
      <c r="V188" s="129">
        <f>(T188*'Ficha funcionário'!O183)*'Ficha de funcio e processa'!J188</f>
        <v>0</v>
      </c>
      <c r="W188" s="130">
        <f t="shared" si="30"/>
        <v>0</v>
      </c>
      <c r="X188" s="132"/>
      <c r="Y188" s="132">
        <f t="shared" si="31"/>
        <v>0</v>
      </c>
      <c r="Z188" s="133"/>
      <c r="AA188" s="133"/>
      <c r="AB188" s="133"/>
      <c r="AC188" s="133"/>
      <c r="AD188" s="149">
        <f>'Ficha funcionário'!Q183</f>
        <v>0</v>
      </c>
      <c r="AE188" s="149">
        <f>'Ficha funcionário'!P183</f>
        <v>0</v>
      </c>
      <c r="AF188" s="133"/>
      <c r="AG188" s="221"/>
      <c r="AH188" s="221"/>
      <c r="AI188" s="222">
        <f t="shared" si="26"/>
        <v>0</v>
      </c>
      <c r="AJ188" s="223">
        <f>'Ficha funcionário'!J183</f>
        <v>0</v>
      </c>
      <c r="AK188" s="222">
        <f>'Ficha funcionário'!K183</f>
        <v>0</v>
      </c>
      <c r="AL188" s="222">
        <f>'Ficha funcionário'!L183</f>
        <v>0</v>
      </c>
      <c r="AM188" s="222">
        <f>'Ficha funcionário'!M183</f>
        <v>-0.3</v>
      </c>
      <c r="AN188" s="222">
        <f t="shared" si="32"/>
        <v>0</v>
      </c>
      <c r="AO188" s="134">
        <f t="shared" si="27"/>
        <v>0</v>
      </c>
      <c r="AP188" s="178"/>
      <c r="AQ188" s="246" t="s">
        <v>175</v>
      </c>
      <c r="AR188" s="179"/>
      <c r="AS188" s="179"/>
      <c r="AT188" s="179"/>
      <c r="AU188" s="179"/>
    </row>
    <row r="189" spans="1:47">
      <c r="A189" s="123" t="b">
        <f>'Ficha funcionário'!A184</f>
        <v>0</v>
      </c>
      <c r="B189" s="123">
        <f>'Ficha funcionário'!B184</f>
        <v>0</v>
      </c>
      <c r="C189" s="123">
        <f>'Ficha funcionário'!C184</f>
        <v>0</v>
      </c>
      <c r="D189" s="124">
        <f>'Ficha funcionário'!D184</f>
        <v>0</v>
      </c>
      <c r="E18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8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89" s="173">
        <f>'Ficha funcionário'!I184</f>
        <v>0</v>
      </c>
      <c r="H189" s="126">
        <f>'Ficha funcionário'!N184</f>
        <v>44</v>
      </c>
      <c r="I189" s="126">
        <f>'Ficha funcionário'!O184</f>
        <v>9</v>
      </c>
      <c r="J189" s="127">
        <f t="shared" si="23"/>
        <v>0</v>
      </c>
      <c r="K189" s="172"/>
      <c r="L189" s="172"/>
      <c r="M189" s="172"/>
      <c r="N189" s="128">
        <f t="shared" si="28"/>
        <v>0</v>
      </c>
      <c r="O189" s="128">
        <f t="shared" si="24"/>
        <v>0</v>
      </c>
      <c r="P189" s="128">
        <f t="shared" si="25"/>
        <v>0</v>
      </c>
      <c r="Q189" s="129">
        <f t="shared" si="29"/>
        <v>18</v>
      </c>
      <c r="R189" s="177">
        <v>0</v>
      </c>
      <c r="S189" s="177">
        <v>0</v>
      </c>
      <c r="T189" s="177">
        <v>0</v>
      </c>
      <c r="U189" s="129">
        <f>-(S189*'Ficha funcionário'!O184)*'Ficha de funcio e processa'!J189</f>
        <v>0</v>
      </c>
      <c r="V189" s="129">
        <f>(T189*'Ficha funcionário'!O184)*'Ficha de funcio e processa'!J189</f>
        <v>0</v>
      </c>
      <c r="W189" s="130">
        <f t="shared" si="30"/>
        <v>0</v>
      </c>
      <c r="X189" s="132"/>
      <c r="Y189" s="132">
        <f t="shared" si="31"/>
        <v>0</v>
      </c>
      <c r="Z189" s="133"/>
      <c r="AA189" s="133"/>
      <c r="AB189" s="133"/>
      <c r="AC189" s="133"/>
      <c r="AD189" s="149">
        <f>'Ficha funcionário'!Q184</f>
        <v>0</v>
      </c>
      <c r="AE189" s="149">
        <f>'Ficha funcionário'!P184</f>
        <v>0</v>
      </c>
      <c r="AF189" s="133"/>
      <c r="AG189" s="221"/>
      <c r="AH189" s="221"/>
      <c r="AI189" s="222">
        <f t="shared" si="26"/>
        <v>0</v>
      </c>
      <c r="AJ189" s="223">
        <f>'Ficha funcionário'!J184</f>
        <v>0</v>
      </c>
      <c r="AK189" s="222">
        <f>'Ficha funcionário'!K184</f>
        <v>0</v>
      </c>
      <c r="AL189" s="222">
        <f>'Ficha funcionário'!L184</f>
        <v>0</v>
      </c>
      <c r="AM189" s="222">
        <f>'Ficha funcionário'!M184</f>
        <v>-0.3</v>
      </c>
      <c r="AN189" s="222">
        <f t="shared" si="32"/>
        <v>0</v>
      </c>
      <c r="AO189" s="134">
        <f t="shared" si="27"/>
        <v>0</v>
      </c>
      <c r="AP189" s="178"/>
      <c r="AQ189" s="246" t="s">
        <v>175</v>
      </c>
      <c r="AR189" s="179"/>
      <c r="AS189" s="179"/>
      <c r="AT189" s="179"/>
      <c r="AU189" s="179"/>
    </row>
    <row r="190" spans="1:47">
      <c r="A190" s="123" t="b">
        <f>'Ficha funcionário'!A185</f>
        <v>0</v>
      </c>
      <c r="B190" s="123">
        <f>'Ficha funcionário'!B185</f>
        <v>0</v>
      </c>
      <c r="C190" s="123">
        <f>'Ficha funcionário'!C185</f>
        <v>0</v>
      </c>
      <c r="D190" s="124">
        <f>'Ficha funcionário'!D185</f>
        <v>0</v>
      </c>
      <c r="E19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9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90" s="173">
        <f>'Ficha funcionário'!I185</f>
        <v>0</v>
      </c>
      <c r="H190" s="126">
        <f>'Ficha funcionário'!N185</f>
        <v>44</v>
      </c>
      <c r="I190" s="126">
        <f>'Ficha funcionário'!O185</f>
        <v>9</v>
      </c>
      <c r="J190" s="127">
        <f t="shared" si="23"/>
        <v>0</v>
      </c>
      <c r="K190" s="172"/>
      <c r="L190" s="172"/>
      <c r="M190" s="172"/>
      <c r="N190" s="128">
        <f t="shared" si="28"/>
        <v>0</v>
      </c>
      <c r="O190" s="128">
        <f t="shared" si="24"/>
        <v>0</v>
      </c>
      <c r="P190" s="128">
        <f t="shared" si="25"/>
        <v>0</v>
      </c>
      <c r="Q190" s="129">
        <f t="shared" si="29"/>
        <v>18</v>
      </c>
      <c r="R190" s="177">
        <v>0</v>
      </c>
      <c r="S190" s="177">
        <v>0</v>
      </c>
      <c r="T190" s="177">
        <v>0</v>
      </c>
      <c r="U190" s="129">
        <f>-(S190*'Ficha funcionário'!O185)*'Ficha de funcio e processa'!J190</f>
        <v>0</v>
      </c>
      <c r="V190" s="129">
        <f>(T190*'Ficha funcionário'!O185)*'Ficha de funcio e processa'!J190</f>
        <v>0</v>
      </c>
      <c r="W190" s="130">
        <f t="shared" si="30"/>
        <v>0</v>
      </c>
      <c r="X190" s="132"/>
      <c r="Y190" s="132">
        <f t="shared" si="31"/>
        <v>0</v>
      </c>
      <c r="Z190" s="133"/>
      <c r="AA190" s="133"/>
      <c r="AB190" s="133"/>
      <c r="AC190" s="133"/>
      <c r="AD190" s="149">
        <f>'Ficha funcionário'!Q185</f>
        <v>0</v>
      </c>
      <c r="AE190" s="149">
        <f>'Ficha funcionário'!P185</f>
        <v>0</v>
      </c>
      <c r="AF190" s="133"/>
      <c r="AG190" s="221"/>
      <c r="AH190" s="221"/>
      <c r="AI190" s="222">
        <f t="shared" si="26"/>
        <v>0</v>
      </c>
      <c r="AJ190" s="223">
        <f>'Ficha funcionário'!J185</f>
        <v>0</v>
      </c>
      <c r="AK190" s="222">
        <f>'Ficha funcionário'!K185</f>
        <v>0</v>
      </c>
      <c r="AL190" s="222">
        <f>'Ficha funcionário'!L185</f>
        <v>0</v>
      </c>
      <c r="AM190" s="222">
        <f>'Ficha funcionário'!M185</f>
        <v>-0.3</v>
      </c>
      <c r="AN190" s="222">
        <f t="shared" si="32"/>
        <v>0</v>
      </c>
      <c r="AO190" s="134">
        <f t="shared" si="27"/>
        <v>0</v>
      </c>
      <c r="AP190" s="178"/>
      <c r="AQ190" s="246" t="s">
        <v>175</v>
      </c>
      <c r="AR190" s="179"/>
      <c r="AS190" s="179"/>
      <c r="AT190" s="179"/>
      <c r="AU190" s="179"/>
    </row>
    <row r="191" spans="1:47">
      <c r="A191" s="123" t="b">
        <f>'Ficha funcionário'!A186</f>
        <v>0</v>
      </c>
      <c r="B191" s="123">
        <f>'Ficha funcionário'!B186</f>
        <v>0</v>
      </c>
      <c r="C191" s="123">
        <f>'Ficha funcionário'!C186</f>
        <v>0</v>
      </c>
      <c r="D191" s="124">
        <f>'Ficha funcionário'!D186</f>
        <v>0</v>
      </c>
      <c r="E19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9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91" s="173">
        <f>'Ficha funcionário'!I186</f>
        <v>0</v>
      </c>
      <c r="H191" s="126">
        <f>'Ficha funcionário'!N186</f>
        <v>44</v>
      </c>
      <c r="I191" s="126">
        <f>'Ficha funcionário'!O186</f>
        <v>9</v>
      </c>
      <c r="J191" s="127">
        <f t="shared" si="23"/>
        <v>0</v>
      </c>
      <c r="K191" s="172"/>
      <c r="L191" s="172"/>
      <c r="M191" s="172"/>
      <c r="N191" s="128">
        <f t="shared" si="28"/>
        <v>0</v>
      </c>
      <c r="O191" s="128">
        <f t="shared" si="24"/>
        <v>0</v>
      </c>
      <c r="P191" s="128">
        <f t="shared" si="25"/>
        <v>0</v>
      </c>
      <c r="Q191" s="129">
        <f t="shared" si="29"/>
        <v>18</v>
      </c>
      <c r="R191" s="177">
        <v>0</v>
      </c>
      <c r="S191" s="177">
        <v>0</v>
      </c>
      <c r="T191" s="177">
        <v>0</v>
      </c>
      <c r="U191" s="129">
        <f>-(S191*'Ficha funcionário'!O186)*'Ficha de funcio e processa'!J191</f>
        <v>0</v>
      </c>
      <c r="V191" s="129">
        <f>(T191*'Ficha funcionário'!O186)*'Ficha de funcio e processa'!J191</f>
        <v>0</v>
      </c>
      <c r="W191" s="130">
        <f t="shared" si="30"/>
        <v>0</v>
      </c>
      <c r="X191" s="132"/>
      <c r="Y191" s="132">
        <f t="shared" si="31"/>
        <v>0</v>
      </c>
      <c r="Z191" s="133"/>
      <c r="AA191" s="133"/>
      <c r="AB191" s="133"/>
      <c r="AC191" s="133"/>
      <c r="AD191" s="149">
        <f>'Ficha funcionário'!Q186</f>
        <v>0</v>
      </c>
      <c r="AE191" s="149">
        <f>'Ficha funcionário'!P186</f>
        <v>0</v>
      </c>
      <c r="AF191" s="133"/>
      <c r="AG191" s="221"/>
      <c r="AH191" s="221"/>
      <c r="AI191" s="222">
        <f t="shared" si="26"/>
        <v>0</v>
      </c>
      <c r="AJ191" s="223">
        <f>'Ficha funcionário'!J186</f>
        <v>0</v>
      </c>
      <c r="AK191" s="222">
        <f>'Ficha funcionário'!K186</f>
        <v>0</v>
      </c>
      <c r="AL191" s="222">
        <f>'Ficha funcionário'!L186</f>
        <v>0</v>
      </c>
      <c r="AM191" s="222">
        <f>'Ficha funcionário'!M186</f>
        <v>-0.3</v>
      </c>
      <c r="AN191" s="222">
        <f t="shared" si="32"/>
        <v>0</v>
      </c>
      <c r="AO191" s="134">
        <f t="shared" si="27"/>
        <v>0</v>
      </c>
      <c r="AP191" s="178"/>
      <c r="AQ191" s="246" t="s">
        <v>175</v>
      </c>
      <c r="AR191" s="179"/>
      <c r="AS191" s="179"/>
      <c r="AT191" s="179"/>
      <c r="AU191" s="179"/>
    </row>
    <row r="192" spans="1:47">
      <c r="A192" s="123" t="b">
        <f>'Ficha funcionário'!A187</f>
        <v>0</v>
      </c>
      <c r="B192" s="123">
        <f>'Ficha funcionário'!B187</f>
        <v>0</v>
      </c>
      <c r="C192" s="123">
        <f>'Ficha funcionário'!C187</f>
        <v>0</v>
      </c>
      <c r="D192" s="124">
        <f>'Ficha funcionário'!D187</f>
        <v>0</v>
      </c>
      <c r="E19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9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92" s="173">
        <f>'Ficha funcionário'!I187</f>
        <v>0</v>
      </c>
      <c r="H192" s="126">
        <f>'Ficha funcionário'!N187</f>
        <v>44</v>
      </c>
      <c r="I192" s="126">
        <f>'Ficha funcionário'!O187</f>
        <v>9</v>
      </c>
      <c r="J192" s="127">
        <f t="shared" si="23"/>
        <v>0</v>
      </c>
      <c r="K192" s="172"/>
      <c r="L192" s="172"/>
      <c r="M192" s="172"/>
      <c r="N192" s="128">
        <f t="shared" si="28"/>
        <v>0</v>
      </c>
      <c r="O192" s="128">
        <f t="shared" si="24"/>
        <v>0</v>
      </c>
      <c r="P192" s="128">
        <f t="shared" si="25"/>
        <v>0</v>
      </c>
      <c r="Q192" s="129">
        <f t="shared" si="29"/>
        <v>18</v>
      </c>
      <c r="R192" s="177">
        <v>0</v>
      </c>
      <c r="S192" s="177">
        <v>0</v>
      </c>
      <c r="T192" s="177">
        <v>0</v>
      </c>
      <c r="U192" s="129">
        <f>-(S192*'Ficha funcionário'!O187)*'Ficha de funcio e processa'!J192</f>
        <v>0</v>
      </c>
      <c r="V192" s="129">
        <f>(T192*'Ficha funcionário'!O187)*'Ficha de funcio e processa'!J192</f>
        <v>0</v>
      </c>
      <c r="W192" s="130">
        <f t="shared" si="30"/>
        <v>0</v>
      </c>
      <c r="X192" s="132"/>
      <c r="Y192" s="132">
        <f t="shared" si="31"/>
        <v>0</v>
      </c>
      <c r="Z192" s="133"/>
      <c r="AA192" s="133"/>
      <c r="AB192" s="133"/>
      <c r="AC192" s="133"/>
      <c r="AD192" s="149">
        <f>'Ficha funcionário'!Q187</f>
        <v>0</v>
      </c>
      <c r="AE192" s="149">
        <f>'Ficha funcionário'!P187</f>
        <v>0</v>
      </c>
      <c r="AF192" s="133"/>
      <c r="AG192" s="221"/>
      <c r="AH192" s="221"/>
      <c r="AI192" s="222">
        <f t="shared" si="26"/>
        <v>0</v>
      </c>
      <c r="AJ192" s="223">
        <f>'Ficha funcionário'!J187</f>
        <v>0</v>
      </c>
      <c r="AK192" s="222">
        <f>'Ficha funcionário'!K187</f>
        <v>0</v>
      </c>
      <c r="AL192" s="222">
        <f>'Ficha funcionário'!L187</f>
        <v>0</v>
      </c>
      <c r="AM192" s="222">
        <f>'Ficha funcionário'!M187</f>
        <v>-0.3</v>
      </c>
      <c r="AN192" s="222">
        <f t="shared" si="32"/>
        <v>0</v>
      </c>
      <c r="AO192" s="134">
        <f t="shared" si="27"/>
        <v>0</v>
      </c>
      <c r="AP192" s="178"/>
      <c r="AQ192" s="246" t="s">
        <v>175</v>
      </c>
      <c r="AR192" s="179"/>
      <c r="AS192" s="179"/>
      <c r="AT192" s="179"/>
      <c r="AU192" s="179"/>
    </row>
    <row r="193" spans="1:47">
      <c r="A193" s="123" t="b">
        <f>'Ficha funcionário'!A188</f>
        <v>0</v>
      </c>
      <c r="B193" s="123">
        <f>'Ficha funcionário'!B188</f>
        <v>0</v>
      </c>
      <c r="C193" s="123">
        <f>'Ficha funcionário'!C188</f>
        <v>0</v>
      </c>
      <c r="D193" s="124">
        <f>'Ficha funcionário'!D188</f>
        <v>0</v>
      </c>
      <c r="E19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9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93" s="173">
        <f>'Ficha funcionário'!I188</f>
        <v>0</v>
      </c>
      <c r="H193" s="126">
        <f>'Ficha funcionário'!N188</f>
        <v>44</v>
      </c>
      <c r="I193" s="126">
        <f>'Ficha funcionário'!O188</f>
        <v>9</v>
      </c>
      <c r="J193" s="127">
        <f t="shared" si="23"/>
        <v>0</v>
      </c>
      <c r="K193" s="172"/>
      <c r="L193" s="172"/>
      <c r="M193" s="172"/>
      <c r="N193" s="128">
        <f t="shared" si="28"/>
        <v>0</v>
      </c>
      <c r="O193" s="128">
        <f t="shared" si="24"/>
        <v>0</v>
      </c>
      <c r="P193" s="128">
        <f t="shared" si="25"/>
        <v>0</v>
      </c>
      <c r="Q193" s="129">
        <f t="shared" si="29"/>
        <v>18</v>
      </c>
      <c r="R193" s="177">
        <v>0</v>
      </c>
      <c r="S193" s="177">
        <v>0</v>
      </c>
      <c r="T193" s="177">
        <v>0</v>
      </c>
      <c r="U193" s="129">
        <f>-(S193*'Ficha funcionário'!O188)*'Ficha de funcio e processa'!J193</f>
        <v>0</v>
      </c>
      <c r="V193" s="129">
        <f>(T193*'Ficha funcionário'!O188)*'Ficha de funcio e processa'!J193</f>
        <v>0</v>
      </c>
      <c r="W193" s="130">
        <f t="shared" si="30"/>
        <v>0</v>
      </c>
      <c r="X193" s="132"/>
      <c r="Y193" s="132">
        <f t="shared" si="31"/>
        <v>0</v>
      </c>
      <c r="Z193" s="133"/>
      <c r="AA193" s="133"/>
      <c r="AB193" s="133"/>
      <c r="AC193" s="133"/>
      <c r="AD193" s="149">
        <f>'Ficha funcionário'!Q188</f>
        <v>0</v>
      </c>
      <c r="AE193" s="149">
        <f>'Ficha funcionário'!P188</f>
        <v>0</v>
      </c>
      <c r="AF193" s="133"/>
      <c r="AG193" s="221"/>
      <c r="AH193" s="221"/>
      <c r="AI193" s="222">
        <f t="shared" si="26"/>
        <v>0</v>
      </c>
      <c r="AJ193" s="223">
        <f>'Ficha funcionário'!J188</f>
        <v>0</v>
      </c>
      <c r="AK193" s="222">
        <f>'Ficha funcionário'!K188</f>
        <v>0</v>
      </c>
      <c r="AL193" s="222">
        <f>'Ficha funcionário'!L188</f>
        <v>0</v>
      </c>
      <c r="AM193" s="222">
        <f>'Ficha funcionário'!M188</f>
        <v>-0.3</v>
      </c>
      <c r="AN193" s="222">
        <f t="shared" si="32"/>
        <v>0</v>
      </c>
      <c r="AO193" s="134">
        <f t="shared" si="27"/>
        <v>0</v>
      </c>
      <c r="AP193" s="178"/>
      <c r="AQ193" s="246" t="s">
        <v>175</v>
      </c>
      <c r="AR193" s="179"/>
      <c r="AS193" s="179"/>
      <c r="AT193" s="179"/>
      <c r="AU193" s="179"/>
    </row>
    <row r="194" spans="1:47">
      <c r="A194" s="123" t="b">
        <f>'Ficha funcionário'!A189</f>
        <v>0</v>
      </c>
      <c r="B194" s="123">
        <f>'Ficha funcionário'!B189</f>
        <v>0</v>
      </c>
      <c r="C194" s="123">
        <f>'Ficha funcionário'!C189</f>
        <v>0</v>
      </c>
      <c r="D194" s="124">
        <f>'Ficha funcionário'!D189</f>
        <v>0</v>
      </c>
      <c r="E19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9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94" s="173">
        <f>'Ficha funcionário'!I189</f>
        <v>0</v>
      </c>
      <c r="H194" s="126">
        <f>'Ficha funcionário'!N189</f>
        <v>44</v>
      </c>
      <c r="I194" s="126">
        <f>'Ficha funcionário'!O189</f>
        <v>9</v>
      </c>
      <c r="J194" s="127">
        <f t="shared" si="23"/>
        <v>0</v>
      </c>
      <c r="K194" s="172"/>
      <c r="L194" s="172"/>
      <c r="M194" s="172"/>
      <c r="N194" s="128">
        <f t="shared" si="28"/>
        <v>0</v>
      </c>
      <c r="O194" s="128">
        <f t="shared" si="24"/>
        <v>0</v>
      </c>
      <c r="P194" s="128">
        <f t="shared" si="25"/>
        <v>0</v>
      </c>
      <c r="Q194" s="129">
        <f t="shared" si="29"/>
        <v>18</v>
      </c>
      <c r="R194" s="177">
        <v>0</v>
      </c>
      <c r="S194" s="177">
        <v>0</v>
      </c>
      <c r="T194" s="177">
        <v>0</v>
      </c>
      <c r="U194" s="129">
        <f>-(S194*'Ficha funcionário'!O189)*'Ficha de funcio e processa'!J194</f>
        <v>0</v>
      </c>
      <c r="V194" s="129">
        <f>(T194*'Ficha funcionário'!O189)*'Ficha de funcio e processa'!J194</f>
        <v>0</v>
      </c>
      <c r="W194" s="130">
        <f t="shared" si="30"/>
        <v>0</v>
      </c>
      <c r="X194" s="132"/>
      <c r="Y194" s="132">
        <f t="shared" si="31"/>
        <v>0</v>
      </c>
      <c r="Z194" s="133"/>
      <c r="AA194" s="133"/>
      <c r="AB194" s="133"/>
      <c r="AC194" s="133"/>
      <c r="AD194" s="149">
        <f>'Ficha funcionário'!Q189</f>
        <v>0</v>
      </c>
      <c r="AE194" s="149">
        <f>'Ficha funcionário'!P189</f>
        <v>0</v>
      </c>
      <c r="AF194" s="133"/>
      <c r="AG194" s="221"/>
      <c r="AH194" s="221"/>
      <c r="AI194" s="222">
        <f t="shared" si="26"/>
        <v>0</v>
      </c>
      <c r="AJ194" s="223">
        <f>'Ficha funcionário'!J189</f>
        <v>0</v>
      </c>
      <c r="AK194" s="222">
        <f>'Ficha funcionário'!K189</f>
        <v>0</v>
      </c>
      <c r="AL194" s="222">
        <f>'Ficha funcionário'!L189</f>
        <v>0</v>
      </c>
      <c r="AM194" s="222">
        <f>'Ficha funcionário'!M189</f>
        <v>-0.3</v>
      </c>
      <c r="AN194" s="222">
        <f t="shared" si="32"/>
        <v>0</v>
      </c>
      <c r="AO194" s="134">
        <f t="shared" si="27"/>
        <v>0</v>
      </c>
      <c r="AP194" s="178"/>
      <c r="AQ194" s="246" t="s">
        <v>175</v>
      </c>
      <c r="AR194" s="179"/>
      <c r="AS194" s="179"/>
      <c r="AT194" s="179"/>
      <c r="AU194" s="179"/>
    </row>
    <row r="195" spans="1:47">
      <c r="A195" s="123" t="b">
        <f>'Ficha funcionário'!A190</f>
        <v>0</v>
      </c>
      <c r="B195" s="123">
        <f>'Ficha funcionário'!B190</f>
        <v>0</v>
      </c>
      <c r="C195" s="123">
        <f>'Ficha funcionário'!C190</f>
        <v>0</v>
      </c>
      <c r="D195" s="124">
        <f>'Ficha funcionário'!D190</f>
        <v>0</v>
      </c>
      <c r="E19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9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95" s="173">
        <f>'Ficha funcionário'!I190</f>
        <v>0</v>
      </c>
      <c r="H195" s="126">
        <f>'Ficha funcionário'!N190</f>
        <v>44</v>
      </c>
      <c r="I195" s="126">
        <f>'Ficha funcionário'!O190</f>
        <v>9</v>
      </c>
      <c r="J195" s="127">
        <f t="shared" si="23"/>
        <v>0</v>
      </c>
      <c r="K195" s="172"/>
      <c r="L195" s="172"/>
      <c r="M195" s="172"/>
      <c r="N195" s="128">
        <f t="shared" si="28"/>
        <v>0</v>
      </c>
      <c r="O195" s="128">
        <f t="shared" si="24"/>
        <v>0</v>
      </c>
      <c r="P195" s="128">
        <f t="shared" si="25"/>
        <v>0</v>
      </c>
      <c r="Q195" s="129">
        <f t="shared" si="29"/>
        <v>18</v>
      </c>
      <c r="R195" s="177">
        <v>0</v>
      </c>
      <c r="S195" s="177">
        <v>0</v>
      </c>
      <c r="T195" s="177">
        <v>0</v>
      </c>
      <c r="U195" s="129">
        <f>-(S195*'Ficha funcionário'!O190)*'Ficha de funcio e processa'!J195</f>
        <v>0</v>
      </c>
      <c r="V195" s="129">
        <f>(T195*'Ficha funcionário'!O190)*'Ficha de funcio e processa'!J195</f>
        <v>0</v>
      </c>
      <c r="W195" s="130">
        <f t="shared" si="30"/>
        <v>0</v>
      </c>
      <c r="X195" s="132"/>
      <c r="Y195" s="132">
        <f t="shared" si="31"/>
        <v>0</v>
      </c>
      <c r="Z195" s="133"/>
      <c r="AA195" s="133"/>
      <c r="AB195" s="133"/>
      <c r="AC195" s="133"/>
      <c r="AD195" s="149">
        <f>'Ficha funcionário'!Q190</f>
        <v>0</v>
      </c>
      <c r="AE195" s="149">
        <f>'Ficha funcionário'!P190</f>
        <v>0</v>
      </c>
      <c r="AF195" s="133"/>
      <c r="AG195" s="221"/>
      <c r="AH195" s="221"/>
      <c r="AI195" s="222">
        <f t="shared" si="26"/>
        <v>0</v>
      </c>
      <c r="AJ195" s="223">
        <f>'Ficha funcionário'!J190</f>
        <v>0</v>
      </c>
      <c r="AK195" s="222">
        <f>'Ficha funcionário'!K190</f>
        <v>0</v>
      </c>
      <c r="AL195" s="222">
        <f>'Ficha funcionário'!L190</f>
        <v>0</v>
      </c>
      <c r="AM195" s="222">
        <f>'Ficha funcionário'!M190</f>
        <v>-0.3</v>
      </c>
      <c r="AN195" s="222">
        <f t="shared" si="32"/>
        <v>0</v>
      </c>
      <c r="AO195" s="134">
        <f t="shared" si="27"/>
        <v>0</v>
      </c>
      <c r="AP195" s="178"/>
      <c r="AQ195" s="246" t="s">
        <v>175</v>
      </c>
      <c r="AR195" s="179"/>
      <c r="AS195" s="179"/>
      <c r="AT195" s="179"/>
      <c r="AU195" s="179"/>
    </row>
    <row r="196" spans="1:47">
      <c r="A196" s="123" t="b">
        <f>'Ficha funcionário'!A191</f>
        <v>0</v>
      </c>
      <c r="B196" s="123">
        <f>'Ficha funcionário'!B191</f>
        <v>0</v>
      </c>
      <c r="C196" s="123">
        <f>'Ficha funcionário'!C191</f>
        <v>0</v>
      </c>
      <c r="D196" s="124">
        <f>'Ficha funcionário'!D191</f>
        <v>0</v>
      </c>
      <c r="E19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9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96" s="173">
        <f>'Ficha funcionário'!I191</f>
        <v>0</v>
      </c>
      <c r="H196" s="126">
        <f>'Ficha funcionário'!N191</f>
        <v>44</v>
      </c>
      <c r="I196" s="126">
        <f>'Ficha funcionário'!O191</f>
        <v>9</v>
      </c>
      <c r="J196" s="127">
        <f t="shared" si="23"/>
        <v>0</v>
      </c>
      <c r="K196" s="172"/>
      <c r="L196" s="172"/>
      <c r="M196" s="172"/>
      <c r="N196" s="128">
        <f t="shared" si="28"/>
        <v>0</v>
      </c>
      <c r="O196" s="128">
        <f t="shared" si="24"/>
        <v>0</v>
      </c>
      <c r="P196" s="128">
        <f t="shared" si="25"/>
        <v>0</v>
      </c>
      <c r="Q196" s="129">
        <f t="shared" si="29"/>
        <v>18</v>
      </c>
      <c r="R196" s="177">
        <v>0</v>
      </c>
      <c r="S196" s="177">
        <v>0</v>
      </c>
      <c r="T196" s="177">
        <v>0</v>
      </c>
      <c r="U196" s="129">
        <f>-(S196*'Ficha funcionário'!O191)*'Ficha de funcio e processa'!J196</f>
        <v>0</v>
      </c>
      <c r="V196" s="129">
        <f>(T196*'Ficha funcionário'!O191)*'Ficha de funcio e processa'!J196</f>
        <v>0</v>
      </c>
      <c r="W196" s="130">
        <f t="shared" si="30"/>
        <v>0</v>
      </c>
      <c r="X196" s="132"/>
      <c r="Y196" s="132">
        <f t="shared" si="31"/>
        <v>0</v>
      </c>
      <c r="Z196" s="133"/>
      <c r="AA196" s="133"/>
      <c r="AB196" s="133"/>
      <c r="AC196" s="133"/>
      <c r="AD196" s="149">
        <f>'Ficha funcionário'!Q191</f>
        <v>0</v>
      </c>
      <c r="AE196" s="149">
        <f>'Ficha funcionário'!P191</f>
        <v>0</v>
      </c>
      <c r="AF196" s="133"/>
      <c r="AG196" s="221"/>
      <c r="AH196" s="221"/>
      <c r="AI196" s="222">
        <f t="shared" si="26"/>
        <v>0</v>
      </c>
      <c r="AJ196" s="223">
        <f>'Ficha funcionário'!J191</f>
        <v>0</v>
      </c>
      <c r="AK196" s="222">
        <f>'Ficha funcionário'!K191</f>
        <v>0</v>
      </c>
      <c r="AL196" s="222">
        <f>'Ficha funcionário'!L191</f>
        <v>0</v>
      </c>
      <c r="AM196" s="222">
        <f>'Ficha funcionário'!M191</f>
        <v>-0.3</v>
      </c>
      <c r="AN196" s="222">
        <f t="shared" si="32"/>
        <v>0</v>
      </c>
      <c r="AO196" s="134">
        <f t="shared" si="27"/>
        <v>0</v>
      </c>
      <c r="AP196" s="178"/>
      <c r="AQ196" s="246" t="s">
        <v>175</v>
      </c>
      <c r="AR196" s="179"/>
      <c r="AS196" s="179"/>
      <c r="AT196" s="179"/>
      <c r="AU196" s="179"/>
    </row>
    <row r="197" spans="1:47">
      <c r="A197" s="123" t="b">
        <f>'Ficha funcionário'!A192</f>
        <v>0</v>
      </c>
      <c r="B197" s="123">
        <f>'Ficha funcionário'!B192</f>
        <v>0</v>
      </c>
      <c r="C197" s="123">
        <f>'Ficha funcionário'!C192</f>
        <v>0</v>
      </c>
      <c r="D197" s="124">
        <f>'Ficha funcionário'!D192</f>
        <v>0</v>
      </c>
      <c r="E19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9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97" s="173">
        <f>'Ficha funcionário'!I192</f>
        <v>0</v>
      </c>
      <c r="H197" s="126">
        <f>'Ficha funcionário'!N192</f>
        <v>44</v>
      </c>
      <c r="I197" s="126">
        <f>'Ficha funcionário'!O192</f>
        <v>9</v>
      </c>
      <c r="J197" s="127">
        <f t="shared" si="23"/>
        <v>0</v>
      </c>
      <c r="K197" s="172"/>
      <c r="L197" s="172"/>
      <c r="M197" s="172"/>
      <c r="N197" s="128">
        <f t="shared" si="28"/>
        <v>0</v>
      </c>
      <c r="O197" s="128">
        <f t="shared" si="24"/>
        <v>0</v>
      </c>
      <c r="P197" s="128">
        <f t="shared" si="25"/>
        <v>0</v>
      </c>
      <c r="Q197" s="129">
        <f t="shared" si="29"/>
        <v>18</v>
      </c>
      <c r="R197" s="177">
        <v>0</v>
      </c>
      <c r="S197" s="177">
        <v>0</v>
      </c>
      <c r="T197" s="177">
        <v>0</v>
      </c>
      <c r="U197" s="129">
        <f>-(S197*'Ficha funcionário'!O192)*'Ficha de funcio e processa'!J197</f>
        <v>0</v>
      </c>
      <c r="V197" s="129">
        <f>(T197*'Ficha funcionário'!O192)*'Ficha de funcio e processa'!J197</f>
        <v>0</v>
      </c>
      <c r="W197" s="130">
        <f t="shared" si="30"/>
        <v>0</v>
      </c>
      <c r="X197" s="132"/>
      <c r="Y197" s="132">
        <f t="shared" si="31"/>
        <v>0</v>
      </c>
      <c r="Z197" s="133"/>
      <c r="AA197" s="133"/>
      <c r="AB197" s="133"/>
      <c r="AC197" s="133"/>
      <c r="AD197" s="149">
        <f>'Ficha funcionário'!Q192</f>
        <v>0</v>
      </c>
      <c r="AE197" s="149">
        <f>'Ficha funcionário'!P192</f>
        <v>0</v>
      </c>
      <c r="AF197" s="133"/>
      <c r="AG197" s="221"/>
      <c r="AH197" s="221"/>
      <c r="AI197" s="222">
        <f t="shared" si="26"/>
        <v>0</v>
      </c>
      <c r="AJ197" s="223">
        <f>'Ficha funcionário'!J192</f>
        <v>0</v>
      </c>
      <c r="AK197" s="222">
        <f>'Ficha funcionário'!K192</f>
        <v>0</v>
      </c>
      <c r="AL197" s="222">
        <f>'Ficha funcionário'!L192</f>
        <v>0</v>
      </c>
      <c r="AM197" s="222">
        <f>'Ficha funcionário'!M192</f>
        <v>-0.3</v>
      </c>
      <c r="AN197" s="222">
        <f t="shared" si="32"/>
        <v>0</v>
      </c>
      <c r="AO197" s="134">
        <f t="shared" si="27"/>
        <v>0</v>
      </c>
      <c r="AP197" s="178"/>
      <c r="AQ197" s="246" t="s">
        <v>175</v>
      </c>
      <c r="AR197" s="179"/>
      <c r="AS197" s="179"/>
      <c r="AT197" s="179"/>
      <c r="AU197" s="179"/>
    </row>
    <row r="198" spans="1:47">
      <c r="A198" s="123" t="b">
        <f>'Ficha funcionário'!A193</f>
        <v>0</v>
      </c>
      <c r="B198" s="123">
        <f>'Ficha funcionário'!B193</f>
        <v>0</v>
      </c>
      <c r="C198" s="123">
        <f>'Ficha funcionário'!C193</f>
        <v>0</v>
      </c>
      <c r="D198" s="124">
        <f>'Ficha funcionário'!D193</f>
        <v>0</v>
      </c>
      <c r="E19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9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98" s="173">
        <f>'Ficha funcionário'!I193</f>
        <v>0</v>
      </c>
      <c r="H198" s="126">
        <f>'Ficha funcionário'!N193</f>
        <v>44</v>
      </c>
      <c r="I198" s="126">
        <f>'Ficha funcionário'!O193</f>
        <v>9</v>
      </c>
      <c r="J198" s="127">
        <f t="shared" si="23"/>
        <v>0</v>
      </c>
      <c r="K198" s="172"/>
      <c r="L198" s="172"/>
      <c r="M198" s="172"/>
      <c r="N198" s="128">
        <f t="shared" si="28"/>
        <v>0</v>
      </c>
      <c r="O198" s="128">
        <f t="shared" si="24"/>
        <v>0</v>
      </c>
      <c r="P198" s="128">
        <f t="shared" si="25"/>
        <v>0</v>
      </c>
      <c r="Q198" s="129">
        <f t="shared" si="29"/>
        <v>18</v>
      </c>
      <c r="R198" s="177">
        <v>0</v>
      </c>
      <c r="S198" s="177">
        <v>0</v>
      </c>
      <c r="T198" s="177">
        <v>0</v>
      </c>
      <c r="U198" s="129">
        <f>-(S198*'Ficha funcionário'!O193)*'Ficha de funcio e processa'!J198</f>
        <v>0</v>
      </c>
      <c r="V198" s="129">
        <f>(T198*'Ficha funcionário'!O193)*'Ficha de funcio e processa'!J198</f>
        <v>0</v>
      </c>
      <c r="W198" s="130">
        <f t="shared" si="30"/>
        <v>0</v>
      </c>
      <c r="X198" s="132"/>
      <c r="Y198" s="132">
        <f t="shared" si="31"/>
        <v>0</v>
      </c>
      <c r="Z198" s="133"/>
      <c r="AA198" s="133"/>
      <c r="AB198" s="133"/>
      <c r="AC198" s="133"/>
      <c r="AD198" s="149">
        <f>'Ficha funcionário'!Q193</f>
        <v>0</v>
      </c>
      <c r="AE198" s="149">
        <f>'Ficha funcionário'!P193</f>
        <v>0</v>
      </c>
      <c r="AF198" s="133"/>
      <c r="AG198" s="221"/>
      <c r="AH198" s="221"/>
      <c r="AI198" s="222">
        <f t="shared" si="26"/>
        <v>0</v>
      </c>
      <c r="AJ198" s="223">
        <f>'Ficha funcionário'!J193</f>
        <v>0</v>
      </c>
      <c r="AK198" s="222">
        <f>'Ficha funcionário'!K193</f>
        <v>0</v>
      </c>
      <c r="AL198" s="222">
        <f>'Ficha funcionário'!L193</f>
        <v>0</v>
      </c>
      <c r="AM198" s="222">
        <f>'Ficha funcionário'!M193</f>
        <v>-0.3</v>
      </c>
      <c r="AN198" s="222">
        <f t="shared" si="32"/>
        <v>0</v>
      </c>
      <c r="AO198" s="134">
        <f t="shared" si="27"/>
        <v>0</v>
      </c>
      <c r="AP198" s="178"/>
      <c r="AQ198" s="246" t="s">
        <v>175</v>
      </c>
      <c r="AR198" s="179"/>
      <c r="AS198" s="179"/>
      <c r="AT198" s="179"/>
      <c r="AU198" s="179"/>
    </row>
    <row r="199" spans="1:47">
      <c r="A199" s="123" t="b">
        <f>'Ficha funcionário'!A194</f>
        <v>0</v>
      </c>
      <c r="B199" s="123">
        <f>'Ficha funcionário'!B194</f>
        <v>0</v>
      </c>
      <c r="C199" s="123">
        <f>'Ficha funcionário'!C194</f>
        <v>0</v>
      </c>
      <c r="D199" s="124">
        <f>'Ficha funcionário'!D194</f>
        <v>0</v>
      </c>
      <c r="E19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19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199" s="173">
        <f>'Ficha funcionário'!I194</f>
        <v>0</v>
      </c>
      <c r="H199" s="126">
        <f>'Ficha funcionário'!N194</f>
        <v>44</v>
      </c>
      <c r="I199" s="126">
        <f>'Ficha funcionário'!O194</f>
        <v>9</v>
      </c>
      <c r="J199" s="127">
        <f t="shared" si="23"/>
        <v>0</v>
      </c>
      <c r="K199" s="172"/>
      <c r="L199" s="172"/>
      <c r="M199" s="172"/>
      <c r="N199" s="128">
        <f t="shared" si="28"/>
        <v>0</v>
      </c>
      <c r="O199" s="128">
        <f t="shared" si="24"/>
        <v>0</v>
      </c>
      <c r="P199" s="128">
        <f t="shared" si="25"/>
        <v>0</v>
      </c>
      <c r="Q199" s="129">
        <f t="shared" si="29"/>
        <v>18</v>
      </c>
      <c r="R199" s="177">
        <v>0</v>
      </c>
      <c r="S199" s="177">
        <v>0</v>
      </c>
      <c r="T199" s="177">
        <v>0</v>
      </c>
      <c r="U199" s="129">
        <f>-(S199*'Ficha funcionário'!O194)*'Ficha de funcio e processa'!J199</f>
        <v>0</v>
      </c>
      <c r="V199" s="129">
        <f>(T199*'Ficha funcionário'!O194)*'Ficha de funcio e processa'!J199</f>
        <v>0</v>
      </c>
      <c r="W199" s="130">
        <f t="shared" si="30"/>
        <v>0</v>
      </c>
      <c r="X199" s="132"/>
      <c r="Y199" s="132">
        <f t="shared" si="31"/>
        <v>0</v>
      </c>
      <c r="Z199" s="133"/>
      <c r="AA199" s="133"/>
      <c r="AB199" s="133"/>
      <c r="AC199" s="133"/>
      <c r="AD199" s="149">
        <f>'Ficha funcionário'!Q194</f>
        <v>0</v>
      </c>
      <c r="AE199" s="149">
        <f>'Ficha funcionário'!P194</f>
        <v>0</v>
      </c>
      <c r="AF199" s="133"/>
      <c r="AG199" s="221"/>
      <c r="AH199" s="221"/>
      <c r="AI199" s="222">
        <f t="shared" si="26"/>
        <v>0</v>
      </c>
      <c r="AJ199" s="223">
        <f>'Ficha funcionário'!J194</f>
        <v>0</v>
      </c>
      <c r="AK199" s="222">
        <f>'Ficha funcionário'!K194</f>
        <v>0</v>
      </c>
      <c r="AL199" s="222">
        <f>'Ficha funcionário'!L194</f>
        <v>0</v>
      </c>
      <c r="AM199" s="222">
        <f>'Ficha funcionário'!M194</f>
        <v>-0.3</v>
      </c>
      <c r="AN199" s="222">
        <f t="shared" si="32"/>
        <v>0</v>
      </c>
      <c r="AO199" s="134">
        <f t="shared" si="27"/>
        <v>0</v>
      </c>
      <c r="AP199" s="178"/>
      <c r="AQ199" s="246" t="s">
        <v>175</v>
      </c>
      <c r="AR199" s="179"/>
      <c r="AS199" s="179"/>
      <c r="AT199" s="179"/>
      <c r="AU199" s="179"/>
    </row>
    <row r="200" spans="1:47">
      <c r="A200" s="123" t="b">
        <f>'Ficha funcionário'!A195</f>
        <v>0</v>
      </c>
      <c r="B200" s="123">
        <f>'Ficha funcionário'!B195</f>
        <v>0</v>
      </c>
      <c r="C200" s="123">
        <f>'Ficha funcionário'!C195</f>
        <v>0</v>
      </c>
      <c r="D200" s="124">
        <f>'Ficha funcionário'!D195</f>
        <v>0</v>
      </c>
      <c r="E20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0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00" s="173">
        <f>'Ficha funcionário'!I195</f>
        <v>0</v>
      </c>
      <c r="H200" s="126">
        <f>'Ficha funcionário'!N195</f>
        <v>44</v>
      </c>
      <c r="I200" s="126">
        <f>'Ficha funcionário'!O195</f>
        <v>9</v>
      </c>
      <c r="J200" s="127">
        <f t="shared" si="23"/>
        <v>0</v>
      </c>
      <c r="K200" s="172"/>
      <c r="L200" s="172"/>
      <c r="M200" s="172"/>
      <c r="N200" s="128">
        <f t="shared" si="28"/>
        <v>0</v>
      </c>
      <c r="O200" s="128">
        <f t="shared" si="24"/>
        <v>0</v>
      </c>
      <c r="P200" s="128">
        <f t="shared" si="25"/>
        <v>0</v>
      </c>
      <c r="Q200" s="129">
        <f t="shared" si="29"/>
        <v>18</v>
      </c>
      <c r="R200" s="177">
        <v>0</v>
      </c>
      <c r="S200" s="177">
        <v>0</v>
      </c>
      <c r="T200" s="177">
        <v>0</v>
      </c>
      <c r="U200" s="129">
        <f>-(S200*'Ficha funcionário'!O195)*'Ficha de funcio e processa'!J200</f>
        <v>0</v>
      </c>
      <c r="V200" s="129">
        <f>(T200*'Ficha funcionário'!O195)*'Ficha de funcio e processa'!J200</f>
        <v>0</v>
      </c>
      <c r="W200" s="130">
        <f t="shared" si="30"/>
        <v>0</v>
      </c>
      <c r="X200" s="132"/>
      <c r="Y200" s="132">
        <f t="shared" si="31"/>
        <v>0</v>
      </c>
      <c r="Z200" s="133"/>
      <c r="AA200" s="133"/>
      <c r="AB200" s="133"/>
      <c r="AC200" s="133"/>
      <c r="AD200" s="149">
        <f>'Ficha funcionário'!Q195</f>
        <v>0</v>
      </c>
      <c r="AE200" s="149">
        <f>'Ficha funcionário'!P195</f>
        <v>0</v>
      </c>
      <c r="AF200" s="133"/>
      <c r="AG200" s="221"/>
      <c r="AH200" s="221"/>
      <c r="AI200" s="222">
        <f t="shared" si="26"/>
        <v>0</v>
      </c>
      <c r="AJ200" s="223">
        <f>'Ficha funcionário'!J195</f>
        <v>0</v>
      </c>
      <c r="AK200" s="222">
        <f>'Ficha funcionário'!K195</f>
        <v>0</v>
      </c>
      <c r="AL200" s="222">
        <f>'Ficha funcionário'!L195</f>
        <v>0</v>
      </c>
      <c r="AM200" s="222">
        <f>'Ficha funcionário'!M195</f>
        <v>-0.3</v>
      </c>
      <c r="AN200" s="222">
        <f t="shared" si="32"/>
        <v>0</v>
      </c>
      <c r="AO200" s="134">
        <f t="shared" si="27"/>
        <v>0</v>
      </c>
      <c r="AP200" s="178"/>
      <c r="AQ200" s="246" t="s">
        <v>175</v>
      </c>
      <c r="AR200" s="179"/>
      <c r="AS200" s="179"/>
      <c r="AT200" s="179"/>
      <c r="AU200" s="179"/>
    </row>
    <row r="201" spans="1:47">
      <c r="A201" s="123" t="b">
        <f>'Ficha funcionário'!A196</f>
        <v>0</v>
      </c>
      <c r="B201" s="123">
        <f>'Ficha funcionário'!B196</f>
        <v>0</v>
      </c>
      <c r="C201" s="123">
        <f>'Ficha funcionário'!C196</f>
        <v>0</v>
      </c>
      <c r="D201" s="124">
        <f>'Ficha funcionário'!D196</f>
        <v>0</v>
      </c>
      <c r="E20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0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01" s="173">
        <f>'Ficha funcionário'!I196</f>
        <v>0</v>
      </c>
      <c r="H201" s="126">
        <f>'Ficha funcionário'!N196</f>
        <v>44</v>
      </c>
      <c r="I201" s="126">
        <f>'Ficha funcionário'!O196</f>
        <v>9</v>
      </c>
      <c r="J201" s="127">
        <f t="shared" si="23"/>
        <v>0</v>
      </c>
      <c r="K201" s="172"/>
      <c r="L201" s="172"/>
      <c r="M201" s="172"/>
      <c r="N201" s="128">
        <f t="shared" si="28"/>
        <v>0</v>
      </c>
      <c r="O201" s="128">
        <f t="shared" si="24"/>
        <v>0</v>
      </c>
      <c r="P201" s="128">
        <f t="shared" si="25"/>
        <v>0</v>
      </c>
      <c r="Q201" s="129">
        <f t="shared" si="29"/>
        <v>18</v>
      </c>
      <c r="R201" s="177">
        <v>0</v>
      </c>
      <c r="S201" s="177">
        <v>0</v>
      </c>
      <c r="T201" s="177">
        <v>0</v>
      </c>
      <c r="U201" s="129">
        <f>-(S201*'Ficha funcionário'!O196)*'Ficha de funcio e processa'!J201</f>
        <v>0</v>
      </c>
      <c r="V201" s="129">
        <f>(T201*'Ficha funcionário'!O196)*'Ficha de funcio e processa'!J201</f>
        <v>0</v>
      </c>
      <c r="W201" s="130">
        <f t="shared" si="30"/>
        <v>0</v>
      </c>
      <c r="X201" s="132"/>
      <c r="Y201" s="132">
        <f t="shared" si="31"/>
        <v>0</v>
      </c>
      <c r="Z201" s="133"/>
      <c r="AA201" s="133"/>
      <c r="AB201" s="133"/>
      <c r="AC201" s="133"/>
      <c r="AD201" s="149">
        <f>'Ficha funcionário'!Q196</f>
        <v>0</v>
      </c>
      <c r="AE201" s="149">
        <f>'Ficha funcionário'!P196</f>
        <v>0</v>
      </c>
      <c r="AF201" s="133"/>
      <c r="AG201" s="221"/>
      <c r="AH201" s="221"/>
      <c r="AI201" s="222">
        <f t="shared" si="26"/>
        <v>0</v>
      </c>
      <c r="AJ201" s="223">
        <f>'Ficha funcionário'!J196</f>
        <v>0</v>
      </c>
      <c r="AK201" s="222">
        <f>'Ficha funcionário'!K196</f>
        <v>0</v>
      </c>
      <c r="AL201" s="222">
        <f>'Ficha funcionário'!L196</f>
        <v>0</v>
      </c>
      <c r="AM201" s="222">
        <f>'Ficha funcionário'!M196</f>
        <v>-0.3</v>
      </c>
      <c r="AN201" s="222">
        <f t="shared" si="32"/>
        <v>0</v>
      </c>
      <c r="AO201" s="134">
        <f t="shared" si="27"/>
        <v>0</v>
      </c>
      <c r="AP201" s="178"/>
      <c r="AQ201" s="246" t="s">
        <v>175</v>
      </c>
      <c r="AR201" s="179"/>
      <c r="AS201" s="179"/>
      <c r="AT201" s="179"/>
      <c r="AU201" s="179"/>
    </row>
    <row r="202" spans="1:47">
      <c r="A202" s="123" t="b">
        <f>'Ficha funcionário'!A197</f>
        <v>0</v>
      </c>
      <c r="B202" s="123">
        <f>'Ficha funcionário'!B197</f>
        <v>0</v>
      </c>
      <c r="C202" s="123">
        <f>'Ficha funcionário'!C197</f>
        <v>0</v>
      </c>
      <c r="D202" s="124">
        <f>'Ficha funcionário'!D197</f>
        <v>0</v>
      </c>
      <c r="E20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0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02" s="173">
        <f>'Ficha funcionário'!I197</f>
        <v>0</v>
      </c>
      <c r="H202" s="126">
        <f>'Ficha funcionário'!N197</f>
        <v>44</v>
      </c>
      <c r="I202" s="126">
        <f>'Ficha funcionário'!O197</f>
        <v>9</v>
      </c>
      <c r="J202" s="127">
        <f t="shared" si="23"/>
        <v>0</v>
      </c>
      <c r="K202" s="172"/>
      <c r="L202" s="172"/>
      <c r="M202" s="172"/>
      <c r="N202" s="128">
        <f t="shared" si="28"/>
        <v>0</v>
      </c>
      <c r="O202" s="128">
        <f t="shared" si="24"/>
        <v>0</v>
      </c>
      <c r="P202" s="128">
        <f t="shared" si="25"/>
        <v>0</v>
      </c>
      <c r="Q202" s="129">
        <f t="shared" si="29"/>
        <v>18</v>
      </c>
      <c r="R202" s="177">
        <v>0</v>
      </c>
      <c r="S202" s="177">
        <v>0</v>
      </c>
      <c r="T202" s="177">
        <v>0</v>
      </c>
      <c r="U202" s="129">
        <f>-(S202*'Ficha funcionário'!O197)*'Ficha de funcio e processa'!J202</f>
        <v>0</v>
      </c>
      <c r="V202" s="129">
        <f>(T202*'Ficha funcionário'!O197)*'Ficha de funcio e processa'!J202</f>
        <v>0</v>
      </c>
      <c r="W202" s="130">
        <f t="shared" si="30"/>
        <v>0</v>
      </c>
      <c r="X202" s="132"/>
      <c r="Y202" s="132">
        <f t="shared" si="31"/>
        <v>0</v>
      </c>
      <c r="Z202" s="133"/>
      <c r="AA202" s="133"/>
      <c r="AB202" s="133"/>
      <c r="AC202" s="133"/>
      <c r="AD202" s="149">
        <f>'Ficha funcionário'!Q197</f>
        <v>0</v>
      </c>
      <c r="AE202" s="149">
        <f>'Ficha funcionário'!P197</f>
        <v>0</v>
      </c>
      <c r="AF202" s="133"/>
      <c r="AG202" s="221"/>
      <c r="AH202" s="221"/>
      <c r="AI202" s="222">
        <f t="shared" si="26"/>
        <v>0</v>
      </c>
      <c r="AJ202" s="223">
        <f>'Ficha funcionário'!J197</f>
        <v>0</v>
      </c>
      <c r="AK202" s="222">
        <f>'Ficha funcionário'!K197</f>
        <v>0</v>
      </c>
      <c r="AL202" s="222">
        <f>'Ficha funcionário'!L197</f>
        <v>0</v>
      </c>
      <c r="AM202" s="222">
        <f>'Ficha funcionário'!M197</f>
        <v>-0.3</v>
      </c>
      <c r="AN202" s="222">
        <f t="shared" si="32"/>
        <v>0</v>
      </c>
      <c r="AO202" s="134">
        <f t="shared" si="27"/>
        <v>0</v>
      </c>
      <c r="AP202" s="178"/>
      <c r="AQ202" s="246" t="s">
        <v>175</v>
      </c>
      <c r="AR202" s="179"/>
      <c r="AS202" s="179"/>
      <c r="AT202" s="179"/>
      <c r="AU202" s="179"/>
    </row>
    <row r="203" spans="1:47">
      <c r="A203" s="123" t="b">
        <f>'Ficha funcionário'!A198</f>
        <v>0</v>
      </c>
      <c r="B203" s="123">
        <f>'Ficha funcionário'!B198</f>
        <v>0</v>
      </c>
      <c r="C203" s="123">
        <f>'Ficha funcionário'!C198</f>
        <v>0</v>
      </c>
      <c r="D203" s="124">
        <f>'Ficha funcionário'!D198</f>
        <v>0</v>
      </c>
      <c r="E20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0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03" s="173">
        <f>'Ficha funcionário'!I198</f>
        <v>0</v>
      </c>
      <c r="H203" s="126">
        <f>'Ficha funcionário'!N198</f>
        <v>44</v>
      </c>
      <c r="I203" s="126">
        <f>'Ficha funcionário'!O198</f>
        <v>9</v>
      </c>
      <c r="J203" s="127">
        <f t="shared" si="23"/>
        <v>0</v>
      </c>
      <c r="K203" s="172"/>
      <c r="L203" s="172"/>
      <c r="M203" s="172"/>
      <c r="N203" s="128">
        <f t="shared" si="28"/>
        <v>0</v>
      </c>
      <c r="O203" s="128">
        <f t="shared" si="24"/>
        <v>0</v>
      </c>
      <c r="P203" s="128">
        <f t="shared" si="25"/>
        <v>0</v>
      </c>
      <c r="Q203" s="129">
        <f t="shared" si="29"/>
        <v>18</v>
      </c>
      <c r="R203" s="177">
        <v>0</v>
      </c>
      <c r="S203" s="177">
        <v>0</v>
      </c>
      <c r="T203" s="177">
        <v>0</v>
      </c>
      <c r="U203" s="129">
        <f>-(S203*'Ficha funcionário'!O198)*'Ficha de funcio e processa'!J203</f>
        <v>0</v>
      </c>
      <c r="V203" s="129">
        <f>(T203*'Ficha funcionário'!O198)*'Ficha de funcio e processa'!J203</f>
        <v>0</v>
      </c>
      <c r="W203" s="130">
        <f t="shared" si="30"/>
        <v>0</v>
      </c>
      <c r="X203" s="132"/>
      <c r="Y203" s="132">
        <f t="shared" si="31"/>
        <v>0</v>
      </c>
      <c r="Z203" s="133"/>
      <c r="AA203" s="133"/>
      <c r="AB203" s="133"/>
      <c r="AC203" s="133"/>
      <c r="AD203" s="149">
        <f>'Ficha funcionário'!Q198</f>
        <v>0</v>
      </c>
      <c r="AE203" s="149">
        <f>'Ficha funcionário'!P198</f>
        <v>0</v>
      </c>
      <c r="AF203" s="133"/>
      <c r="AG203" s="221"/>
      <c r="AH203" s="221"/>
      <c r="AI203" s="222">
        <f t="shared" si="26"/>
        <v>0</v>
      </c>
      <c r="AJ203" s="223">
        <f>'Ficha funcionário'!J198</f>
        <v>0</v>
      </c>
      <c r="AK203" s="222">
        <f>'Ficha funcionário'!K198</f>
        <v>0</v>
      </c>
      <c r="AL203" s="222">
        <f>'Ficha funcionário'!L198</f>
        <v>0</v>
      </c>
      <c r="AM203" s="222">
        <f>'Ficha funcionário'!M198</f>
        <v>-0.3</v>
      </c>
      <c r="AN203" s="222">
        <f t="shared" si="32"/>
        <v>0</v>
      </c>
      <c r="AO203" s="134">
        <f t="shared" si="27"/>
        <v>0</v>
      </c>
      <c r="AP203" s="178"/>
      <c r="AQ203" s="246" t="s">
        <v>175</v>
      </c>
      <c r="AR203" s="179"/>
      <c r="AS203" s="179"/>
      <c r="AT203" s="179"/>
      <c r="AU203" s="179"/>
    </row>
    <row r="204" spans="1:47">
      <c r="A204" s="123" t="b">
        <f>'Ficha funcionário'!A199</f>
        <v>0</v>
      </c>
      <c r="B204" s="123">
        <f>'Ficha funcionário'!B199</f>
        <v>0</v>
      </c>
      <c r="C204" s="123">
        <f>'Ficha funcionário'!C199</f>
        <v>0</v>
      </c>
      <c r="D204" s="124">
        <f>'Ficha funcionário'!D199</f>
        <v>0</v>
      </c>
      <c r="E20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0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04" s="173">
        <f>'Ficha funcionário'!I199</f>
        <v>0</v>
      </c>
      <c r="H204" s="126">
        <f>'Ficha funcionário'!N199</f>
        <v>44</v>
      </c>
      <c r="I204" s="126">
        <f>'Ficha funcionário'!O199</f>
        <v>9</v>
      </c>
      <c r="J204" s="127">
        <f t="shared" si="23"/>
        <v>0</v>
      </c>
      <c r="K204" s="172"/>
      <c r="L204" s="172"/>
      <c r="M204" s="172"/>
      <c r="N204" s="128">
        <f t="shared" si="28"/>
        <v>0</v>
      </c>
      <c r="O204" s="128">
        <f t="shared" si="24"/>
        <v>0</v>
      </c>
      <c r="P204" s="128">
        <f t="shared" si="25"/>
        <v>0</v>
      </c>
      <c r="Q204" s="129">
        <f t="shared" si="29"/>
        <v>18</v>
      </c>
      <c r="R204" s="177">
        <v>0</v>
      </c>
      <c r="S204" s="177">
        <v>0</v>
      </c>
      <c r="T204" s="177">
        <v>0</v>
      </c>
      <c r="U204" s="129">
        <f>-(S204*'Ficha funcionário'!O199)*'Ficha de funcio e processa'!J204</f>
        <v>0</v>
      </c>
      <c r="V204" s="129">
        <f>(T204*'Ficha funcionário'!O199)*'Ficha de funcio e processa'!J204</f>
        <v>0</v>
      </c>
      <c r="W204" s="130">
        <f t="shared" si="30"/>
        <v>0</v>
      </c>
      <c r="X204" s="132"/>
      <c r="Y204" s="132">
        <f t="shared" si="31"/>
        <v>0</v>
      </c>
      <c r="Z204" s="133"/>
      <c r="AA204" s="133"/>
      <c r="AB204" s="133"/>
      <c r="AC204" s="133"/>
      <c r="AD204" s="149">
        <f>'Ficha funcionário'!Q199</f>
        <v>0</v>
      </c>
      <c r="AE204" s="149">
        <f>'Ficha funcionário'!P199</f>
        <v>0</v>
      </c>
      <c r="AF204" s="133"/>
      <c r="AG204" s="221"/>
      <c r="AH204" s="221"/>
      <c r="AI204" s="222">
        <f t="shared" si="26"/>
        <v>0</v>
      </c>
      <c r="AJ204" s="223">
        <f>'Ficha funcionário'!J199</f>
        <v>0</v>
      </c>
      <c r="AK204" s="222">
        <f>'Ficha funcionário'!K199</f>
        <v>0</v>
      </c>
      <c r="AL204" s="222">
        <f>'Ficha funcionário'!L199</f>
        <v>0</v>
      </c>
      <c r="AM204" s="222">
        <f>'Ficha funcionário'!M199</f>
        <v>-0.3</v>
      </c>
      <c r="AN204" s="222">
        <f t="shared" si="32"/>
        <v>0</v>
      </c>
      <c r="AO204" s="134">
        <f t="shared" si="27"/>
        <v>0</v>
      </c>
      <c r="AP204" s="178"/>
      <c r="AQ204" s="246" t="s">
        <v>175</v>
      </c>
      <c r="AR204" s="179"/>
      <c r="AS204" s="179"/>
      <c r="AT204" s="179"/>
      <c r="AU204" s="179"/>
    </row>
    <row r="205" spans="1:47">
      <c r="A205" s="123" t="b">
        <f>'Ficha funcionário'!A200</f>
        <v>0</v>
      </c>
      <c r="B205" s="123">
        <f>'Ficha funcionário'!B200</f>
        <v>0</v>
      </c>
      <c r="C205" s="123">
        <f>'Ficha funcionário'!C200</f>
        <v>0</v>
      </c>
      <c r="D205" s="124">
        <f>'Ficha funcionário'!D200</f>
        <v>0</v>
      </c>
      <c r="E20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0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05" s="173">
        <f>'Ficha funcionário'!I200</f>
        <v>0</v>
      </c>
      <c r="H205" s="126">
        <f>'Ficha funcionário'!N200</f>
        <v>44</v>
      </c>
      <c r="I205" s="126">
        <f>'Ficha funcionário'!O200</f>
        <v>9</v>
      </c>
      <c r="J205" s="127">
        <f t="shared" ref="J205:J268" si="33">(G205*12)/(52*44)</f>
        <v>0</v>
      </c>
      <c r="K205" s="172"/>
      <c r="L205" s="172"/>
      <c r="M205" s="172"/>
      <c r="N205" s="128">
        <f t="shared" si="28"/>
        <v>0</v>
      </c>
      <c r="O205" s="128">
        <f t="shared" ref="O205:O268" si="34">(K205*J205)*50%</f>
        <v>0</v>
      </c>
      <c r="P205" s="128">
        <f t="shared" ref="P205:P268" si="35">(L205*J205)*75%</f>
        <v>0</v>
      </c>
      <c r="Q205" s="129">
        <f t="shared" si="29"/>
        <v>18</v>
      </c>
      <c r="R205" s="177">
        <v>0</v>
      </c>
      <c r="S205" s="177">
        <v>0</v>
      </c>
      <c r="T205" s="177">
        <v>0</v>
      </c>
      <c r="U205" s="129">
        <f>-(S205*'Ficha funcionário'!O200)*'Ficha de funcio e processa'!J205</f>
        <v>0</v>
      </c>
      <c r="V205" s="129">
        <f>(T205*'Ficha funcionário'!O200)*'Ficha de funcio e processa'!J205</f>
        <v>0</v>
      </c>
      <c r="W205" s="130">
        <f t="shared" si="30"/>
        <v>0</v>
      </c>
      <c r="X205" s="132"/>
      <c r="Y205" s="132">
        <f t="shared" si="31"/>
        <v>0</v>
      </c>
      <c r="Z205" s="133"/>
      <c r="AA205" s="133"/>
      <c r="AB205" s="133"/>
      <c r="AC205" s="133"/>
      <c r="AD205" s="149">
        <f>'Ficha funcionário'!Q200</f>
        <v>0</v>
      </c>
      <c r="AE205" s="149">
        <f>'Ficha funcionário'!P200</f>
        <v>0</v>
      </c>
      <c r="AF205" s="133"/>
      <c r="AG205" s="221"/>
      <c r="AH205" s="221"/>
      <c r="AI205" s="222">
        <f t="shared" ref="AI205:AI268" si="36">SUM(X205:AF205)</f>
        <v>0</v>
      </c>
      <c r="AJ205" s="223">
        <f>'Ficha funcionário'!J200</f>
        <v>0</v>
      </c>
      <c r="AK205" s="222">
        <f>'Ficha funcionário'!K200</f>
        <v>0</v>
      </c>
      <c r="AL205" s="222">
        <f>'Ficha funcionário'!L200</f>
        <v>0</v>
      </c>
      <c r="AM205" s="222">
        <f>'Ficha funcionário'!M200</f>
        <v>-0.3</v>
      </c>
      <c r="AN205" s="222">
        <f t="shared" si="32"/>
        <v>0</v>
      </c>
      <c r="AO205" s="134">
        <f t="shared" ref="AO205:AO268" si="37">SUM(W205,AG205,AH205:AI205,AP205)-(AN205)</f>
        <v>0</v>
      </c>
      <c r="AP205" s="178"/>
      <c r="AQ205" s="246" t="s">
        <v>175</v>
      </c>
      <c r="AR205" s="179"/>
      <c r="AS205" s="179"/>
      <c r="AT205" s="179"/>
      <c r="AU205" s="179"/>
    </row>
    <row r="206" spans="1:47">
      <c r="A206" s="123" t="b">
        <f>'Ficha funcionário'!A201</f>
        <v>0</v>
      </c>
      <c r="B206" s="123">
        <f>'Ficha funcionário'!B201</f>
        <v>0</v>
      </c>
      <c r="C206" s="123">
        <f>'Ficha funcionário'!C201</f>
        <v>0</v>
      </c>
      <c r="D206" s="124">
        <f>'Ficha funcionário'!D201</f>
        <v>0</v>
      </c>
      <c r="E20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0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06" s="173">
        <f>'Ficha funcionário'!I201</f>
        <v>0</v>
      </c>
      <c r="H206" s="126">
        <f>'Ficha funcionário'!N201</f>
        <v>44</v>
      </c>
      <c r="I206" s="126">
        <f>'Ficha funcionário'!O201</f>
        <v>9</v>
      </c>
      <c r="J206" s="127">
        <f t="shared" si="33"/>
        <v>0</v>
      </c>
      <c r="K206" s="172"/>
      <c r="L206" s="172"/>
      <c r="M206" s="172"/>
      <c r="N206" s="128">
        <f t="shared" ref="N206:N269" si="38">M206*J206</f>
        <v>0</v>
      </c>
      <c r="O206" s="128">
        <f t="shared" si="34"/>
        <v>0</v>
      </c>
      <c r="P206" s="128">
        <f t="shared" si="35"/>
        <v>0</v>
      </c>
      <c r="Q206" s="129">
        <f t="shared" ref="Q206:Q269" si="39">$C$8-R206-S206-T206</f>
        <v>18</v>
      </c>
      <c r="R206" s="177">
        <v>0</v>
      </c>
      <c r="S206" s="177">
        <v>0</v>
      </c>
      <c r="T206" s="177">
        <v>0</v>
      </c>
      <c r="U206" s="129">
        <f>-(S206*'Ficha funcionário'!O201)*'Ficha de funcio e processa'!J206</f>
        <v>0</v>
      </c>
      <c r="V206" s="129">
        <f>(T206*'Ficha funcionário'!O201)*'Ficha de funcio e processa'!J206</f>
        <v>0</v>
      </c>
      <c r="W206" s="130">
        <f t="shared" ref="W206:W269" si="40">SUM(G206,N206:P206,U206,V206)</f>
        <v>0</v>
      </c>
      <c r="X206" s="132"/>
      <c r="Y206" s="132">
        <f t="shared" si="31"/>
        <v>0</v>
      </c>
      <c r="Z206" s="133"/>
      <c r="AA206" s="133"/>
      <c r="AB206" s="133"/>
      <c r="AC206" s="133"/>
      <c r="AD206" s="149">
        <f>'Ficha funcionário'!Q201</f>
        <v>0</v>
      </c>
      <c r="AE206" s="149">
        <f>'Ficha funcionário'!P201</f>
        <v>0</v>
      </c>
      <c r="AF206" s="133"/>
      <c r="AG206" s="221"/>
      <c r="AH206" s="221"/>
      <c r="AI206" s="222">
        <f t="shared" si="36"/>
        <v>0</v>
      </c>
      <c r="AJ206" s="223">
        <f>'Ficha funcionário'!J201</f>
        <v>0</v>
      </c>
      <c r="AK206" s="222">
        <f>'Ficha funcionário'!K201</f>
        <v>0</v>
      </c>
      <c r="AL206" s="222">
        <f>'Ficha funcionário'!L201</f>
        <v>0</v>
      </c>
      <c r="AM206" s="222">
        <f>'Ficha funcionário'!M201</f>
        <v>-0.3</v>
      </c>
      <c r="AN206" s="222">
        <f t="shared" si="32"/>
        <v>0</v>
      </c>
      <c r="AO206" s="134">
        <f t="shared" si="37"/>
        <v>0</v>
      </c>
      <c r="AP206" s="178"/>
      <c r="AQ206" s="246" t="s">
        <v>175</v>
      </c>
      <c r="AR206" s="179"/>
      <c r="AS206" s="179"/>
      <c r="AT206" s="179"/>
      <c r="AU206" s="179"/>
    </row>
    <row r="207" spans="1:47">
      <c r="A207" s="123" t="b">
        <f>'Ficha funcionário'!A202</f>
        <v>0</v>
      </c>
      <c r="B207" s="123">
        <f>'Ficha funcionário'!B202</f>
        <v>0</v>
      </c>
      <c r="C207" s="123">
        <f>'Ficha funcionário'!C202</f>
        <v>0</v>
      </c>
      <c r="D207" s="124">
        <f>'Ficha funcionário'!D202</f>
        <v>0</v>
      </c>
      <c r="E20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0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07" s="173">
        <f>'Ficha funcionário'!I202</f>
        <v>0</v>
      </c>
      <c r="H207" s="126">
        <f>'Ficha funcionário'!N202</f>
        <v>44</v>
      </c>
      <c r="I207" s="126">
        <f>'Ficha funcionário'!O202</f>
        <v>9</v>
      </c>
      <c r="J207" s="127">
        <f t="shared" si="33"/>
        <v>0</v>
      </c>
      <c r="K207" s="172"/>
      <c r="L207" s="172"/>
      <c r="M207" s="172"/>
      <c r="N207" s="128">
        <f t="shared" si="38"/>
        <v>0</v>
      </c>
      <c r="O207" s="128">
        <f t="shared" si="34"/>
        <v>0</v>
      </c>
      <c r="P207" s="128">
        <f t="shared" si="35"/>
        <v>0</v>
      </c>
      <c r="Q207" s="129">
        <f t="shared" si="39"/>
        <v>18</v>
      </c>
      <c r="R207" s="177">
        <v>0</v>
      </c>
      <c r="S207" s="177">
        <v>0</v>
      </c>
      <c r="T207" s="177">
        <v>0</v>
      </c>
      <c r="U207" s="129">
        <f>-(S207*'Ficha funcionário'!O202)*'Ficha de funcio e processa'!J207</f>
        <v>0</v>
      </c>
      <c r="V207" s="129">
        <f>(T207*'Ficha funcionário'!O202)*'Ficha de funcio e processa'!J207</f>
        <v>0</v>
      </c>
      <c r="W207" s="130">
        <f t="shared" si="40"/>
        <v>0</v>
      </c>
      <c r="X207" s="132"/>
      <c r="Y207" s="132">
        <f t="shared" si="31"/>
        <v>0</v>
      </c>
      <c r="Z207" s="133"/>
      <c r="AA207" s="133"/>
      <c r="AB207" s="133"/>
      <c r="AC207" s="133"/>
      <c r="AD207" s="149">
        <f>'Ficha funcionário'!Q202</f>
        <v>0</v>
      </c>
      <c r="AE207" s="149">
        <f>'Ficha funcionário'!P202</f>
        <v>0</v>
      </c>
      <c r="AF207" s="133"/>
      <c r="AG207" s="221"/>
      <c r="AH207" s="221"/>
      <c r="AI207" s="222">
        <f t="shared" si="36"/>
        <v>0</v>
      </c>
      <c r="AJ207" s="223">
        <f>'Ficha funcionário'!J202</f>
        <v>0</v>
      </c>
      <c r="AK207" s="222">
        <f>'Ficha funcionário'!K202</f>
        <v>0</v>
      </c>
      <c r="AL207" s="222">
        <f>'Ficha funcionário'!L202</f>
        <v>0</v>
      </c>
      <c r="AM207" s="222">
        <f>'Ficha funcionário'!M202</f>
        <v>-0.3</v>
      </c>
      <c r="AN207" s="222">
        <f t="shared" si="32"/>
        <v>0</v>
      </c>
      <c r="AO207" s="134">
        <f t="shared" si="37"/>
        <v>0</v>
      </c>
      <c r="AP207" s="178"/>
      <c r="AQ207" s="246" t="s">
        <v>175</v>
      </c>
      <c r="AR207" s="179"/>
      <c r="AS207" s="179"/>
      <c r="AT207" s="179"/>
      <c r="AU207" s="179"/>
    </row>
    <row r="208" spans="1:47">
      <c r="A208" s="123" t="b">
        <f>'Ficha funcionário'!A203</f>
        <v>0</v>
      </c>
      <c r="B208" s="123">
        <f>'Ficha funcionário'!B203</f>
        <v>0</v>
      </c>
      <c r="C208" s="123">
        <f>'Ficha funcionário'!C203</f>
        <v>0</v>
      </c>
      <c r="D208" s="124">
        <f>'Ficha funcionário'!D203</f>
        <v>0</v>
      </c>
      <c r="E20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0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08" s="173">
        <f>'Ficha funcionário'!I203</f>
        <v>0</v>
      </c>
      <c r="H208" s="126">
        <f>'Ficha funcionário'!N203</f>
        <v>44</v>
      </c>
      <c r="I208" s="126">
        <f>'Ficha funcionário'!O203</f>
        <v>9</v>
      </c>
      <c r="J208" s="127">
        <f t="shared" si="33"/>
        <v>0</v>
      </c>
      <c r="K208" s="172"/>
      <c r="L208" s="172"/>
      <c r="M208" s="172"/>
      <c r="N208" s="128">
        <f t="shared" si="38"/>
        <v>0</v>
      </c>
      <c r="O208" s="128">
        <f t="shared" si="34"/>
        <v>0</v>
      </c>
      <c r="P208" s="128">
        <f t="shared" si="35"/>
        <v>0</v>
      </c>
      <c r="Q208" s="129">
        <f t="shared" si="39"/>
        <v>18</v>
      </c>
      <c r="R208" s="177">
        <v>0</v>
      </c>
      <c r="S208" s="177">
        <v>0</v>
      </c>
      <c r="T208" s="177">
        <v>0</v>
      </c>
      <c r="U208" s="129">
        <f>-(S208*'Ficha funcionário'!O203)*'Ficha de funcio e processa'!J208</f>
        <v>0</v>
      </c>
      <c r="V208" s="129">
        <f>(T208*'Ficha funcionário'!O203)*'Ficha de funcio e processa'!J208</f>
        <v>0</v>
      </c>
      <c r="W208" s="130">
        <f t="shared" si="40"/>
        <v>0</v>
      </c>
      <c r="X208" s="132"/>
      <c r="Y208" s="132">
        <f t="shared" si="31"/>
        <v>0</v>
      </c>
      <c r="Z208" s="133"/>
      <c r="AA208" s="133"/>
      <c r="AB208" s="133"/>
      <c r="AC208" s="133"/>
      <c r="AD208" s="149">
        <f>'Ficha funcionário'!Q203</f>
        <v>0</v>
      </c>
      <c r="AE208" s="149">
        <f>'Ficha funcionário'!P203</f>
        <v>0</v>
      </c>
      <c r="AF208" s="133"/>
      <c r="AG208" s="221"/>
      <c r="AH208" s="221"/>
      <c r="AI208" s="222">
        <f t="shared" si="36"/>
        <v>0</v>
      </c>
      <c r="AJ208" s="223">
        <f>'Ficha funcionário'!J203</f>
        <v>0</v>
      </c>
      <c r="AK208" s="222">
        <f>'Ficha funcionário'!K203</f>
        <v>0</v>
      </c>
      <c r="AL208" s="222">
        <f>'Ficha funcionário'!L203</f>
        <v>0</v>
      </c>
      <c r="AM208" s="222">
        <f>'Ficha funcionário'!M203</f>
        <v>-0.3</v>
      </c>
      <c r="AN208" s="222">
        <f t="shared" si="32"/>
        <v>0</v>
      </c>
      <c r="AO208" s="134">
        <f t="shared" si="37"/>
        <v>0</v>
      </c>
      <c r="AP208" s="178"/>
      <c r="AQ208" s="246" t="s">
        <v>175</v>
      </c>
      <c r="AR208" s="179"/>
      <c r="AS208" s="179"/>
      <c r="AT208" s="179"/>
      <c r="AU208" s="179"/>
    </row>
    <row r="209" spans="1:47">
      <c r="A209" s="123" t="b">
        <f>'Ficha funcionário'!A204</f>
        <v>0</v>
      </c>
      <c r="B209" s="123">
        <f>'Ficha funcionário'!B204</f>
        <v>0</v>
      </c>
      <c r="C209" s="123">
        <f>'Ficha funcionário'!C204</f>
        <v>0</v>
      </c>
      <c r="D209" s="124">
        <f>'Ficha funcionário'!D204</f>
        <v>0</v>
      </c>
      <c r="E20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0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09" s="173">
        <f>'Ficha funcionário'!I204</f>
        <v>0</v>
      </c>
      <c r="H209" s="126">
        <f>'Ficha funcionário'!N204</f>
        <v>44</v>
      </c>
      <c r="I209" s="126">
        <f>'Ficha funcionário'!O204</f>
        <v>9</v>
      </c>
      <c r="J209" s="127">
        <f t="shared" si="33"/>
        <v>0</v>
      </c>
      <c r="K209" s="172"/>
      <c r="L209" s="172"/>
      <c r="M209" s="172"/>
      <c r="N209" s="128">
        <f t="shared" si="38"/>
        <v>0</v>
      </c>
      <c r="O209" s="128">
        <f t="shared" si="34"/>
        <v>0</v>
      </c>
      <c r="P209" s="128">
        <f t="shared" si="35"/>
        <v>0</v>
      </c>
      <c r="Q209" s="129">
        <f t="shared" si="39"/>
        <v>18</v>
      </c>
      <c r="R209" s="177">
        <v>0</v>
      </c>
      <c r="S209" s="177">
        <v>0</v>
      </c>
      <c r="T209" s="177">
        <v>0</v>
      </c>
      <c r="U209" s="129">
        <f>-(S209*'Ficha funcionário'!O204)*'Ficha de funcio e processa'!J209</f>
        <v>0</v>
      </c>
      <c r="V209" s="129">
        <f>(T209*'Ficha funcionário'!O204)*'Ficha de funcio e processa'!J209</f>
        <v>0</v>
      </c>
      <c r="W209" s="130">
        <f t="shared" si="40"/>
        <v>0</v>
      </c>
      <c r="X209" s="132"/>
      <c r="Y209" s="132">
        <f t="shared" si="31"/>
        <v>0</v>
      </c>
      <c r="Z209" s="133"/>
      <c r="AA209" s="133"/>
      <c r="AB209" s="133"/>
      <c r="AC209" s="133"/>
      <c r="AD209" s="149">
        <f>'Ficha funcionário'!Q204</f>
        <v>0</v>
      </c>
      <c r="AE209" s="149">
        <f>'Ficha funcionário'!P204</f>
        <v>0</v>
      </c>
      <c r="AF209" s="133"/>
      <c r="AG209" s="221"/>
      <c r="AH209" s="221"/>
      <c r="AI209" s="222">
        <f t="shared" si="36"/>
        <v>0</v>
      </c>
      <c r="AJ209" s="223">
        <f>'Ficha funcionário'!J204</f>
        <v>0</v>
      </c>
      <c r="AK209" s="222">
        <f>'Ficha funcionário'!K204</f>
        <v>0</v>
      </c>
      <c r="AL209" s="222">
        <f>'Ficha funcionário'!L204</f>
        <v>0</v>
      </c>
      <c r="AM209" s="222">
        <f>'Ficha funcionário'!M204</f>
        <v>-0.3</v>
      </c>
      <c r="AN209" s="222">
        <f t="shared" si="32"/>
        <v>0</v>
      </c>
      <c r="AO209" s="134">
        <f t="shared" si="37"/>
        <v>0</v>
      </c>
      <c r="AP209" s="178"/>
      <c r="AQ209" s="246" t="s">
        <v>175</v>
      </c>
      <c r="AR209" s="179"/>
      <c r="AS209" s="179"/>
      <c r="AT209" s="179"/>
      <c r="AU209" s="179"/>
    </row>
    <row r="210" spans="1:47">
      <c r="A210" s="123" t="b">
        <f>'Ficha funcionário'!A205</f>
        <v>0</v>
      </c>
      <c r="B210" s="123">
        <f>'Ficha funcionário'!B205</f>
        <v>0</v>
      </c>
      <c r="C210" s="123">
        <f>'Ficha funcionário'!C205</f>
        <v>0</v>
      </c>
      <c r="D210" s="124">
        <f>'Ficha funcionário'!D205</f>
        <v>0</v>
      </c>
      <c r="E21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1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10" s="173">
        <f>'Ficha funcionário'!I205</f>
        <v>0</v>
      </c>
      <c r="H210" s="126">
        <f>'Ficha funcionário'!N205</f>
        <v>44</v>
      </c>
      <c r="I210" s="126">
        <f>'Ficha funcionário'!O205</f>
        <v>9</v>
      </c>
      <c r="J210" s="127">
        <f t="shared" si="33"/>
        <v>0</v>
      </c>
      <c r="K210" s="172"/>
      <c r="L210" s="172"/>
      <c r="M210" s="172"/>
      <c r="N210" s="128">
        <f t="shared" si="38"/>
        <v>0</v>
      </c>
      <c r="O210" s="128">
        <f t="shared" si="34"/>
        <v>0</v>
      </c>
      <c r="P210" s="128">
        <f t="shared" si="35"/>
        <v>0</v>
      </c>
      <c r="Q210" s="129">
        <f t="shared" si="39"/>
        <v>18</v>
      </c>
      <c r="R210" s="177">
        <v>0</v>
      </c>
      <c r="S210" s="177">
        <v>0</v>
      </c>
      <c r="T210" s="177">
        <v>0</v>
      </c>
      <c r="U210" s="129">
        <f>-(S210*'Ficha funcionário'!O205)*'Ficha de funcio e processa'!J210</f>
        <v>0</v>
      </c>
      <c r="V210" s="129">
        <f>(T210*'Ficha funcionário'!O205)*'Ficha de funcio e processa'!J210</f>
        <v>0</v>
      </c>
      <c r="W210" s="130">
        <f t="shared" si="40"/>
        <v>0</v>
      </c>
      <c r="X210" s="132"/>
      <c r="Y210" s="132">
        <f t="shared" si="31"/>
        <v>0</v>
      </c>
      <c r="Z210" s="133"/>
      <c r="AA210" s="133"/>
      <c r="AB210" s="133"/>
      <c r="AC210" s="133"/>
      <c r="AD210" s="149">
        <f>'Ficha funcionário'!Q205</f>
        <v>0</v>
      </c>
      <c r="AE210" s="149">
        <f>'Ficha funcionário'!P205</f>
        <v>0</v>
      </c>
      <c r="AF210" s="133"/>
      <c r="AG210" s="221"/>
      <c r="AH210" s="221"/>
      <c r="AI210" s="222">
        <f t="shared" si="36"/>
        <v>0</v>
      </c>
      <c r="AJ210" s="223">
        <f>'Ficha funcionário'!J205</f>
        <v>0</v>
      </c>
      <c r="AK210" s="222">
        <f>'Ficha funcionário'!K205</f>
        <v>0</v>
      </c>
      <c r="AL210" s="222">
        <f>'Ficha funcionário'!L205</f>
        <v>0</v>
      </c>
      <c r="AM210" s="222">
        <f>'Ficha funcionário'!M205</f>
        <v>-0.3</v>
      </c>
      <c r="AN210" s="222">
        <f t="shared" si="32"/>
        <v>0</v>
      </c>
      <c r="AO210" s="134">
        <f t="shared" si="37"/>
        <v>0</v>
      </c>
      <c r="AP210" s="178"/>
      <c r="AQ210" s="246" t="s">
        <v>175</v>
      </c>
      <c r="AR210" s="179"/>
      <c r="AS210" s="179"/>
      <c r="AT210" s="179"/>
      <c r="AU210" s="179"/>
    </row>
    <row r="211" spans="1:47">
      <c r="A211" s="123" t="b">
        <f>'Ficha funcionário'!A206</f>
        <v>0</v>
      </c>
      <c r="B211" s="123">
        <f>'Ficha funcionário'!B206</f>
        <v>0</v>
      </c>
      <c r="C211" s="123">
        <f>'Ficha funcionário'!C206</f>
        <v>0</v>
      </c>
      <c r="D211" s="124">
        <f>'Ficha funcionário'!D206</f>
        <v>0</v>
      </c>
      <c r="E21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1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11" s="173">
        <f>'Ficha funcionário'!I206</f>
        <v>0</v>
      </c>
      <c r="H211" s="126">
        <f>'Ficha funcionário'!N206</f>
        <v>44</v>
      </c>
      <c r="I211" s="126">
        <f>'Ficha funcionário'!O206</f>
        <v>9</v>
      </c>
      <c r="J211" s="127">
        <f t="shared" si="33"/>
        <v>0</v>
      </c>
      <c r="K211" s="172"/>
      <c r="L211" s="172"/>
      <c r="M211" s="172"/>
      <c r="N211" s="128">
        <f t="shared" si="38"/>
        <v>0</v>
      </c>
      <c r="O211" s="128">
        <f t="shared" si="34"/>
        <v>0</v>
      </c>
      <c r="P211" s="128">
        <f t="shared" si="35"/>
        <v>0</v>
      </c>
      <c r="Q211" s="129">
        <f t="shared" si="39"/>
        <v>18</v>
      </c>
      <c r="R211" s="177">
        <v>0</v>
      </c>
      <c r="S211" s="177">
        <v>0</v>
      </c>
      <c r="T211" s="177">
        <v>0</v>
      </c>
      <c r="U211" s="129">
        <f>-(S211*'Ficha funcionário'!O206)*'Ficha de funcio e processa'!J211</f>
        <v>0</v>
      </c>
      <c r="V211" s="129">
        <f>(T211*'Ficha funcionário'!O206)*'Ficha de funcio e processa'!J211</f>
        <v>0</v>
      </c>
      <c r="W211" s="130">
        <f t="shared" si="40"/>
        <v>0</v>
      </c>
      <c r="X211" s="132"/>
      <c r="Y211" s="132">
        <f t="shared" si="31"/>
        <v>0</v>
      </c>
      <c r="Z211" s="133"/>
      <c r="AA211" s="133"/>
      <c r="AB211" s="133"/>
      <c r="AC211" s="133"/>
      <c r="AD211" s="149">
        <f>'Ficha funcionário'!Q206</f>
        <v>0</v>
      </c>
      <c r="AE211" s="149">
        <f>'Ficha funcionário'!P206</f>
        <v>0</v>
      </c>
      <c r="AF211" s="133"/>
      <c r="AG211" s="221"/>
      <c r="AH211" s="221"/>
      <c r="AI211" s="222">
        <f t="shared" si="36"/>
        <v>0</v>
      </c>
      <c r="AJ211" s="223">
        <f>'Ficha funcionário'!J206</f>
        <v>0</v>
      </c>
      <c r="AK211" s="222">
        <f>'Ficha funcionário'!K206</f>
        <v>0</v>
      </c>
      <c r="AL211" s="222">
        <f>'Ficha funcionário'!L206</f>
        <v>0</v>
      </c>
      <c r="AM211" s="222">
        <f>'Ficha funcionário'!M206</f>
        <v>-0.3</v>
      </c>
      <c r="AN211" s="222">
        <f t="shared" si="32"/>
        <v>0</v>
      </c>
      <c r="AO211" s="134">
        <f t="shared" si="37"/>
        <v>0</v>
      </c>
      <c r="AP211" s="178"/>
      <c r="AQ211" s="246" t="s">
        <v>175</v>
      </c>
      <c r="AR211" s="179"/>
      <c r="AS211" s="179"/>
      <c r="AT211" s="179"/>
      <c r="AU211" s="179"/>
    </row>
    <row r="212" spans="1:47">
      <c r="A212" s="123" t="b">
        <f>'Ficha funcionário'!A207</f>
        <v>0</v>
      </c>
      <c r="B212" s="123">
        <f>'Ficha funcionário'!B207</f>
        <v>0</v>
      </c>
      <c r="C212" s="123">
        <f>'Ficha funcionário'!C207</f>
        <v>0</v>
      </c>
      <c r="D212" s="124">
        <f>'Ficha funcionário'!D207</f>
        <v>0</v>
      </c>
      <c r="E21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1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12" s="173">
        <f>'Ficha funcionário'!I207</f>
        <v>0</v>
      </c>
      <c r="H212" s="126">
        <f>'Ficha funcionário'!N207</f>
        <v>44</v>
      </c>
      <c r="I212" s="126">
        <f>'Ficha funcionário'!O207</f>
        <v>9</v>
      </c>
      <c r="J212" s="127">
        <f t="shared" si="33"/>
        <v>0</v>
      </c>
      <c r="K212" s="172"/>
      <c r="L212" s="172"/>
      <c r="M212" s="172"/>
      <c r="N212" s="128">
        <f t="shared" si="38"/>
        <v>0</v>
      </c>
      <c r="O212" s="128">
        <f t="shared" si="34"/>
        <v>0</v>
      </c>
      <c r="P212" s="128">
        <f t="shared" si="35"/>
        <v>0</v>
      </c>
      <c r="Q212" s="129">
        <f t="shared" si="39"/>
        <v>18</v>
      </c>
      <c r="R212" s="177">
        <v>0</v>
      </c>
      <c r="S212" s="177">
        <v>0</v>
      </c>
      <c r="T212" s="177">
        <v>0</v>
      </c>
      <c r="U212" s="129">
        <f>-(S212*'Ficha funcionário'!O207)*'Ficha de funcio e processa'!J212</f>
        <v>0</v>
      </c>
      <c r="V212" s="129">
        <f>(T212*'Ficha funcionário'!O207)*'Ficha de funcio e processa'!J212</f>
        <v>0</v>
      </c>
      <c r="W212" s="130">
        <f t="shared" si="40"/>
        <v>0</v>
      </c>
      <c r="X212" s="132"/>
      <c r="Y212" s="132">
        <f t="shared" si="31"/>
        <v>0</v>
      </c>
      <c r="Z212" s="133"/>
      <c r="AA212" s="133"/>
      <c r="AB212" s="133"/>
      <c r="AC212" s="133"/>
      <c r="AD212" s="149">
        <f>'Ficha funcionário'!Q207</f>
        <v>0</v>
      </c>
      <c r="AE212" s="149">
        <f>'Ficha funcionário'!P207</f>
        <v>0</v>
      </c>
      <c r="AF212" s="133"/>
      <c r="AG212" s="221"/>
      <c r="AH212" s="221"/>
      <c r="AI212" s="222">
        <f t="shared" si="36"/>
        <v>0</v>
      </c>
      <c r="AJ212" s="223">
        <f>'Ficha funcionário'!J207</f>
        <v>0</v>
      </c>
      <c r="AK212" s="222">
        <f>'Ficha funcionário'!K207</f>
        <v>0</v>
      </c>
      <c r="AL212" s="222">
        <f>'Ficha funcionário'!L207</f>
        <v>0</v>
      </c>
      <c r="AM212" s="222">
        <f>'Ficha funcionário'!M207</f>
        <v>-0.3</v>
      </c>
      <c r="AN212" s="222">
        <f t="shared" si="32"/>
        <v>0</v>
      </c>
      <c r="AO212" s="134">
        <f t="shared" si="37"/>
        <v>0</v>
      </c>
      <c r="AP212" s="178"/>
      <c r="AQ212" s="246" t="s">
        <v>175</v>
      </c>
      <c r="AR212" s="179"/>
      <c r="AS212" s="179"/>
      <c r="AT212" s="179"/>
      <c r="AU212" s="179"/>
    </row>
    <row r="213" spans="1:47">
      <c r="A213" s="123" t="b">
        <f>'Ficha funcionário'!A208</f>
        <v>0</v>
      </c>
      <c r="B213" s="123">
        <f>'Ficha funcionário'!B208</f>
        <v>0</v>
      </c>
      <c r="C213" s="123">
        <f>'Ficha funcionário'!C208</f>
        <v>0</v>
      </c>
      <c r="D213" s="124">
        <f>'Ficha funcionário'!D208</f>
        <v>0</v>
      </c>
      <c r="E21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1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13" s="173">
        <f>'Ficha funcionário'!I208</f>
        <v>0</v>
      </c>
      <c r="H213" s="126">
        <f>'Ficha funcionário'!N208</f>
        <v>44</v>
      </c>
      <c r="I213" s="126">
        <f>'Ficha funcionário'!O208</f>
        <v>9</v>
      </c>
      <c r="J213" s="127">
        <f t="shared" si="33"/>
        <v>0</v>
      </c>
      <c r="K213" s="172"/>
      <c r="L213" s="172"/>
      <c r="M213" s="172"/>
      <c r="N213" s="128">
        <f t="shared" si="38"/>
        <v>0</v>
      </c>
      <c r="O213" s="128">
        <f t="shared" si="34"/>
        <v>0</v>
      </c>
      <c r="P213" s="128">
        <f t="shared" si="35"/>
        <v>0</v>
      </c>
      <c r="Q213" s="129">
        <f t="shared" si="39"/>
        <v>18</v>
      </c>
      <c r="R213" s="177">
        <v>0</v>
      </c>
      <c r="S213" s="177">
        <v>0</v>
      </c>
      <c r="T213" s="177">
        <v>0</v>
      </c>
      <c r="U213" s="129">
        <f>-(S213*'Ficha funcionário'!O208)*'Ficha de funcio e processa'!J213</f>
        <v>0</v>
      </c>
      <c r="V213" s="129">
        <f>(T213*'Ficha funcionário'!O208)*'Ficha de funcio e processa'!J213</f>
        <v>0</v>
      </c>
      <c r="W213" s="130">
        <f t="shared" si="40"/>
        <v>0</v>
      </c>
      <c r="X213" s="132"/>
      <c r="Y213" s="132">
        <f t="shared" si="31"/>
        <v>0</v>
      </c>
      <c r="Z213" s="133"/>
      <c r="AA213" s="133"/>
      <c r="AB213" s="133"/>
      <c r="AC213" s="133"/>
      <c r="AD213" s="149">
        <f>'Ficha funcionário'!Q208</f>
        <v>0</v>
      </c>
      <c r="AE213" s="149">
        <f>'Ficha funcionário'!P208</f>
        <v>0</v>
      </c>
      <c r="AF213" s="133"/>
      <c r="AG213" s="221"/>
      <c r="AH213" s="221"/>
      <c r="AI213" s="222">
        <f t="shared" si="36"/>
        <v>0</v>
      </c>
      <c r="AJ213" s="223">
        <f>'Ficha funcionário'!J208</f>
        <v>0</v>
      </c>
      <c r="AK213" s="222">
        <f>'Ficha funcionário'!K208</f>
        <v>0</v>
      </c>
      <c r="AL213" s="222">
        <f>'Ficha funcionário'!L208</f>
        <v>0</v>
      </c>
      <c r="AM213" s="222">
        <f>'Ficha funcionário'!M208</f>
        <v>-0.3</v>
      </c>
      <c r="AN213" s="222">
        <f t="shared" si="32"/>
        <v>0</v>
      </c>
      <c r="AO213" s="134">
        <f t="shared" si="37"/>
        <v>0</v>
      </c>
      <c r="AP213" s="178"/>
      <c r="AQ213" s="246" t="s">
        <v>175</v>
      </c>
      <c r="AR213" s="179"/>
      <c r="AS213" s="179"/>
      <c r="AT213" s="179"/>
      <c r="AU213" s="179"/>
    </row>
    <row r="214" spans="1:47">
      <c r="A214" s="123" t="b">
        <f>'Ficha funcionário'!A209</f>
        <v>0</v>
      </c>
      <c r="B214" s="123">
        <f>'Ficha funcionário'!B209</f>
        <v>0</v>
      </c>
      <c r="C214" s="123">
        <f>'Ficha funcionário'!C209</f>
        <v>0</v>
      </c>
      <c r="D214" s="124">
        <f>'Ficha funcionário'!D209</f>
        <v>0</v>
      </c>
      <c r="E21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1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14" s="173">
        <f>'Ficha funcionário'!I209</f>
        <v>0</v>
      </c>
      <c r="H214" s="126">
        <f>'Ficha funcionário'!N209</f>
        <v>44</v>
      </c>
      <c r="I214" s="126">
        <f>'Ficha funcionário'!O209</f>
        <v>9</v>
      </c>
      <c r="J214" s="127">
        <f t="shared" si="33"/>
        <v>0</v>
      </c>
      <c r="K214" s="172"/>
      <c r="L214" s="172"/>
      <c r="M214" s="172"/>
      <c r="N214" s="128">
        <f t="shared" si="38"/>
        <v>0</v>
      </c>
      <c r="O214" s="128">
        <f t="shared" si="34"/>
        <v>0</v>
      </c>
      <c r="P214" s="128">
        <f t="shared" si="35"/>
        <v>0</v>
      </c>
      <c r="Q214" s="129">
        <f t="shared" si="39"/>
        <v>18</v>
      </c>
      <c r="R214" s="177">
        <v>0</v>
      </c>
      <c r="S214" s="177">
        <v>0</v>
      </c>
      <c r="T214" s="177">
        <v>0</v>
      </c>
      <c r="U214" s="129">
        <f>-(S214*'Ficha funcionário'!O209)*'Ficha de funcio e processa'!J214</f>
        <v>0</v>
      </c>
      <c r="V214" s="129">
        <f>(T214*'Ficha funcionário'!O209)*'Ficha de funcio e processa'!J214</f>
        <v>0</v>
      </c>
      <c r="W214" s="130">
        <f t="shared" si="40"/>
        <v>0</v>
      </c>
      <c r="X214" s="132"/>
      <c r="Y214" s="132">
        <f t="shared" si="31"/>
        <v>0</v>
      </c>
      <c r="Z214" s="133"/>
      <c r="AA214" s="133"/>
      <c r="AB214" s="133"/>
      <c r="AC214" s="133"/>
      <c r="AD214" s="149">
        <f>'Ficha funcionário'!Q209</f>
        <v>0</v>
      </c>
      <c r="AE214" s="149">
        <f>'Ficha funcionário'!P209</f>
        <v>0</v>
      </c>
      <c r="AF214" s="133"/>
      <c r="AG214" s="221"/>
      <c r="AH214" s="221"/>
      <c r="AI214" s="222">
        <f t="shared" si="36"/>
        <v>0</v>
      </c>
      <c r="AJ214" s="223">
        <f>'Ficha funcionário'!J209</f>
        <v>0</v>
      </c>
      <c r="AK214" s="222">
        <f>'Ficha funcionário'!K209</f>
        <v>0</v>
      </c>
      <c r="AL214" s="222">
        <f>'Ficha funcionário'!L209</f>
        <v>0</v>
      </c>
      <c r="AM214" s="222">
        <f>'Ficha funcionário'!M209</f>
        <v>-0.3</v>
      </c>
      <c r="AN214" s="222">
        <f t="shared" si="32"/>
        <v>0</v>
      </c>
      <c r="AO214" s="134">
        <f t="shared" si="37"/>
        <v>0</v>
      </c>
      <c r="AP214" s="178"/>
      <c r="AQ214" s="246" t="s">
        <v>175</v>
      </c>
      <c r="AR214" s="179"/>
      <c r="AS214" s="179"/>
      <c r="AT214" s="179"/>
      <c r="AU214" s="179"/>
    </row>
    <row r="215" spans="1:47">
      <c r="A215" s="123" t="b">
        <f>'Ficha funcionário'!A210</f>
        <v>0</v>
      </c>
      <c r="B215" s="123">
        <f>'Ficha funcionário'!B210</f>
        <v>0</v>
      </c>
      <c r="C215" s="123">
        <f>'Ficha funcionário'!C210</f>
        <v>0</v>
      </c>
      <c r="D215" s="124">
        <f>'Ficha funcionário'!D210</f>
        <v>0</v>
      </c>
      <c r="E21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1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15" s="173">
        <f>'Ficha funcionário'!I210</f>
        <v>0</v>
      </c>
      <c r="H215" s="126">
        <f>'Ficha funcionário'!N210</f>
        <v>44</v>
      </c>
      <c r="I215" s="126">
        <f>'Ficha funcionário'!O210</f>
        <v>9</v>
      </c>
      <c r="J215" s="127">
        <f t="shared" si="33"/>
        <v>0</v>
      </c>
      <c r="K215" s="172"/>
      <c r="L215" s="172"/>
      <c r="M215" s="172"/>
      <c r="N215" s="128">
        <f t="shared" si="38"/>
        <v>0</v>
      </c>
      <c r="O215" s="128">
        <f t="shared" si="34"/>
        <v>0</v>
      </c>
      <c r="P215" s="128">
        <f t="shared" si="35"/>
        <v>0</v>
      </c>
      <c r="Q215" s="129">
        <f t="shared" si="39"/>
        <v>18</v>
      </c>
      <c r="R215" s="177">
        <v>0</v>
      </c>
      <c r="S215" s="177">
        <v>0</v>
      </c>
      <c r="T215" s="177">
        <v>0</v>
      </c>
      <c r="U215" s="129">
        <f>-(S215*'Ficha funcionário'!O210)*'Ficha de funcio e processa'!J215</f>
        <v>0</v>
      </c>
      <c r="V215" s="129">
        <f>(T215*'Ficha funcionário'!O210)*'Ficha de funcio e processa'!J215</f>
        <v>0</v>
      </c>
      <c r="W215" s="130">
        <f t="shared" si="40"/>
        <v>0</v>
      </c>
      <c r="X215" s="132"/>
      <c r="Y215" s="132">
        <f t="shared" si="31"/>
        <v>0</v>
      </c>
      <c r="Z215" s="133"/>
      <c r="AA215" s="133"/>
      <c r="AB215" s="133"/>
      <c r="AC215" s="133"/>
      <c r="AD215" s="149">
        <f>'Ficha funcionário'!Q210</f>
        <v>0</v>
      </c>
      <c r="AE215" s="149">
        <f>'Ficha funcionário'!P210</f>
        <v>0</v>
      </c>
      <c r="AF215" s="133"/>
      <c r="AG215" s="221"/>
      <c r="AH215" s="221"/>
      <c r="AI215" s="222">
        <f t="shared" si="36"/>
        <v>0</v>
      </c>
      <c r="AJ215" s="223">
        <f>'Ficha funcionário'!J210</f>
        <v>0</v>
      </c>
      <c r="AK215" s="222">
        <f>'Ficha funcionário'!K210</f>
        <v>0</v>
      </c>
      <c r="AL215" s="222">
        <f>'Ficha funcionário'!L210</f>
        <v>0</v>
      </c>
      <c r="AM215" s="222">
        <f>'Ficha funcionário'!M210</f>
        <v>-0.3</v>
      </c>
      <c r="AN215" s="222">
        <f t="shared" si="32"/>
        <v>0</v>
      </c>
      <c r="AO215" s="134">
        <f t="shared" si="37"/>
        <v>0</v>
      </c>
      <c r="AP215" s="178"/>
      <c r="AQ215" s="246" t="s">
        <v>175</v>
      </c>
      <c r="AR215" s="179"/>
      <c r="AS215" s="179"/>
      <c r="AT215" s="179"/>
      <c r="AU215" s="179"/>
    </row>
    <row r="216" spans="1:47">
      <c r="A216" s="123" t="b">
        <f>'Ficha funcionário'!A211</f>
        <v>0</v>
      </c>
      <c r="B216" s="123">
        <f>'Ficha funcionário'!B211</f>
        <v>0</v>
      </c>
      <c r="C216" s="123">
        <f>'Ficha funcionário'!C211</f>
        <v>0</v>
      </c>
      <c r="D216" s="124">
        <f>'Ficha funcionário'!D211</f>
        <v>0</v>
      </c>
      <c r="E21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1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16" s="173">
        <f>'Ficha funcionário'!I211</f>
        <v>0</v>
      </c>
      <c r="H216" s="126">
        <f>'Ficha funcionário'!N211</f>
        <v>44</v>
      </c>
      <c r="I216" s="126">
        <f>'Ficha funcionário'!O211</f>
        <v>9</v>
      </c>
      <c r="J216" s="127">
        <f t="shared" si="33"/>
        <v>0</v>
      </c>
      <c r="K216" s="172"/>
      <c r="L216" s="172"/>
      <c r="M216" s="172"/>
      <c r="N216" s="128">
        <f t="shared" si="38"/>
        <v>0</v>
      </c>
      <c r="O216" s="128">
        <f t="shared" si="34"/>
        <v>0</v>
      </c>
      <c r="P216" s="128">
        <f t="shared" si="35"/>
        <v>0</v>
      </c>
      <c r="Q216" s="129">
        <f t="shared" si="39"/>
        <v>18</v>
      </c>
      <c r="R216" s="177">
        <v>0</v>
      </c>
      <c r="S216" s="177">
        <v>0</v>
      </c>
      <c r="T216" s="177">
        <v>0</v>
      </c>
      <c r="U216" s="129">
        <f>-(S216*'Ficha funcionário'!O211)*'Ficha de funcio e processa'!J216</f>
        <v>0</v>
      </c>
      <c r="V216" s="129">
        <f>(T216*'Ficha funcionário'!O211)*'Ficha de funcio e processa'!J216</f>
        <v>0</v>
      </c>
      <c r="W216" s="130">
        <f t="shared" si="40"/>
        <v>0</v>
      </c>
      <c r="X216" s="132"/>
      <c r="Y216" s="132">
        <f t="shared" si="31"/>
        <v>0</v>
      </c>
      <c r="Z216" s="133"/>
      <c r="AA216" s="133"/>
      <c r="AB216" s="133"/>
      <c r="AC216" s="133"/>
      <c r="AD216" s="149">
        <f>'Ficha funcionário'!Q211</f>
        <v>0</v>
      </c>
      <c r="AE216" s="149">
        <f>'Ficha funcionário'!P211</f>
        <v>0</v>
      </c>
      <c r="AF216" s="133"/>
      <c r="AG216" s="221"/>
      <c r="AH216" s="221"/>
      <c r="AI216" s="222">
        <f t="shared" si="36"/>
        <v>0</v>
      </c>
      <c r="AJ216" s="223">
        <f>'Ficha funcionário'!J211</f>
        <v>0</v>
      </c>
      <c r="AK216" s="222">
        <f>'Ficha funcionário'!K211</f>
        <v>0</v>
      </c>
      <c r="AL216" s="222">
        <f>'Ficha funcionário'!L211</f>
        <v>0</v>
      </c>
      <c r="AM216" s="222">
        <f>'Ficha funcionário'!M211</f>
        <v>-0.3</v>
      </c>
      <c r="AN216" s="222">
        <f t="shared" si="32"/>
        <v>0</v>
      </c>
      <c r="AO216" s="134">
        <f t="shared" si="37"/>
        <v>0</v>
      </c>
      <c r="AP216" s="178"/>
      <c r="AQ216" s="246" t="s">
        <v>175</v>
      </c>
      <c r="AR216" s="179"/>
      <c r="AS216" s="179"/>
      <c r="AT216" s="179"/>
      <c r="AU216" s="179"/>
    </row>
    <row r="217" spans="1:47">
      <c r="A217" s="123" t="b">
        <f>'Ficha funcionário'!A212</f>
        <v>0</v>
      </c>
      <c r="B217" s="123">
        <f>'Ficha funcionário'!B212</f>
        <v>0</v>
      </c>
      <c r="C217" s="123">
        <f>'Ficha funcionário'!C212</f>
        <v>0</v>
      </c>
      <c r="D217" s="124">
        <f>'Ficha funcionário'!D212</f>
        <v>0</v>
      </c>
      <c r="E21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1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17" s="173">
        <f>'Ficha funcionário'!I212</f>
        <v>0</v>
      </c>
      <c r="H217" s="126">
        <f>'Ficha funcionário'!N212</f>
        <v>44</v>
      </c>
      <c r="I217" s="126">
        <f>'Ficha funcionário'!O212</f>
        <v>9</v>
      </c>
      <c r="J217" s="127">
        <f t="shared" si="33"/>
        <v>0</v>
      </c>
      <c r="K217" s="172"/>
      <c r="L217" s="172"/>
      <c r="M217" s="172"/>
      <c r="N217" s="128">
        <f t="shared" si="38"/>
        <v>0</v>
      </c>
      <c r="O217" s="128">
        <f t="shared" si="34"/>
        <v>0</v>
      </c>
      <c r="P217" s="128">
        <f t="shared" si="35"/>
        <v>0</v>
      </c>
      <c r="Q217" s="129">
        <f t="shared" si="39"/>
        <v>18</v>
      </c>
      <c r="R217" s="177">
        <v>0</v>
      </c>
      <c r="S217" s="177">
        <v>0</v>
      </c>
      <c r="T217" s="177">
        <v>0</v>
      </c>
      <c r="U217" s="129">
        <f>-(S217*'Ficha funcionário'!O212)*'Ficha de funcio e processa'!J217</f>
        <v>0</v>
      </c>
      <c r="V217" s="129">
        <f>(T217*'Ficha funcionário'!O212)*'Ficha de funcio e processa'!J217</f>
        <v>0</v>
      </c>
      <c r="W217" s="130">
        <f t="shared" si="40"/>
        <v>0</v>
      </c>
      <c r="X217" s="132"/>
      <c r="Y217" s="132">
        <f t="shared" si="31"/>
        <v>0</v>
      </c>
      <c r="Z217" s="133"/>
      <c r="AA217" s="133"/>
      <c r="AB217" s="133"/>
      <c r="AC217" s="133"/>
      <c r="AD217" s="149">
        <f>'Ficha funcionário'!Q212</f>
        <v>0</v>
      </c>
      <c r="AE217" s="149">
        <f>'Ficha funcionário'!P212</f>
        <v>0</v>
      </c>
      <c r="AF217" s="133"/>
      <c r="AG217" s="221"/>
      <c r="AH217" s="221"/>
      <c r="AI217" s="222">
        <f t="shared" si="36"/>
        <v>0</v>
      </c>
      <c r="AJ217" s="223">
        <f>'Ficha funcionário'!J212</f>
        <v>0</v>
      </c>
      <c r="AK217" s="222">
        <f>'Ficha funcionário'!K212</f>
        <v>0</v>
      </c>
      <c r="AL217" s="222">
        <f>'Ficha funcionário'!L212</f>
        <v>0</v>
      </c>
      <c r="AM217" s="222">
        <f>'Ficha funcionário'!M212</f>
        <v>-0.3</v>
      </c>
      <c r="AN217" s="222">
        <f t="shared" si="32"/>
        <v>0</v>
      </c>
      <c r="AO217" s="134">
        <f t="shared" si="37"/>
        <v>0</v>
      </c>
      <c r="AP217" s="178"/>
      <c r="AQ217" s="246" t="s">
        <v>175</v>
      </c>
      <c r="AR217" s="179"/>
      <c r="AS217" s="179"/>
      <c r="AT217" s="179"/>
      <c r="AU217" s="179"/>
    </row>
    <row r="218" spans="1:47">
      <c r="A218" s="123" t="b">
        <f>'Ficha funcionário'!A213</f>
        <v>0</v>
      </c>
      <c r="B218" s="123">
        <f>'Ficha funcionário'!B213</f>
        <v>0</v>
      </c>
      <c r="C218" s="123">
        <f>'Ficha funcionário'!C213</f>
        <v>0</v>
      </c>
      <c r="D218" s="124">
        <f>'Ficha funcionário'!D213</f>
        <v>0</v>
      </c>
      <c r="E21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1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18" s="173">
        <f>'Ficha funcionário'!I213</f>
        <v>0</v>
      </c>
      <c r="H218" s="126">
        <f>'Ficha funcionário'!N213</f>
        <v>44</v>
      </c>
      <c r="I218" s="126">
        <f>'Ficha funcionário'!O213</f>
        <v>9</v>
      </c>
      <c r="J218" s="127">
        <f t="shared" si="33"/>
        <v>0</v>
      </c>
      <c r="K218" s="172"/>
      <c r="L218" s="172"/>
      <c r="M218" s="172"/>
      <c r="N218" s="128">
        <f t="shared" si="38"/>
        <v>0</v>
      </c>
      <c r="O218" s="128">
        <f t="shared" si="34"/>
        <v>0</v>
      </c>
      <c r="P218" s="128">
        <f t="shared" si="35"/>
        <v>0</v>
      </c>
      <c r="Q218" s="129">
        <f t="shared" si="39"/>
        <v>18</v>
      </c>
      <c r="R218" s="177">
        <v>0</v>
      </c>
      <c r="S218" s="177">
        <v>0</v>
      </c>
      <c r="T218" s="177">
        <v>0</v>
      </c>
      <c r="U218" s="129">
        <f>-(S218*'Ficha funcionário'!O213)*'Ficha de funcio e processa'!J218</f>
        <v>0</v>
      </c>
      <c r="V218" s="129">
        <f>(T218*'Ficha funcionário'!O213)*'Ficha de funcio e processa'!J218</f>
        <v>0</v>
      </c>
      <c r="W218" s="130">
        <f t="shared" si="40"/>
        <v>0</v>
      </c>
      <c r="X218" s="132"/>
      <c r="Y218" s="132">
        <f t="shared" si="31"/>
        <v>0</v>
      </c>
      <c r="Z218" s="133"/>
      <c r="AA218" s="133"/>
      <c r="AB218" s="133"/>
      <c r="AC218" s="133"/>
      <c r="AD218" s="149">
        <f>'Ficha funcionário'!Q213</f>
        <v>0</v>
      </c>
      <c r="AE218" s="149">
        <f>'Ficha funcionário'!P213</f>
        <v>0</v>
      </c>
      <c r="AF218" s="133"/>
      <c r="AG218" s="221"/>
      <c r="AH218" s="221"/>
      <c r="AI218" s="222">
        <f t="shared" si="36"/>
        <v>0</v>
      </c>
      <c r="AJ218" s="223">
        <f>'Ficha funcionário'!J213</f>
        <v>0</v>
      </c>
      <c r="AK218" s="222">
        <f>'Ficha funcionário'!K213</f>
        <v>0</v>
      </c>
      <c r="AL218" s="222">
        <f>'Ficha funcionário'!L213</f>
        <v>0</v>
      </c>
      <c r="AM218" s="222">
        <f>'Ficha funcionário'!M213</f>
        <v>-0.3</v>
      </c>
      <c r="AN218" s="222">
        <f t="shared" si="32"/>
        <v>0</v>
      </c>
      <c r="AO218" s="134">
        <f t="shared" si="37"/>
        <v>0</v>
      </c>
      <c r="AP218" s="178"/>
      <c r="AQ218" s="246" t="s">
        <v>175</v>
      </c>
      <c r="AR218" s="179"/>
      <c r="AS218" s="179"/>
      <c r="AT218" s="179"/>
      <c r="AU218" s="179"/>
    </row>
    <row r="219" spans="1:47">
      <c r="A219" s="123" t="b">
        <f>'Ficha funcionário'!A214</f>
        <v>0</v>
      </c>
      <c r="B219" s="123">
        <f>'Ficha funcionário'!B214</f>
        <v>0</v>
      </c>
      <c r="C219" s="123">
        <f>'Ficha funcionário'!C214</f>
        <v>0</v>
      </c>
      <c r="D219" s="124">
        <f>'Ficha funcionário'!D214</f>
        <v>0</v>
      </c>
      <c r="E21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1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19" s="173">
        <f>'Ficha funcionário'!I214</f>
        <v>0</v>
      </c>
      <c r="H219" s="126">
        <f>'Ficha funcionário'!N214</f>
        <v>44</v>
      </c>
      <c r="I219" s="126">
        <f>'Ficha funcionário'!O214</f>
        <v>9</v>
      </c>
      <c r="J219" s="127">
        <f t="shared" si="33"/>
        <v>0</v>
      </c>
      <c r="K219" s="172"/>
      <c r="L219" s="172"/>
      <c r="M219" s="172"/>
      <c r="N219" s="128">
        <f t="shared" si="38"/>
        <v>0</v>
      </c>
      <c r="O219" s="128">
        <f t="shared" si="34"/>
        <v>0</v>
      </c>
      <c r="P219" s="128">
        <f t="shared" si="35"/>
        <v>0</v>
      </c>
      <c r="Q219" s="129">
        <f t="shared" si="39"/>
        <v>18</v>
      </c>
      <c r="R219" s="177">
        <v>0</v>
      </c>
      <c r="S219" s="177">
        <v>0</v>
      </c>
      <c r="T219" s="177">
        <v>0</v>
      </c>
      <c r="U219" s="129">
        <f>-(S219*'Ficha funcionário'!O214)*'Ficha de funcio e processa'!J219</f>
        <v>0</v>
      </c>
      <c r="V219" s="129">
        <f>(T219*'Ficha funcionário'!O214)*'Ficha de funcio e processa'!J219</f>
        <v>0</v>
      </c>
      <c r="W219" s="130">
        <f t="shared" si="40"/>
        <v>0</v>
      </c>
      <c r="X219" s="132"/>
      <c r="Y219" s="132">
        <f t="shared" si="31"/>
        <v>0</v>
      </c>
      <c r="Z219" s="133"/>
      <c r="AA219" s="133"/>
      <c r="AB219" s="133"/>
      <c r="AC219" s="133"/>
      <c r="AD219" s="149">
        <f>'Ficha funcionário'!Q214</f>
        <v>0</v>
      </c>
      <c r="AE219" s="149">
        <f>'Ficha funcionário'!P214</f>
        <v>0</v>
      </c>
      <c r="AF219" s="133"/>
      <c r="AG219" s="221"/>
      <c r="AH219" s="221"/>
      <c r="AI219" s="222">
        <f t="shared" si="36"/>
        <v>0</v>
      </c>
      <c r="AJ219" s="223">
        <f>'Ficha funcionário'!J214</f>
        <v>0</v>
      </c>
      <c r="AK219" s="222">
        <f>'Ficha funcionário'!K214</f>
        <v>0</v>
      </c>
      <c r="AL219" s="222">
        <f>'Ficha funcionário'!L214</f>
        <v>0</v>
      </c>
      <c r="AM219" s="222">
        <f>'Ficha funcionário'!M214</f>
        <v>-0.3</v>
      </c>
      <c r="AN219" s="222">
        <f t="shared" si="32"/>
        <v>0</v>
      </c>
      <c r="AO219" s="134">
        <f t="shared" si="37"/>
        <v>0</v>
      </c>
      <c r="AP219" s="178"/>
      <c r="AQ219" s="246" t="s">
        <v>175</v>
      </c>
      <c r="AR219" s="179"/>
      <c r="AS219" s="179"/>
      <c r="AT219" s="179"/>
      <c r="AU219" s="179"/>
    </row>
    <row r="220" spans="1:47">
      <c r="A220" s="123" t="b">
        <f>'Ficha funcionário'!A215</f>
        <v>0</v>
      </c>
      <c r="B220" s="123">
        <f>'Ficha funcionário'!B215</f>
        <v>0</v>
      </c>
      <c r="C220" s="123">
        <f>'Ficha funcionário'!C215</f>
        <v>0</v>
      </c>
      <c r="D220" s="124">
        <f>'Ficha funcionário'!D215</f>
        <v>0</v>
      </c>
      <c r="E22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2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20" s="173">
        <f>'Ficha funcionário'!I215</f>
        <v>0</v>
      </c>
      <c r="H220" s="126">
        <f>'Ficha funcionário'!N215</f>
        <v>44</v>
      </c>
      <c r="I220" s="126">
        <f>'Ficha funcionário'!O215</f>
        <v>9</v>
      </c>
      <c r="J220" s="127">
        <f t="shared" si="33"/>
        <v>0</v>
      </c>
      <c r="K220" s="172"/>
      <c r="L220" s="172"/>
      <c r="M220" s="172"/>
      <c r="N220" s="128">
        <f t="shared" si="38"/>
        <v>0</v>
      </c>
      <c r="O220" s="128">
        <f t="shared" si="34"/>
        <v>0</v>
      </c>
      <c r="P220" s="128">
        <f t="shared" si="35"/>
        <v>0</v>
      </c>
      <c r="Q220" s="129">
        <f t="shared" si="39"/>
        <v>18</v>
      </c>
      <c r="R220" s="177">
        <v>0</v>
      </c>
      <c r="S220" s="177">
        <v>0</v>
      </c>
      <c r="T220" s="177">
        <v>0</v>
      </c>
      <c r="U220" s="129">
        <f>-(S220*'Ficha funcionário'!O215)*'Ficha de funcio e processa'!J220</f>
        <v>0</v>
      </c>
      <c r="V220" s="129">
        <f>(T220*'Ficha funcionário'!O215)*'Ficha de funcio e processa'!J220</f>
        <v>0</v>
      </c>
      <c r="W220" s="130">
        <f t="shared" si="40"/>
        <v>0</v>
      </c>
      <c r="X220" s="132"/>
      <c r="Y220" s="132">
        <f t="shared" si="31"/>
        <v>0</v>
      </c>
      <c r="Z220" s="133"/>
      <c r="AA220" s="133"/>
      <c r="AB220" s="133"/>
      <c r="AC220" s="133"/>
      <c r="AD220" s="149">
        <f>'Ficha funcionário'!Q215</f>
        <v>0</v>
      </c>
      <c r="AE220" s="149">
        <f>'Ficha funcionário'!P215</f>
        <v>0</v>
      </c>
      <c r="AF220" s="133"/>
      <c r="AG220" s="221"/>
      <c r="AH220" s="221"/>
      <c r="AI220" s="222">
        <f t="shared" si="36"/>
        <v>0</v>
      </c>
      <c r="AJ220" s="223">
        <f>'Ficha funcionário'!J215</f>
        <v>0</v>
      </c>
      <c r="AK220" s="222">
        <f>'Ficha funcionário'!K215</f>
        <v>0</v>
      </c>
      <c r="AL220" s="222">
        <f>'Ficha funcionário'!L215</f>
        <v>0</v>
      </c>
      <c r="AM220" s="222">
        <f>'Ficha funcionário'!M215</f>
        <v>-0.3</v>
      </c>
      <c r="AN220" s="222">
        <f t="shared" si="32"/>
        <v>0</v>
      </c>
      <c r="AO220" s="134">
        <f t="shared" si="37"/>
        <v>0</v>
      </c>
      <c r="AP220" s="178"/>
      <c r="AQ220" s="246" t="s">
        <v>175</v>
      </c>
      <c r="AR220" s="179"/>
      <c r="AS220" s="179"/>
      <c r="AT220" s="179"/>
      <c r="AU220" s="179"/>
    </row>
    <row r="221" spans="1:47">
      <c r="A221" s="123" t="b">
        <f>'Ficha funcionário'!A216</f>
        <v>0</v>
      </c>
      <c r="B221" s="123">
        <f>'Ficha funcionário'!B216</f>
        <v>0</v>
      </c>
      <c r="C221" s="123">
        <f>'Ficha funcionário'!C216</f>
        <v>0</v>
      </c>
      <c r="D221" s="124">
        <f>'Ficha funcionário'!D216</f>
        <v>0</v>
      </c>
      <c r="E22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2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21" s="173">
        <f>'Ficha funcionário'!I216</f>
        <v>0</v>
      </c>
      <c r="H221" s="126">
        <f>'Ficha funcionário'!N216</f>
        <v>44</v>
      </c>
      <c r="I221" s="126">
        <f>'Ficha funcionário'!O216</f>
        <v>9</v>
      </c>
      <c r="J221" s="127">
        <f t="shared" si="33"/>
        <v>0</v>
      </c>
      <c r="K221" s="172"/>
      <c r="L221" s="172"/>
      <c r="M221" s="172"/>
      <c r="N221" s="128">
        <f t="shared" si="38"/>
        <v>0</v>
      </c>
      <c r="O221" s="128">
        <f t="shared" si="34"/>
        <v>0</v>
      </c>
      <c r="P221" s="128">
        <f t="shared" si="35"/>
        <v>0</v>
      </c>
      <c r="Q221" s="129">
        <f t="shared" si="39"/>
        <v>18</v>
      </c>
      <c r="R221" s="177">
        <v>0</v>
      </c>
      <c r="S221" s="177">
        <v>0</v>
      </c>
      <c r="T221" s="177">
        <v>0</v>
      </c>
      <c r="U221" s="129">
        <f>-(S221*'Ficha funcionário'!O216)*'Ficha de funcio e processa'!J221</f>
        <v>0</v>
      </c>
      <c r="V221" s="129">
        <f>(T221*'Ficha funcionário'!O216)*'Ficha de funcio e processa'!J221</f>
        <v>0</v>
      </c>
      <c r="W221" s="130">
        <f t="shared" si="40"/>
        <v>0</v>
      </c>
      <c r="X221" s="132"/>
      <c r="Y221" s="132">
        <f t="shared" si="31"/>
        <v>0</v>
      </c>
      <c r="Z221" s="133"/>
      <c r="AA221" s="133"/>
      <c r="AB221" s="133"/>
      <c r="AC221" s="133"/>
      <c r="AD221" s="149">
        <f>'Ficha funcionário'!Q216</f>
        <v>0</v>
      </c>
      <c r="AE221" s="149">
        <f>'Ficha funcionário'!P216</f>
        <v>0</v>
      </c>
      <c r="AF221" s="133"/>
      <c r="AG221" s="221"/>
      <c r="AH221" s="221"/>
      <c r="AI221" s="222">
        <f t="shared" si="36"/>
        <v>0</v>
      </c>
      <c r="AJ221" s="223">
        <f>'Ficha funcionário'!J216</f>
        <v>0</v>
      </c>
      <c r="AK221" s="222">
        <f>'Ficha funcionário'!K216</f>
        <v>0</v>
      </c>
      <c r="AL221" s="222">
        <f>'Ficha funcionário'!L216</f>
        <v>0</v>
      </c>
      <c r="AM221" s="222">
        <f>'Ficha funcionário'!M216</f>
        <v>-0.3</v>
      </c>
      <c r="AN221" s="222">
        <f t="shared" si="32"/>
        <v>0</v>
      </c>
      <c r="AO221" s="134">
        <f t="shared" si="37"/>
        <v>0</v>
      </c>
      <c r="AP221" s="178"/>
      <c r="AQ221" s="246" t="s">
        <v>175</v>
      </c>
      <c r="AR221" s="179"/>
      <c r="AS221" s="179"/>
      <c r="AT221" s="179"/>
      <c r="AU221" s="179"/>
    </row>
    <row r="222" spans="1:47">
      <c r="A222" s="123" t="b">
        <f>'Ficha funcionário'!A217</f>
        <v>0</v>
      </c>
      <c r="B222" s="123">
        <f>'Ficha funcionário'!B217</f>
        <v>0</v>
      </c>
      <c r="C222" s="123">
        <f>'Ficha funcionário'!C217</f>
        <v>0</v>
      </c>
      <c r="D222" s="124">
        <f>'Ficha funcionário'!D217</f>
        <v>0</v>
      </c>
      <c r="E22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2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22" s="173">
        <f>'Ficha funcionário'!I217</f>
        <v>0</v>
      </c>
      <c r="H222" s="126">
        <f>'Ficha funcionário'!N217</f>
        <v>44</v>
      </c>
      <c r="I222" s="126">
        <f>'Ficha funcionário'!O217</f>
        <v>9</v>
      </c>
      <c r="J222" s="127">
        <f t="shared" si="33"/>
        <v>0</v>
      </c>
      <c r="K222" s="172"/>
      <c r="L222" s="172"/>
      <c r="M222" s="172"/>
      <c r="N222" s="128">
        <f t="shared" si="38"/>
        <v>0</v>
      </c>
      <c r="O222" s="128">
        <f t="shared" si="34"/>
        <v>0</v>
      </c>
      <c r="P222" s="128">
        <f t="shared" si="35"/>
        <v>0</v>
      </c>
      <c r="Q222" s="129">
        <f t="shared" si="39"/>
        <v>18</v>
      </c>
      <c r="R222" s="177">
        <v>0</v>
      </c>
      <c r="S222" s="177">
        <v>0</v>
      </c>
      <c r="T222" s="177">
        <v>0</v>
      </c>
      <c r="U222" s="129">
        <f>-(S222*'Ficha funcionário'!O217)*'Ficha de funcio e processa'!J222</f>
        <v>0</v>
      </c>
      <c r="V222" s="129">
        <f>(T222*'Ficha funcionário'!O217)*'Ficha de funcio e processa'!J222</f>
        <v>0</v>
      </c>
      <c r="W222" s="130">
        <f t="shared" si="40"/>
        <v>0</v>
      </c>
      <c r="X222" s="132"/>
      <c r="Y222" s="132">
        <f t="shared" si="31"/>
        <v>0</v>
      </c>
      <c r="Z222" s="133"/>
      <c r="AA222" s="133"/>
      <c r="AB222" s="133"/>
      <c r="AC222" s="133"/>
      <c r="AD222" s="149">
        <f>'Ficha funcionário'!Q217</f>
        <v>0</v>
      </c>
      <c r="AE222" s="149">
        <f>'Ficha funcionário'!P217</f>
        <v>0</v>
      </c>
      <c r="AF222" s="133"/>
      <c r="AG222" s="221"/>
      <c r="AH222" s="221"/>
      <c r="AI222" s="222">
        <f t="shared" si="36"/>
        <v>0</v>
      </c>
      <c r="AJ222" s="223">
        <f>'Ficha funcionário'!J217</f>
        <v>0</v>
      </c>
      <c r="AK222" s="222">
        <f>'Ficha funcionário'!K217</f>
        <v>0</v>
      </c>
      <c r="AL222" s="222">
        <f>'Ficha funcionário'!L217</f>
        <v>0</v>
      </c>
      <c r="AM222" s="222">
        <f>'Ficha funcionário'!M217</f>
        <v>-0.3</v>
      </c>
      <c r="AN222" s="222">
        <f t="shared" si="32"/>
        <v>0</v>
      </c>
      <c r="AO222" s="134">
        <f t="shared" si="37"/>
        <v>0</v>
      </c>
      <c r="AP222" s="178"/>
      <c r="AQ222" s="246" t="s">
        <v>175</v>
      </c>
      <c r="AR222" s="179"/>
      <c r="AS222" s="179"/>
      <c r="AT222" s="179"/>
      <c r="AU222" s="179"/>
    </row>
    <row r="223" spans="1:47">
      <c r="A223" s="123" t="b">
        <f>'Ficha funcionário'!A218</f>
        <v>0</v>
      </c>
      <c r="B223" s="123">
        <f>'Ficha funcionário'!B218</f>
        <v>0</v>
      </c>
      <c r="C223" s="123">
        <f>'Ficha funcionário'!C218</f>
        <v>0</v>
      </c>
      <c r="D223" s="124">
        <f>'Ficha funcionário'!D218</f>
        <v>0</v>
      </c>
      <c r="E22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2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23" s="173">
        <f>'Ficha funcionário'!I218</f>
        <v>0</v>
      </c>
      <c r="H223" s="126">
        <f>'Ficha funcionário'!N218</f>
        <v>44</v>
      </c>
      <c r="I223" s="126">
        <f>'Ficha funcionário'!O218</f>
        <v>9</v>
      </c>
      <c r="J223" s="127">
        <f t="shared" si="33"/>
        <v>0</v>
      </c>
      <c r="K223" s="172"/>
      <c r="L223" s="172"/>
      <c r="M223" s="172"/>
      <c r="N223" s="128">
        <f t="shared" si="38"/>
        <v>0</v>
      </c>
      <c r="O223" s="128">
        <f t="shared" si="34"/>
        <v>0</v>
      </c>
      <c r="P223" s="128">
        <f t="shared" si="35"/>
        <v>0</v>
      </c>
      <c r="Q223" s="129">
        <f t="shared" si="39"/>
        <v>18</v>
      </c>
      <c r="R223" s="177">
        <v>0</v>
      </c>
      <c r="S223" s="177">
        <v>0</v>
      </c>
      <c r="T223" s="177">
        <v>0</v>
      </c>
      <c r="U223" s="129">
        <f>-(S223*'Ficha funcionário'!O218)*'Ficha de funcio e processa'!J223</f>
        <v>0</v>
      </c>
      <c r="V223" s="129">
        <f>(T223*'Ficha funcionário'!O218)*'Ficha de funcio e processa'!J223</f>
        <v>0</v>
      </c>
      <c r="W223" s="130">
        <f t="shared" si="40"/>
        <v>0</v>
      </c>
      <c r="X223" s="132"/>
      <c r="Y223" s="132">
        <f t="shared" si="31"/>
        <v>0</v>
      </c>
      <c r="Z223" s="133"/>
      <c r="AA223" s="133"/>
      <c r="AB223" s="133"/>
      <c r="AC223" s="133"/>
      <c r="AD223" s="149">
        <f>'Ficha funcionário'!Q218</f>
        <v>0</v>
      </c>
      <c r="AE223" s="149">
        <f>'Ficha funcionário'!P218</f>
        <v>0</v>
      </c>
      <c r="AF223" s="133"/>
      <c r="AG223" s="221"/>
      <c r="AH223" s="221"/>
      <c r="AI223" s="222">
        <f t="shared" si="36"/>
        <v>0</v>
      </c>
      <c r="AJ223" s="223">
        <f>'Ficha funcionário'!J218</f>
        <v>0</v>
      </c>
      <c r="AK223" s="222">
        <f>'Ficha funcionário'!K218</f>
        <v>0</v>
      </c>
      <c r="AL223" s="222">
        <f>'Ficha funcionário'!L218</f>
        <v>0</v>
      </c>
      <c r="AM223" s="222">
        <f>'Ficha funcionário'!M218</f>
        <v>-0.3</v>
      </c>
      <c r="AN223" s="222">
        <f t="shared" si="32"/>
        <v>0</v>
      </c>
      <c r="AO223" s="134">
        <f t="shared" si="37"/>
        <v>0</v>
      </c>
      <c r="AP223" s="178"/>
      <c r="AQ223" s="246" t="s">
        <v>175</v>
      </c>
      <c r="AR223" s="179"/>
      <c r="AS223" s="179"/>
      <c r="AT223" s="179"/>
      <c r="AU223" s="179"/>
    </row>
    <row r="224" spans="1:47">
      <c r="A224" s="123" t="b">
        <f>'Ficha funcionário'!A219</f>
        <v>0</v>
      </c>
      <c r="B224" s="123">
        <f>'Ficha funcionário'!B219</f>
        <v>0</v>
      </c>
      <c r="C224" s="123">
        <f>'Ficha funcionário'!C219</f>
        <v>0</v>
      </c>
      <c r="D224" s="124">
        <f>'Ficha funcionário'!D219</f>
        <v>0</v>
      </c>
      <c r="E22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2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24" s="173">
        <f>'Ficha funcionário'!I219</f>
        <v>0</v>
      </c>
      <c r="H224" s="126">
        <f>'Ficha funcionário'!N219</f>
        <v>44</v>
      </c>
      <c r="I224" s="126">
        <f>'Ficha funcionário'!O219</f>
        <v>9</v>
      </c>
      <c r="J224" s="127">
        <f t="shared" si="33"/>
        <v>0</v>
      </c>
      <c r="K224" s="172"/>
      <c r="L224" s="172"/>
      <c r="M224" s="172"/>
      <c r="N224" s="128">
        <f t="shared" si="38"/>
        <v>0</v>
      </c>
      <c r="O224" s="128">
        <f t="shared" si="34"/>
        <v>0</v>
      </c>
      <c r="P224" s="128">
        <f t="shared" si="35"/>
        <v>0</v>
      </c>
      <c r="Q224" s="129">
        <f t="shared" si="39"/>
        <v>18</v>
      </c>
      <c r="R224" s="177">
        <v>0</v>
      </c>
      <c r="S224" s="177">
        <v>0</v>
      </c>
      <c r="T224" s="177">
        <v>0</v>
      </c>
      <c r="U224" s="129">
        <f>-(S224*'Ficha funcionário'!O219)*'Ficha de funcio e processa'!J224</f>
        <v>0</v>
      </c>
      <c r="V224" s="129">
        <f>(T224*'Ficha funcionário'!O219)*'Ficha de funcio e processa'!J224</f>
        <v>0</v>
      </c>
      <c r="W224" s="130">
        <f t="shared" si="40"/>
        <v>0</v>
      </c>
      <c r="X224" s="132"/>
      <c r="Y224" s="132">
        <f t="shared" si="31"/>
        <v>0</v>
      </c>
      <c r="Z224" s="133"/>
      <c r="AA224" s="133"/>
      <c r="AB224" s="133"/>
      <c r="AC224" s="133"/>
      <c r="AD224" s="149">
        <f>'Ficha funcionário'!Q219</f>
        <v>0</v>
      </c>
      <c r="AE224" s="149">
        <f>'Ficha funcionário'!P219</f>
        <v>0</v>
      </c>
      <c r="AF224" s="133"/>
      <c r="AG224" s="221"/>
      <c r="AH224" s="221"/>
      <c r="AI224" s="222">
        <f t="shared" si="36"/>
        <v>0</v>
      </c>
      <c r="AJ224" s="223">
        <f>'Ficha funcionário'!J219</f>
        <v>0</v>
      </c>
      <c r="AK224" s="222">
        <f>'Ficha funcionário'!K219</f>
        <v>0</v>
      </c>
      <c r="AL224" s="222">
        <f>'Ficha funcionário'!L219</f>
        <v>0</v>
      </c>
      <c r="AM224" s="222">
        <f>'Ficha funcionário'!M219</f>
        <v>-0.3</v>
      </c>
      <c r="AN224" s="222">
        <f t="shared" si="32"/>
        <v>0</v>
      </c>
      <c r="AO224" s="134">
        <f t="shared" si="37"/>
        <v>0</v>
      </c>
      <c r="AP224" s="178"/>
      <c r="AQ224" s="246" t="s">
        <v>175</v>
      </c>
      <c r="AR224" s="179"/>
      <c r="AS224" s="179"/>
      <c r="AT224" s="179"/>
      <c r="AU224" s="179"/>
    </row>
    <row r="225" spans="1:47">
      <c r="A225" s="123" t="b">
        <f>'Ficha funcionário'!A220</f>
        <v>0</v>
      </c>
      <c r="B225" s="123">
        <f>'Ficha funcionário'!B220</f>
        <v>0</v>
      </c>
      <c r="C225" s="123">
        <f>'Ficha funcionário'!C220</f>
        <v>0</v>
      </c>
      <c r="D225" s="124">
        <f>'Ficha funcionário'!D220</f>
        <v>0</v>
      </c>
      <c r="E22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2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25" s="173">
        <f>'Ficha funcionário'!I220</f>
        <v>0</v>
      </c>
      <c r="H225" s="126">
        <f>'Ficha funcionário'!N220</f>
        <v>44</v>
      </c>
      <c r="I225" s="126">
        <f>'Ficha funcionário'!O220</f>
        <v>9</v>
      </c>
      <c r="J225" s="127">
        <f t="shared" si="33"/>
        <v>0</v>
      </c>
      <c r="K225" s="172"/>
      <c r="L225" s="172"/>
      <c r="M225" s="172"/>
      <c r="N225" s="128">
        <f t="shared" si="38"/>
        <v>0</v>
      </c>
      <c r="O225" s="128">
        <f t="shared" si="34"/>
        <v>0</v>
      </c>
      <c r="P225" s="128">
        <f t="shared" si="35"/>
        <v>0</v>
      </c>
      <c r="Q225" s="129">
        <f t="shared" si="39"/>
        <v>18</v>
      </c>
      <c r="R225" s="177">
        <v>0</v>
      </c>
      <c r="S225" s="177">
        <v>0</v>
      </c>
      <c r="T225" s="177">
        <v>0</v>
      </c>
      <c r="U225" s="129">
        <f>-(S225*'Ficha funcionário'!O220)*'Ficha de funcio e processa'!J225</f>
        <v>0</v>
      </c>
      <c r="V225" s="129">
        <f>(T225*'Ficha funcionário'!O220)*'Ficha de funcio e processa'!J225</f>
        <v>0</v>
      </c>
      <c r="W225" s="130">
        <f t="shared" si="40"/>
        <v>0</v>
      </c>
      <c r="X225" s="132"/>
      <c r="Y225" s="132">
        <f t="shared" si="31"/>
        <v>0</v>
      </c>
      <c r="Z225" s="133"/>
      <c r="AA225" s="133"/>
      <c r="AB225" s="133"/>
      <c r="AC225" s="133"/>
      <c r="AD225" s="149">
        <f>'Ficha funcionário'!Q220</f>
        <v>0</v>
      </c>
      <c r="AE225" s="149">
        <f>'Ficha funcionário'!P220</f>
        <v>0</v>
      </c>
      <c r="AF225" s="133"/>
      <c r="AG225" s="221"/>
      <c r="AH225" s="221"/>
      <c r="AI225" s="222">
        <f t="shared" si="36"/>
        <v>0</v>
      </c>
      <c r="AJ225" s="223">
        <f>'Ficha funcionário'!J220</f>
        <v>0</v>
      </c>
      <c r="AK225" s="222">
        <f>'Ficha funcionário'!K220</f>
        <v>0</v>
      </c>
      <c r="AL225" s="222">
        <f>'Ficha funcionário'!L220</f>
        <v>0</v>
      </c>
      <c r="AM225" s="222">
        <f>'Ficha funcionário'!M220</f>
        <v>-0.3</v>
      </c>
      <c r="AN225" s="222">
        <f t="shared" si="32"/>
        <v>0</v>
      </c>
      <c r="AO225" s="134">
        <f t="shared" si="37"/>
        <v>0</v>
      </c>
      <c r="AP225" s="178"/>
      <c r="AQ225" s="246" t="s">
        <v>175</v>
      </c>
      <c r="AR225" s="179"/>
      <c r="AS225" s="179"/>
      <c r="AT225" s="179"/>
      <c r="AU225" s="179"/>
    </row>
    <row r="226" spans="1:47">
      <c r="A226" s="123" t="b">
        <f>'Ficha funcionário'!A221</f>
        <v>0</v>
      </c>
      <c r="B226" s="123">
        <f>'Ficha funcionário'!B221</f>
        <v>0</v>
      </c>
      <c r="C226" s="123">
        <f>'Ficha funcionário'!C221</f>
        <v>0</v>
      </c>
      <c r="D226" s="124">
        <f>'Ficha funcionário'!D221</f>
        <v>0</v>
      </c>
      <c r="E22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2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26" s="173">
        <f>'Ficha funcionário'!I221</f>
        <v>0</v>
      </c>
      <c r="H226" s="126">
        <f>'Ficha funcionário'!N221</f>
        <v>44</v>
      </c>
      <c r="I226" s="126">
        <f>'Ficha funcionário'!O221</f>
        <v>9</v>
      </c>
      <c r="J226" s="127">
        <f t="shared" si="33"/>
        <v>0</v>
      </c>
      <c r="K226" s="172"/>
      <c r="L226" s="172"/>
      <c r="M226" s="172"/>
      <c r="N226" s="128">
        <f t="shared" si="38"/>
        <v>0</v>
      </c>
      <c r="O226" s="128">
        <f t="shared" si="34"/>
        <v>0</v>
      </c>
      <c r="P226" s="128">
        <f t="shared" si="35"/>
        <v>0</v>
      </c>
      <c r="Q226" s="129">
        <f t="shared" si="39"/>
        <v>18</v>
      </c>
      <c r="R226" s="177">
        <v>0</v>
      </c>
      <c r="S226" s="177">
        <v>0</v>
      </c>
      <c r="T226" s="177">
        <v>0</v>
      </c>
      <c r="U226" s="129">
        <f>-(S226*'Ficha funcionário'!O221)*'Ficha de funcio e processa'!J226</f>
        <v>0</v>
      </c>
      <c r="V226" s="129">
        <f>(T226*'Ficha funcionário'!O221)*'Ficha de funcio e processa'!J226</f>
        <v>0</v>
      </c>
      <c r="W226" s="130">
        <f t="shared" si="40"/>
        <v>0</v>
      </c>
      <c r="X226" s="132"/>
      <c r="Y226" s="132">
        <f t="shared" si="31"/>
        <v>0</v>
      </c>
      <c r="Z226" s="133"/>
      <c r="AA226" s="133"/>
      <c r="AB226" s="133"/>
      <c r="AC226" s="133"/>
      <c r="AD226" s="149">
        <f>'Ficha funcionário'!Q221</f>
        <v>0</v>
      </c>
      <c r="AE226" s="149">
        <f>'Ficha funcionário'!P221</f>
        <v>0</v>
      </c>
      <c r="AF226" s="133"/>
      <c r="AG226" s="221"/>
      <c r="AH226" s="221"/>
      <c r="AI226" s="222">
        <f t="shared" si="36"/>
        <v>0</v>
      </c>
      <c r="AJ226" s="223">
        <f>'Ficha funcionário'!J221</f>
        <v>0</v>
      </c>
      <c r="AK226" s="222">
        <f>'Ficha funcionário'!K221</f>
        <v>0</v>
      </c>
      <c r="AL226" s="222">
        <f>'Ficha funcionário'!L221</f>
        <v>0</v>
      </c>
      <c r="AM226" s="222">
        <f>'Ficha funcionário'!M221</f>
        <v>-0.3</v>
      </c>
      <c r="AN226" s="222">
        <f t="shared" si="32"/>
        <v>0</v>
      </c>
      <c r="AO226" s="134">
        <f t="shared" si="37"/>
        <v>0</v>
      </c>
      <c r="AP226" s="178"/>
      <c r="AQ226" s="246" t="s">
        <v>175</v>
      </c>
      <c r="AR226" s="179"/>
      <c r="AS226" s="179"/>
      <c r="AT226" s="179"/>
      <c r="AU226" s="179"/>
    </row>
    <row r="227" spans="1:47">
      <c r="A227" s="123" t="b">
        <f>'Ficha funcionário'!A222</f>
        <v>0</v>
      </c>
      <c r="B227" s="123">
        <f>'Ficha funcionário'!B222</f>
        <v>0</v>
      </c>
      <c r="C227" s="123">
        <f>'Ficha funcionário'!C222</f>
        <v>0</v>
      </c>
      <c r="D227" s="124">
        <f>'Ficha funcionário'!D222</f>
        <v>0</v>
      </c>
      <c r="E22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2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27" s="173">
        <f>'Ficha funcionário'!I222</f>
        <v>0</v>
      </c>
      <c r="H227" s="126">
        <f>'Ficha funcionário'!N222</f>
        <v>44</v>
      </c>
      <c r="I227" s="126">
        <f>'Ficha funcionário'!O222</f>
        <v>9</v>
      </c>
      <c r="J227" s="127">
        <f t="shared" si="33"/>
        <v>0</v>
      </c>
      <c r="K227" s="172"/>
      <c r="L227" s="172"/>
      <c r="M227" s="172"/>
      <c r="N227" s="128">
        <f t="shared" si="38"/>
        <v>0</v>
      </c>
      <c r="O227" s="128">
        <f t="shared" si="34"/>
        <v>0</v>
      </c>
      <c r="P227" s="128">
        <f t="shared" si="35"/>
        <v>0</v>
      </c>
      <c r="Q227" s="129">
        <f t="shared" si="39"/>
        <v>18</v>
      </c>
      <c r="R227" s="177">
        <v>0</v>
      </c>
      <c r="S227" s="177">
        <v>0</v>
      </c>
      <c r="T227" s="177">
        <v>0</v>
      </c>
      <c r="U227" s="129">
        <f>-(S227*'Ficha funcionário'!O222)*'Ficha de funcio e processa'!J227</f>
        <v>0</v>
      </c>
      <c r="V227" s="129">
        <f>(T227*'Ficha funcionário'!O222)*'Ficha de funcio e processa'!J227</f>
        <v>0</v>
      </c>
      <c r="W227" s="130">
        <f t="shared" si="40"/>
        <v>0</v>
      </c>
      <c r="X227" s="132"/>
      <c r="Y227" s="132">
        <f t="shared" ref="Y227:Y290" si="41">G227*5%</f>
        <v>0</v>
      </c>
      <c r="Z227" s="133"/>
      <c r="AA227" s="133"/>
      <c r="AB227" s="133"/>
      <c r="AC227" s="133"/>
      <c r="AD227" s="149">
        <f>'Ficha funcionário'!Q222</f>
        <v>0</v>
      </c>
      <c r="AE227" s="149">
        <f>'Ficha funcionário'!P222</f>
        <v>0</v>
      </c>
      <c r="AF227" s="133"/>
      <c r="AG227" s="221"/>
      <c r="AH227" s="221"/>
      <c r="AI227" s="222">
        <f t="shared" si="36"/>
        <v>0</v>
      </c>
      <c r="AJ227" s="223">
        <f>'Ficha funcionário'!J222</f>
        <v>0</v>
      </c>
      <c r="AK227" s="222">
        <f>'Ficha funcionário'!K222</f>
        <v>0</v>
      </c>
      <c r="AL227" s="222">
        <f>'Ficha funcionário'!L222</f>
        <v>0</v>
      </c>
      <c r="AM227" s="222">
        <f>'Ficha funcionário'!M222</f>
        <v>-0.3</v>
      </c>
      <c r="AN227" s="222">
        <f t="shared" ref="AN227:AN290" si="42">(AM227*AJ227)+AK227</f>
        <v>0</v>
      </c>
      <c r="AO227" s="134">
        <f t="shared" si="37"/>
        <v>0</v>
      </c>
      <c r="AP227" s="178"/>
      <c r="AQ227" s="246" t="s">
        <v>175</v>
      </c>
      <c r="AR227" s="179"/>
      <c r="AS227" s="179"/>
      <c r="AT227" s="179"/>
      <c r="AU227" s="179"/>
    </row>
    <row r="228" spans="1:47">
      <c r="A228" s="123" t="b">
        <f>'Ficha funcionário'!A223</f>
        <v>0</v>
      </c>
      <c r="B228" s="123">
        <f>'Ficha funcionário'!B223</f>
        <v>0</v>
      </c>
      <c r="C228" s="123">
        <f>'Ficha funcionário'!C223</f>
        <v>0</v>
      </c>
      <c r="D228" s="124">
        <f>'Ficha funcionário'!D223</f>
        <v>0</v>
      </c>
      <c r="E22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2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28" s="173">
        <f>'Ficha funcionário'!I223</f>
        <v>0</v>
      </c>
      <c r="H228" s="126">
        <f>'Ficha funcionário'!N223</f>
        <v>44</v>
      </c>
      <c r="I228" s="126">
        <f>'Ficha funcionário'!O223</f>
        <v>9</v>
      </c>
      <c r="J228" s="127">
        <f t="shared" si="33"/>
        <v>0</v>
      </c>
      <c r="K228" s="172"/>
      <c r="L228" s="172"/>
      <c r="M228" s="172"/>
      <c r="N228" s="128">
        <f t="shared" si="38"/>
        <v>0</v>
      </c>
      <c r="O228" s="128">
        <f t="shared" si="34"/>
        <v>0</v>
      </c>
      <c r="P228" s="128">
        <f t="shared" si="35"/>
        <v>0</v>
      </c>
      <c r="Q228" s="129">
        <f t="shared" si="39"/>
        <v>18</v>
      </c>
      <c r="R228" s="177">
        <v>0</v>
      </c>
      <c r="S228" s="177">
        <v>0</v>
      </c>
      <c r="T228" s="177">
        <v>0</v>
      </c>
      <c r="U228" s="129">
        <f>-(S228*'Ficha funcionário'!O223)*'Ficha de funcio e processa'!J228</f>
        <v>0</v>
      </c>
      <c r="V228" s="129">
        <f>(T228*'Ficha funcionário'!O223)*'Ficha de funcio e processa'!J228</f>
        <v>0</v>
      </c>
      <c r="W228" s="130">
        <f t="shared" si="40"/>
        <v>0</v>
      </c>
      <c r="X228" s="132"/>
      <c r="Y228" s="132">
        <f t="shared" si="41"/>
        <v>0</v>
      </c>
      <c r="Z228" s="133"/>
      <c r="AA228" s="133"/>
      <c r="AB228" s="133"/>
      <c r="AC228" s="133"/>
      <c r="AD228" s="149">
        <f>'Ficha funcionário'!Q223</f>
        <v>0</v>
      </c>
      <c r="AE228" s="149">
        <f>'Ficha funcionário'!P223</f>
        <v>0</v>
      </c>
      <c r="AF228" s="133"/>
      <c r="AG228" s="221"/>
      <c r="AH228" s="221"/>
      <c r="AI228" s="222">
        <f t="shared" si="36"/>
        <v>0</v>
      </c>
      <c r="AJ228" s="223">
        <f>'Ficha funcionário'!J223</f>
        <v>0</v>
      </c>
      <c r="AK228" s="222">
        <f>'Ficha funcionário'!K223</f>
        <v>0</v>
      </c>
      <c r="AL228" s="222">
        <f>'Ficha funcionário'!L223</f>
        <v>0</v>
      </c>
      <c r="AM228" s="222">
        <f>'Ficha funcionário'!M223</f>
        <v>-0.3</v>
      </c>
      <c r="AN228" s="222">
        <f t="shared" si="42"/>
        <v>0</v>
      </c>
      <c r="AO228" s="134">
        <f t="shared" si="37"/>
        <v>0</v>
      </c>
      <c r="AP228" s="178"/>
      <c r="AQ228" s="246" t="s">
        <v>175</v>
      </c>
      <c r="AR228" s="179"/>
      <c r="AS228" s="179"/>
      <c r="AT228" s="179"/>
      <c r="AU228" s="179"/>
    </row>
    <row r="229" spans="1:47">
      <c r="A229" s="123" t="b">
        <f>'Ficha funcionário'!A224</f>
        <v>0</v>
      </c>
      <c r="B229" s="123">
        <f>'Ficha funcionário'!B224</f>
        <v>0</v>
      </c>
      <c r="C229" s="123">
        <f>'Ficha funcionário'!C224</f>
        <v>0</v>
      </c>
      <c r="D229" s="124">
        <f>'Ficha funcionário'!D224</f>
        <v>0</v>
      </c>
      <c r="E22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2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29" s="173">
        <f>'Ficha funcionário'!I224</f>
        <v>0</v>
      </c>
      <c r="H229" s="126">
        <f>'Ficha funcionário'!N224</f>
        <v>44</v>
      </c>
      <c r="I229" s="126">
        <f>'Ficha funcionário'!O224</f>
        <v>9</v>
      </c>
      <c r="J229" s="127">
        <f t="shared" si="33"/>
        <v>0</v>
      </c>
      <c r="K229" s="172"/>
      <c r="L229" s="172"/>
      <c r="M229" s="172"/>
      <c r="N229" s="128">
        <f t="shared" si="38"/>
        <v>0</v>
      </c>
      <c r="O229" s="128">
        <f t="shared" si="34"/>
        <v>0</v>
      </c>
      <c r="P229" s="128">
        <f t="shared" si="35"/>
        <v>0</v>
      </c>
      <c r="Q229" s="129">
        <f t="shared" si="39"/>
        <v>18</v>
      </c>
      <c r="R229" s="177">
        <v>0</v>
      </c>
      <c r="S229" s="177">
        <v>0</v>
      </c>
      <c r="T229" s="177">
        <v>0</v>
      </c>
      <c r="U229" s="129">
        <f>-(S229*'Ficha funcionário'!O224)*'Ficha de funcio e processa'!J229</f>
        <v>0</v>
      </c>
      <c r="V229" s="129">
        <f>(T229*'Ficha funcionário'!O224)*'Ficha de funcio e processa'!J229</f>
        <v>0</v>
      </c>
      <c r="W229" s="130">
        <f t="shared" si="40"/>
        <v>0</v>
      </c>
      <c r="X229" s="132"/>
      <c r="Y229" s="132">
        <f t="shared" si="41"/>
        <v>0</v>
      </c>
      <c r="Z229" s="133"/>
      <c r="AA229" s="133"/>
      <c r="AB229" s="133"/>
      <c r="AC229" s="133"/>
      <c r="AD229" s="149">
        <f>'Ficha funcionário'!Q224</f>
        <v>0</v>
      </c>
      <c r="AE229" s="149">
        <f>'Ficha funcionário'!P224</f>
        <v>0</v>
      </c>
      <c r="AF229" s="133"/>
      <c r="AG229" s="221"/>
      <c r="AH229" s="221"/>
      <c r="AI229" s="222">
        <f t="shared" si="36"/>
        <v>0</v>
      </c>
      <c r="AJ229" s="223">
        <f>'Ficha funcionário'!J224</f>
        <v>0</v>
      </c>
      <c r="AK229" s="222">
        <f>'Ficha funcionário'!K224</f>
        <v>0</v>
      </c>
      <c r="AL229" s="222">
        <f>'Ficha funcionário'!L224</f>
        <v>0</v>
      </c>
      <c r="AM229" s="222">
        <f>'Ficha funcionário'!M224</f>
        <v>-0.3</v>
      </c>
      <c r="AN229" s="222">
        <f t="shared" si="42"/>
        <v>0</v>
      </c>
      <c r="AO229" s="134">
        <f t="shared" si="37"/>
        <v>0</v>
      </c>
      <c r="AP229" s="178"/>
      <c r="AQ229" s="246" t="s">
        <v>175</v>
      </c>
      <c r="AR229" s="179"/>
      <c r="AS229" s="179"/>
      <c r="AT229" s="179"/>
      <c r="AU229" s="179"/>
    </row>
    <row r="230" spans="1:47">
      <c r="A230" s="123" t="b">
        <f>'Ficha funcionário'!A225</f>
        <v>0</v>
      </c>
      <c r="B230" s="123">
        <f>'Ficha funcionário'!B225</f>
        <v>0</v>
      </c>
      <c r="C230" s="123">
        <f>'Ficha funcionário'!C225</f>
        <v>0</v>
      </c>
      <c r="D230" s="124">
        <f>'Ficha funcionário'!D225</f>
        <v>0</v>
      </c>
      <c r="E23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3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30" s="173">
        <f>'Ficha funcionário'!I225</f>
        <v>0</v>
      </c>
      <c r="H230" s="126">
        <f>'Ficha funcionário'!N225</f>
        <v>44</v>
      </c>
      <c r="I230" s="126">
        <f>'Ficha funcionário'!O225</f>
        <v>9</v>
      </c>
      <c r="J230" s="127">
        <f t="shared" si="33"/>
        <v>0</v>
      </c>
      <c r="K230" s="172"/>
      <c r="L230" s="172"/>
      <c r="M230" s="172"/>
      <c r="N230" s="128">
        <f t="shared" si="38"/>
        <v>0</v>
      </c>
      <c r="O230" s="128">
        <f t="shared" si="34"/>
        <v>0</v>
      </c>
      <c r="P230" s="128">
        <f t="shared" si="35"/>
        <v>0</v>
      </c>
      <c r="Q230" s="129">
        <f t="shared" si="39"/>
        <v>18</v>
      </c>
      <c r="R230" s="177">
        <v>0</v>
      </c>
      <c r="S230" s="177">
        <v>0</v>
      </c>
      <c r="T230" s="177">
        <v>0</v>
      </c>
      <c r="U230" s="129">
        <f>-(S230*'Ficha funcionário'!O225)*'Ficha de funcio e processa'!J230</f>
        <v>0</v>
      </c>
      <c r="V230" s="129">
        <f>(T230*'Ficha funcionário'!O225)*'Ficha de funcio e processa'!J230</f>
        <v>0</v>
      </c>
      <c r="W230" s="130">
        <f t="shared" si="40"/>
        <v>0</v>
      </c>
      <c r="X230" s="132"/>
      <c r="Y230" s="132">
        <f t="shared" si="41"/>
        <v>0</v>
      </c>
      <c r="Z230" s="133"/>
      <c r="AA230" s="133"/>
      <c r="AB230" s="133"/>
      <c r="AC230" s="133"/>
      <c r="AD230" s="149">
        <f>'Ficha funcionário'!Q225</f>
        <v>0</v>
      </c>
      <c r="AE230" s="149">
        <f>'Ficha funcionário'!P225</f>
        <v>0</v>
      </c>
      <c r="AF230" s="133"/>
      <c r="AG230" s="221"/>
      <c r="AH230" s="221"/>
      <c r="AI230" s="222">
        <f t="shared" si="36"/>
        <v>0</v>
      </c>
      <c r="AJ230" s="223">
        <f>'Ficha funcionário'!J225</f>
        <v>0</v>
      </c>
      <c r="AK230" s="222">
        <f>'Ficha funcionário'!K225</f>
        <v>0</v>
      </c>
      <c r="AL230" s="222">
        <f>'Ficha funcionário'!L225</f>
        <v>0</v>
      </c>
      <c r="AM230" s="222">
        <f>'Ficha funcionário'!M225</f>
        <v>-0.3</v>
      </c>
      <c r="AN230" s="222">
        <f t="shared" si="42"/>
        <v>0</v>
      </c>
      <c r="AO230" s="134">
        <f t="shared" si="37"/>
        <v>0</v>
      </c>
      <c r="AP230" s="178"/>
      <c r="AQ230" s="246" t="s">
        <v>175</v>
      </c>
      <c r="AR230" s="179"/>
      <c r="AS230" s="179"/>
      <c r="AT230" s="179"/>
      <c r="AU230" s="179"/>
    </row>
    <row r="231" spans="1:47">
      <c r="A231" s="123" t="b">
        <f>'Ficha funcionário'!A226</f>
        <v>0</v>
      </c>
      <c r="B231" s="123">
        <f>'Ficha funcionário'!B226</f>
        <v>0</v>
      </c>
      <c r="C231" s="123">
        <f>'Ficha funcionário'!C226</f>
        <v>0</v>
      </c>
      <c r="D231" s="124">
        <f>'Ficha funcionário'!D226</f>
        <v>0</v>
      </c>
      <c r="E23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3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31" s="173">
        <f>'Ficha funcionário'!I226</f>
        <v>0</v>
      </c>
      <c r="H231" s="126">
        <f>'Ficha funcionário'!N226</f>
        <v>44</v>
      </c>
      <c r="I231" s="126">
        <f>'Ficha funcionário'!O226</f>
        <v>9</v>
      </c>
      <c r="J231" s="127">
        <f t="shared" si="33"/>
        <v>0</v>
      </c>
      <c r="K231" s="172"/>
      <c r="L231" s="172"/>
      <c r="M231" s="172"/>
      <c r="N231" s="128">
        <f t="shared" si="38"/>
        <v>0</v>
      </c>
      <c r="O231" s="128">
        <f t="shared" si="34"/>
        <v>0</v>
      </c>
      <c r="P231" s="128">
        <f t="shared" si="35"/>
        <v>0</v>
      </c>
      <c r="Q231" s="129">
        <f t="shared" si="39"/>
        <v>18</v>
      </c>
      <c r="R231" s="177">
        <v>0</v>
      </c>
      <c r="S231" s="177">
        <v>0</v>
      </c>
      <c r="T231" s="177">
        <v>0</v>
      </c>
      <c r="U231" s="129">
        <f>-(S231*'Ficha funcionário'!O226)*'Ficha de funcio e processa'!J231</f>
        <v>0</v>
      </c>
      <c r="V231" s="129">
        <f>(T231*'Ficha funcionário'!O226)*'Ficha de funcio e processa'!J231</f>
        <v>0</v>
      </c>
      <c r="W231" s="130">
        <f t="shared" si="40"/>
        <v>0</v>
      </c>
      <c r="X231" s="132"/>
      <c r="Y231" s="132">
        <f t="shared" si="41"/>
        <v>0</v>
      </c>
      <c r="Z231" s="133"/>
      <c r="AA231" s="133"/>
      <c r="AB231" s="133"/>
      <c r="AC231" s="133"/>
      <c r="AD231" s="149">
        <f>'Ficha funcionário'!Q226</f>
        <v>0</v>
      </c>
      <c r="AE231" s="149">
        <f>'Ficha funcionário'!P226</f>
        <v>0</v>
      </c>
      <c r="AF231" s="133"/>
      <c r="AG231" s="221"/>
      <c r="AH231" s="221"/>
      <c r="AI231" s="222">
        <f t="shared" si="36"/>
        <v>0</v>
      </c>
      <c r="AJ231" s="223">
        <f>'Ficha funcionário'!J226</f>
        <v>0</v>
      </c>
      <c r="AK231" s="222">
        <f>'Ficha funcionário'!K226</f>
        <v>0</v>
      </c>
      <c r="AL231" s="222">
        <f>'Ficha funcionário'!L226</f>
        <v>0</v>
      </c>
      <c r="AM231" s="222">
        <f>'Ficha funcionário'!M226</f>
        <v>-0.3</v>
      </c>
      <c r="AN231" s="222">
        <f t="shared" si="42"/>
        <v>0</v>
      </c>
      <c r="AO231" s="134">
        <f t="shared" si="37"/>
        <v>0</v>
      </c>
      <c r="AP231" s="178"/>
      <c r="AQ231" s="246" t="s">
        <v>175</v>
      </c>
      <c r="AR231" s="179"/>
      <c r="AS231" s="179"/>
      <c r="AT231" s="179"/>
      <c r="AU231" s="179"/>
    </row>
    <row r="232" spans="1:47">
      <c r="A232" s="123" t="b">
        <f>'Ficha funcionário'!A227</f>
        <v>0</v>
      </c>
      <c r="B232" s="123">
        <f>'Ficha funcionário'!B227</f>
        <v>0</v>
      </c>
      <c r="C232" s="123">
        <f>'Ficha funcionário'!C227</f>
        <v>0</v>
      </c>
      <c r="D232" s="124">
        <f>'Ficha funcionário'!D227</f>
        <v>0</v>
      </c>
      <c r="E23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3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32" s="173">
        <f>'Ficha funcionário'!I227</f>
        <v>0</v>
      </c>
      <c r="H232" s="126">
        <f>'Ficha funcionário'!N227</f>
        <v>44</v>
      </c>
      <c r="I232" s="126">
        <f>'Ficha funcionário'!O227</f>
        <v>9</v>
      </c>
      <c r="J232" s="127">
        <f t="shared" si="33"/>
        <v>0</v>
      </c>
      <c r="K232" s="172"/>
      <c r="L232" s="172"/>
      <c r="M232" s="172"/>
      <c r="N232" s="128">
        <f t="shared" si="38"/>
        <v>0</v>
      </c>
      <c r="O232" s="128">
        <f t="shared" si="34"/>
        <v>0</v>
      </c>
      <c r="P232" s="128">
        <f t="shared" si="35"/>
        <v>0</v>
      </c>
      <c r="Q232" s="129">
        <f t="shared" si="39"/>
        <v>18</v>
      </c>
      <c r="R232" s="177">
        <v>0</v>
      </c>
      <c r="S232" s="177">
        <v>0</v>
      </c>
      <c r="T232" s="177">
        <v>0</v>
      </c>
      <c r="U232" s="129">
        <f>-(S232*'Ficha funcionário'!O227)*'Ficha de funcio e processa'!J232</f>
        <v>0</v>
      </c>
      <c r="V232" s="129">
        <f>(T232*'Ficha funcionário'!O227)*'Ficha de funcio e processa'!J232</f>
        <v>0</v>
      </c>
      <c r="W232" s="130">
        <f t="shared" si="40"/>
        <v>0</v>
      </c>
      <c r="X232" s="132"/>
      <c r="Y232" s="132">
        <f t="shared" si="41"/>
        <v>0</v>
      </c>
      <c r="Z232" s="133"/>
      <c r="AA232" s="133"/>
      <c r="AB232" s="133"/>
      <c r="AC232" s="133"/>
      <c r="AD232" s="149">
        <f>'Ficha funcionário'!Q227</f>
        <v>0</v>
      </c>
      <c r="AE232" s="149">
        <f>'Ficha funcionário'!P227</f>
        <v>0</v>
      </c>
      <c r="AF232" s="133"/>
      <c r="AG232" s="221"/>
      <c r="AH232" s="221"/>
      <c r="AI232" s="222">
        <f t="shared" si="36"/>
        <v>0</v>
      </c>
      <c r="AJ232" s="223">
        <f>'Ficha funcionário'!J227</f>
        <v>0</v>
      </c>
      <c r="AK232" s="222">
        <f>'Ficha funcionário'!K227</f>
        <v>0</v>
      </c>
      <c r="AL232" s="222">
        <f>'Ficha funcionário'!L227</f>
        <v>0</v>
      </c>
      <c r="AM232" s="222">
        <f>'Ficha funcionário'!M227</f>
        <v>-0.3</v>
      </c>
      <c r="AN232" s="222">
        <f t="shared" si="42"/>
        <v>0</v>
      </c>
      <c r="AO232" s="134">
        <f t="shared" si="37"/>
        <v>0</v>
      </c>
      <c r="AP232" s="178"/>
      <c r="AQ232" s="246" t="s">
        <v>175</v>
      </c>
      <c r="AR232" s="179"/>
      <c r="AS232" s="179"/>
      <c r="AT232" s="179"/>
      <c r="AU232" s="179"/>
    </row>
    <row r="233" spans="1:47">
      <c r="A233" s="123" t="b">
        <f>'Ficha funcionário'!A228</f>
        <v>0</v>
      </c>
      <c r="B233" s="123">
        <f>'Ficha funcionário'!B228</f>
        <v>0</v>
      </c>
      <c r="C233" s="123">
        <f>'Ficha funcionário'!C228</f>
        <v>0</v>
      </c>
      <c r="D233" s="124">
        <f>'Ficha funcionário'!D228</f>
        <v>0</v>
      </c>
      <c r="E23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3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33" s="173">
        <f>'Ficha funcionário'!I228</f>
        <v>0</v>
      </c>
      <c r="H233" s="126">
        <f>'Ficha funcionário'!N228</f>
        <v>44</v>
      </c>
      <c r="I233" s="126">
        <f>'Ficha funcionário'!O228</f>
        <v>9</v>
      </c>
      <c r="J233" s="127">
        <f t="shared" si="33"/>
        <v>0</v>
      </c>
      <c r="K233" s="172"/>
      <c r="L233" s="172"/>
      <c r="M233" s="172"/>
      <c r="N233" s="128">
        <f t="shared" si="38"/>
        <v>0</v>
      </c>
      <c r="O233" s="128">
        <f t="shared" si="34"/>
        <v>0</v>
      </c>
      <c r="P233" s="128">
        <f t="shared" si="35"/>
        <v>0</v>
      </c>
      <c r="Q233" s="129">
        <f t="shared" si="39"/>
        <v>18</v>
      </c>
      <c r="R233" s="177">
        <v>0</v>
      </c>
      <c r="S233" s="177">
        <v>0</v>
      </c>
      <c r="T233" s="177">
        <v>0</v>
      </c>
      <c r="U233" s="129">
        <f>-(S233*'Ficha funcionário'!O228)*'Ficha de funcio e processa'!J233</f>
        <v>0</v>
      </c>
      <c r="V233" s="129">
        <f>(T233*'Ficha funcionário'!O228)*'Ficha de funcio e processa'!J233</f>
        <v>0</v>
      </c>
      <c r="W233" s="130">
        <f t="shared" si="40"/>
        <v>0</v>
      </c>
      <c r="X233" s="132"/>
      <c r="Y233" s="132">
        <f t="shared" si="41"/>
        <v>0</v>
      </c>
      <c r="Z233" s="133"/>
      <c r="AA233" s="133"/>
      <c r="AB233" s="133"/>
      <c r="AC233" s="133"/>
      <c r="AD233" s="149">
        <f>'Ficha funcionário'!Q228</f>
        <v>0</v>
      </c>
      <c r="AE233" s="149">
        <f>'Ficha funcionário'!P228</f>
        <v>0</v>
      </c>
      <c r="AF233" s="133"/>
      <c r="AG233" s="221"/>
      <c r="AH233" s="221"/>
      <c r="AI233" s="222">
        <f t="shared" si="36"/>
        <v>0</v>
      </c>
      <c r="AJ233" s="223">
        <f>'Ficha funcionário'!J228</f>
        <v>0</v>
      </c>
      <c r="AK233" s="222">
        <f>'Ficha funcionário'!K228</f>
        <v>0</v>
      </c>
      <c r="AL233" s="222">
        <f>'Ficha funcionário'!L228</f>
        <v>0</v>
      </c>
      <c r="AM233" s="222">
        <f>'Ficha funcionário'!M228</f>
        <v>-0.3</v>
      </c>
      <c r="AN233" s="222">
        <f t="shared" si="42"/>
        <v>0</v>
      </c>
      <c r="AO233" s="134">
        <f t="shared" si="37"/>
        <v>0</v>
      </c>
      <c r="AP233" s="178"/>
      <c r="AQ233" s="246" t="s">
        <v>175</v>
      </c>
      <c r="AR233" s="179"/>
      <c r="AS233" s="179"/>
      <c r="AT233" s="179"/>
      <c r="AU233" s="179"/>
    </row>
    <row r="234" spans="1:47">
      <c r="A234" s="123" t="b">
        <f>'Ficha funcionário'!A229</f>
        <v>0</v>
      </c>
      <c r="B234" s="123">
        <f>'Ficha funcionário'!B229</f>
        <v>0</v>
      </c>
      <c r="C234" s="123">
        <f>'Ficha funcionário'!C229</f>
        <v>0</v>
      </c>
      <c r="D234" s="124">
        <f>'Ficha funcionário'!D229</f>
        <v>0</v>
      </c>
      <c r="E23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3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34" s="173">
        <f>'Ficha funcionário'!I229</f>
        <v>0</v>
      </c>
      <c r="H234" s="126">
        <f>'Ficha funcionário'!N229</f>
        <v>44</v>
      </c>
      <c r="I234" s="126">
        <f>'Ficha funcionário'!O229</f>
        <v>9</v>
      </c>
      <c r="J234" s="127">
        <f t="shared" si="33"/>
        <v>0</v>
      </c>
      <c r="K234" s="172"/>
      <c r="L234" s="172"/>
      <c r="M234" s="172"/>
      <c r="N234" s="128">
        <f t="shared" si="38"/>
        <v>0</v>
      </c>
      <c r="O234" s="128">
        <f t="shared" si="34"/>
        <v>0</v>
      </c>
      <c r="P234" s="128">
        <f t="shared" si="35"/>
        <v>0</v>
      </c>
      <c r="Q234" s="129">
        <f t="shared" si="39"/>
        <v>18</v>
      </c>
      <c r="R234" s="177">
        <v>0</v>
      </c>
      <c r="S234" s="177">
        <v>0</v>
      </c>
      <c r="T234" s="177">
        <v>0</v>
      </c>
      <c r="U234" s="129">
        <f>-(S234*'Ficha funcionário'!O229)*'Ficha de funcio e processa'!J234</f>
        <v>0</v>
      </c>
      <c r="V234" s="129">
        <f>(T234*'Ficha funcionário'!O229)*'Ficha de funcio e processa'!J234</f>
        <v>0</v>
      </c>
      <c r="W234" s="130">
        <f t="shared" si="40"/>
        <v>0</v>
      </c>
      <c r="X234" s="132"/>
      <c r="Y234" s="132">
        <f t="shared" si="41"/>
        <v>0</v>
      </c>
      <c r="Z234" s="133"/>
      <c r="AA234" s="133"/>
      <c r="AB234" s="133"/>
      <c r="AC234" s="133"/>
      <c r="AD234" s="149">
        <f>'Ficha funcionário'!Q229</f>
        <v>0</v>
      </c>
      <c r="AE234" s="149">
        <f>'Ficha funcionário'!P229</f>
        <v>0</v>
      </c>
      <c r="AF234" s="133"/>
      <c r="AG234" s="221"/>
      <c r="AH234" s="221"/>
      <c r="AI234" s="222">
        <f t="shared" si="36"/>
        <v>0</v>
      </c>
      <c r="AJ234" s="223">
        <f>'Ficha funcionário'!J229</f>
        <v>0</v>
      </c>
      <c r="AK234" s="222">
        <f>'Ficha funcionário'!K229</f>
        <v>0</v>
      </c>
      <c r="AL234" s="222">
        <f>'Ficha funcionário'!L229</f>
        <v>0</v>
      </c>
      <c r="AM234" s="222">
        <f>'Ficha funcionário'!M229</f>
        <v>-0.3</v>
      </c>
      <c r="AN234" s="222">
        <f t="shared" si="42"/>
        <v>0</v>
      </c>
      <c r="AO234" s="134">
        <f t="shared" si="37"/>
        <v>0</v>
      </c>
      <c r="AP234" s="178"/>
      <c r="AQ234" s="246" t="s">
        <v>175</v>
      </c>
      <c r="AR234" s="179"/>
      <c r="AS234" s="179"/>
      <c r="AT234" s="179"/>
      <c r="AU234" s="179"/>
    </row>
    <row r="235" spans="1:47">
      <c r="A235" s="123" t="b">
        <f>'Ficha funcionário'!A230</f>
        <v>0</v>
      </c>
      <c r="B235" s="123">
        <f>'Ficha funcionário'!B230</f>
        <v>0</v>
      </c>
      <c r="C235" s="123">
        <f>'Ficha funcionário'!C230</f>
        <v>0</v>
      </c>
      <c r="D235" s="124">
        <f>'Ficha funcionário'!D230</f>
        <v>0</v>
      </c>
      <c r="E23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3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35" s="173">
        <f>'Ficha funcionário'!I230</f>
        <v>0</v>
      </c>
      <c r="H235" s="126">
        <f>'Ficha funcionário'!N230</f>
        <v>44</v>
      </c>
      <c r="I235" s="126">
        <f>'Ficha funcionário'!O230</f>
        <v>9</v>
      </c>
      <c r="J235" s="127">
        <f t="shared" si="33"/>
        <v>0</v>
      </c>
      <c r="K235" s="172"/>
      <c r="L235" s="172"/>
      <c r="M235" s="172"/>
      <c r="N235" s="128">
        <f t="shared" si="38"/>
        <v>0</v>
      </c>
      <c r="O235" s="128">
        <f t="shared" si="34"/>
        <v>0</v>
      </c>
      <c r="P235" s="128">
        <f t="shared" si="35"/>
        <v>0</v>
      </c>
      <c r="Q235" s="129">
        <f t="shared" si="39"/>
        <v>18</v>
      </c>
      <c r="R235" s="177">
        <v>0</v>
      </c>
      <c r="S235" s="177">
        <v>0</v>
      </c>
      <c r="T235" s="177">
        <v>0</v>
      </c>
      <c r="U235" s="129">
        <f>-(S235*'Ficha funcionário'!O230)*'Ficha de funcio e processa'!J235</f>
        <v>0</v>
      </c>
      <c r="V235" s="129">
        <f>(T235*'Ficha funcionário'!O230)*'Ficha de funcio e processa'!J235</f>
        <v>0</v>
      </c>
      <c r="W235" s="130">
        <f t="shared" si="40"/>
        <v>0</v>
      </c>
      <c r="X235" s="132"/>
      <c r="Y235" s="132">
        <f t="shared" si="41"/>
        <v>0</v>
      </c>
      <c r="Z235" s="133"/>
      <c r="AA235" s="133"/>
      <c r="AB235" s="133"/>
      <c r="AC235" s="133"/>
      <c r="AD235" s="149">
        <f>'Ficha funcionário'!Q230</f>
        <v>0</v>
      </c>
      <c r="AE235" s="149">
        <f>'Ficha funcionário'!P230</f>
        <v>0</v>
      </c>
      <c r="AF235" s="133"/>
      <c r="AG235" s="221"/>
      <c r="AH235" s="221"/>
      <c r="AI235" s="222">
        <f t="shared" si="36"/>
        <v>0</v>
      </c>
      <c r="AJ235" s="223">
        <f>'Ficha funcionário'!J230</f>
        <v>0</v>
      </c>
      <c r="AK235" s="222">
        <f>'Ficha funcionário'!K230</f>
        <v>0</v>
      </c>
      <c r="AL235" s="222">
        <f>'Ficha funcionário'!L230</f>
        <v>0</v>
      </c>
      <c r="AM235" s="222">
        <f>'Ficha funcionário'!M230</f>
        <v>-0.3</v>
      </c>
      <c r="AN235" s="222">
        <f t="shared" si="42"/>
        <v>0</v>
      </c>
      <c r="AO235" s="134">
        <f t="shared" si="37"/>
        <v>0</v>
      </c>
      <c r="AP235" s="178"/>
      <c r="AQ235" s="246" t="s">
        <v>175</v>
      </c>
      <c r="AR235" s="179"/>
      <c r="AS235" s="179"/>
      <c r="AT235" s="179"/>
      <c r="AU235" s="179"/>
    </row>
    <row r="236" spans="1:47">
      <c r="A236" s="123" t="b">
        <f>'Ficha funcionário'!A231</f>
        <v>0</v>
      </c>
      <c r="B236" s="123">
        <f>'Ficha funcionário'!B231</f>
        <v>0</v>
      </c>
      <c r="C236" s="123">
        <f>'Ficha funcionário'!C231</f>
        <v>0</v>
      </c>
      <c r="D236" s="124">
        <f>'Ficha funcionário'!D231</f>
        <v>0</v>
      </c>
      <c r="E23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3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36" s="173">
        <f>'Ficha funcionário'!I231</f>
        <v>0</v>
      </c>
      <c r="H236" s="126">
        <f>'Ficha funcionário'!N231</f>
        <v>44</v>
      </c>
      <c r="I236" s="126">
        <f>'Ficha funcionário'!O231</f>
        <v>9</v>
      </c>
      <c r="J236" s="127">
        <f t="shared" si="33"/>
        <v>0</v>
      </c>
      <c r="K236" s="172"/>
      <c r="L236" s="172"/>
      <c r="M236" s="172"/>
      <c r="N236" s="128">
        <f t="shared" si="38"/>
        <v>0</v>
      </c>
      <c r="O236" s="128">
        <f t="shared" si="34"/>
        <v>0</v>
      </c>
      <c r="P236" s="128">
        <f t="shared" si="35"/>
        <v>0</v>
      </c>
      <c r="Q236" s="129">
        <f t="shared" si="39"/>
        <v>18</v>
      </c>
      <c r="R236" s="177">
        <v>0</v>
      </c>
      <c r="S236" s="177">
        <v>0</v>
      </c>
      <c r="T236" s="177">
        <v>0</v>
      </c>
      <c r="U236" s="129">
        <f>-(S236*'Ficha funcionário'!O231)*'Ficha de funcio e processa'!J236</f>
        <v>0</v>
      </c>
      <c r="V236" s="129">
        <f>(T236*'Ficha funcionário'!O231)*'Ficha de funcio e processa'!J236</f>
        <v>0</v>
      </c>
      <c r="W236" s="130">
        <f t="shared" si="40"/>
        <v>0</v>
      </c>
      <c r="X236" s="132"/>
      <c r="Y236" s="132">
        <f t="shared" si="41"/>
        <v>0</v>
      </c>
      <c r="Z236" s="133"/>
      <c r="AA236" s="133"/>
      <c r="AB236" s="133"/>
      <c r="AC236" s="133"/>
      <c r="AD236" s="149">
        <f>'Ficha funcionário'!Q231</f>
        <v>0</v>
      </c>
      <c r="AE236" s="149">
        <f>'Ficha funcionário'!P231</f>
        <v>0</v>
      </c>
      <c r="AF236" s="133"/>
      <c r="AG236" s="221"/>
      <c r="AH236" s="221"/>
      <c r="AI236" s="222">
        <f t="shared" si="36"/>
        <v>0</v>
      </c>
      <c r="AJ236" s="223">
        <f>'Ficha funcionário'!J231</f>
        <v>0</v>
      </c>
      <c r="AK236" s="222">
        <f>'Ficha funcionário'!K231</f>
        <v>0</v>
      </c>
      <c r="AL236" s="222">
        <f>'Ficha funcionário'!L231</f>
        <v>0</v>
      </c>
      <c r="AM236" s="222">
        <f>'Ficha funcionário'!M231</f>
        <v>-0.3</v>
      </c>
      <c r="AN236" s="222">
        <f t="shared" si="42"/>
        <v>0</v>
      </c>
      <c r="AO236" s="134">
        <f t="shared" si="37"/>
        <v>0</v>
      </c>
      <c r="AP236" s="178"/>
      <c r="AQ236" s="246" t="s">
        <v>175</v>
      </c>
      <c r="AR236" s="179"/>
      <c r="AS236" s="179"/>
      <c r="AT236" s="179"/>
      <c r="AU236" s="179"/>
    </row>
    <row r="237" spans="1:47">
      <c r="A237" s="123" t="b">
        <f>'Ficha funcionário'!A232</f>
        <v>0</v>
      </c>
      <c r="B237" s="123">
        <f>'Ficha funcionário'!B232</f>
        <v>0</v>
      </c>
      <c r="C237" s="123">
        <f>'Ficha funcionário'!C232</f>
        <v>0</v>
      </c>
      <c r="D237" s="124">
        <f>'Ficha funcionário'!D232</f>
        <v>0</v>
      </c>
      <c r="E23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3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37" s="173">
        <f>'Ficha funcionário'!I232</f>
        <v>0</v>
      </c>
      <c r="H237" s="126">
        <f>'Ficha funcionário'!N232</f>
        <v>44</v>
      </c>
      <c r="I237" s="126">
        <f>'Ficha funcionário'!O232</f>
        <v>9</v>
      </c>
      <c r="J237" s="127">
        <f t="shared" si="33"/>
        <v>0</v>
      </c>
      <c r="K237" s="172"/>
      <c r="L237" s="172"/>
      <c r="M237" s="172"/>
      <c r="N237" s="128">
        <f t="shared" si="38"/>
        <v>0</v>
      </c>
      <c r="O237" s="128">
        <f t="shared" si="34"/>
        <v>0</v>
      </c>
      <c r="P237" s="128">
        <f t="shared" si="35"/>
        <v>0</v>
      </c>
      <c r="Q237" s="129">
        <f t="shared" si="39"/>
        <v>18</v>
      </c>
      <c r="R237" s="177">
        <v>0</v>
      </c>
      <c r="S237" s="177">
        <v>0</v>
      </c>
      <c r="T237" s="177">
        <v>0</v>
      </c>
      <c r="U237" s="129">
        <f>-(S237*'Ficha funcionário'!O232)*'Ficha de funcio e processa'!J237</f>
        <v>0</v>
      </c>
      <c r="V237" s="129">
        <f>(T237*'Ficha funcionário'!O232)*'Ficha de funcio e processa'!J237</f>
        <v>0</v>
      </c>
      <c r="W237" s="130">
        <f t="shared" si="40"/>
        <v>0</v>
      </c>
      <c r="X237" s="132"/>
      <c r="Y237" s="132">
        <f t="shared" si="41"/>
        <v>0</v>
      </c>
      <c r="Z237" s="133"/>
      <c r="AA237" s="133"/>
      <c r="AB237" s="133"/>
      <c r="AC237" s="133"/>
      <c r="AD237" s="149">
        <f>'Ficha funcionário'!Q232</f>
        <v>0</v>
      </c>
      <c r="AE237" s="149">
        <f>'Ficha funcionário'!P232</f>
        <v>0</v>
      </c>
      <c r="AF237" s="133"/>
      <c r="AG237" s="221"/>
      <c r="AH237" s="221"/>
      <c r="AI237" s="222">
        <f t="shared" si="36"/>
        <v>0</v>
      </c>
      <c r="AJ237" s="223">
        <f>'Ficha funcionário'!J232</f>
        <v>0</v>
      </c>
      <c r="AK237" s="222">
        <f>'Ficha funcionário'!K232</f>
        <v>0</v>
      </c>
      <c r="AL237" s="222">
        <f>'Ficha funcionário'!L232</f>
        <v>0</v>
      </c>
      <c r="AM237" s="222">
        <f>'Ficha funcionário'!M232</f>
        <v>-0.3</v>
      </c>
      <c r="AN237" s="222">
        <f t="shared" si="42"/>
        <v>0</v>
      </c>
      <c r="AO237" s="134">
        <f t="shared" si="37"/>
        <v>0</v>
      </c>
      <c r="AP237" s="178"/>
      <c r="AQ237" s="246" t="s">
        <v>175</v>
      </c>
      <c r="AR237" s="179"/>
      <c r="AS237" s="179"/>
      <c r="AT237" s="179"/>
      <c r="AU237" s="179"/>
    </row>
    <row r="238" spans="1:47">
      <c r="A238" s="123" t="b">
        <f>'Ficha funcionário'!A233</f>
        <v>0</v>
      </c>
      <c r="B238" s="123">
        <f>'Ficha funcionário'!B233</f>
        <v>0</v>
      </c>
      <c r="C238" s="123">
        <f>'Ficha funcionário'!C233</f>
        <v>0</v>
      </c>
      <c r="D238" s="124">
        <f>'Ficha funcionário'!D233</f>
        <v>0</v>
      </c>
      <c r="E23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3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38" s="173">
        <f>'Ficha funcionário'!I233</f>
        <v>0</v>
      </c>
      <c r="H238" s="126">
        <f>'Ficha funcionário'!N233</f>
        <v>44</v>
      </c>
      <c r="I238" s="126">
        <f>'Ficha funcionário'!O233</f>
        <v>9</v>
      </c>
      <c r="J238" s="127">
        <f t="shared" si="33"/>
        <v>0</v>
      </c>
      <c r="K238" s="172"/>
      <c r="L238" s="172"/>
      <c r="M238" s="172"/>
      <c r="N238" s="128">
        <f t="shared" si="38"/>
        <v>0</v>
      </c>
      <c r="O238" s="128">
        <f t="shared" si="34"/>
        <v>0</v>
      </c>
      <c r="P238" s="128">
        <f t="shared" si="35"/>
        <v>0</v>
      </c>
      <c r="Q238" s="129">
        <f t="shared" si="39"/>
        <v>18</v>
      </c>
      <c r="R238" s="177">
        <v>0</v>
      </c>
      <c r="S238" s="177">
        <v>0</v>
      </c>
      <c r="T238" s="177">
        <v>0</v>
      </c>
      <c r="U238" s="129">
        <f>-(S238*'Ficha funcionário'!O233)*'Ficha de funcio e processa'!J238</f>
        <v>0</v>
      </c>
      <c r="V238" s="129">
        <f>(T238*'Ficha funcionário'!O233)*'Ficha de funcio e processa'!J238</f>
        <v>0</v>
      </c>
      <c r="W238" s="130">
        <f t="shared" si="40"/>
        <v>0</v>
      </c>
      <c r="X238" s="132"/>
      <c r="Y238" s="132">
        <f t="shared" si="41"/>
        <v>0</v>
      </c>
      <c r="Z238" s="133"/>
      <c r="AA238" s="133"/>
      <c r="AB238" s="133"/>
      <c r="AC238" s="133"/>
      <c r="AD238" s="149">
        <f>'Ficha funcionário'!Q233</f>
        <v>0</v>
      </c>
      <c r="AE238" s="149">
        <f>'Ficha funcionário'!P233</f>
        <v>0</v>
      </c>
      <c r="AF238" s="133"/>
      <c r="AG238" s="221"/>
      <c r="AH238" s="221"/>
      <c r="AI238" s="222">
        <f t="shared" si="36"/>
        <v>0</v>
      </c>
      <c r="AJ238" s="223">
        <f>'Ficha funcionário'!J233</f>
        <v>0</v>
      </c>
      <c r="AK238" s="222">
        <f>'Ficha funcionário'!K233</f>
        <v>0</v>
      </c>
      <c r="AL238" s="222">
        <f>'Ficha funcionário'!L233</f>
        <v>0</v>
      </c>
      <c r="AM238" s="222">
        <f>'Ficha funcionário'!M233</f>
        <v>-0.3</v>
      </c>
      <c r="AN238" s="222">
        <f t="shared" si="42"/>
        <v>0</v>
      </c>
      <c r="AO238" s="134">
        <f t="shared" si="37"/>
        <v>0</v>
      </c>
      <c r="AP238" s="178"/>
      <c r="AQ238" s="246" t="s">
        <v>175</v>
      </c>
      <c r="AR238" s="179"/>
      <c r="AS238" s="179"/>
      <c r="AT238" s="179"/>
      <c r="AU238" s="179"/>
    </row>
    <row r="239" spans="1:47">
      <c r="A239" s="123" t="b">
        <f>'Ficha funcionário'!A234</f>
        <v>0</v>
      </c>
      <c r="B239" s="123">
        <f>'Ficha funcionário'!B234</f>
        <v>0</v>
      </c>
      <c r="C239" s="123">
        <f>'Ficha funcionário'!C234</f>
        <v>0</v>
      </c>
      <c r="D239" s="124">
        <f>'Ficha funcionário'!D234</f>
        <v>0</v>
      </c>
      <c r="E23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3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39" s="173">
        <f>'Ficha funcionário'!I234</f>
        <v>0</v>
      </c>
      <c r="H239" s="126">
        <f>'Ficha funcionário'!N234</f>
        <v>44</v>
      </c>
      <c r="I239" s="126">
        <f>'Ficha funcionário'!O234</f>
        <v>9</v>
      </c>
      <c r="J239" s="127">
        <f t="shared" si="33"/>
        <v>0</v>
      </c>
      <c r="K239" s="172"/>
      <c r="L239" s="172"/>
      <c r="M239" s="172"/>
      <c r="N239" s="128">
        <f t="shared" si="38"/>
        <v>0</v>
      </c>
      <c r="O239" s="128">
        <f t="shared" si="34"/>
        <v>0</v>
      </c>
      <c r="P239" s="128">
        <f t="shared" si="35"/>
        <v>0</v>
      </c>
      <c r="Q239" s="129">
        <f t="shared" si="39"/>
        <v>18</v>
      </c>
      <c r="R239" s="177">
        <v>0</v>
      </c>
      <c r="S239" s="177">
        <v>0</v>
      </c>
      <c r="T239" s="177">
        <v>0</v>
      </c>
      <c r="U239" s="129">
        <f>-(S239*'Ficha funcionário'!O234)*'Ficha de funcio e processa'!J239</f>
        <v>0</v>
      </c>
      <c r="V239" s="129">
        <f>(T239*'Ficha funcionário'!O234)*'Ficha de funcio e processa'!J239</f>
        <v>0</v>
      </c>
      <c r="W239" s="130">
        <f t="shared" si="40"/>
        <v>0</v>
      </c>
      <c r="X239" s="132"/>
      <c r="Y239" s="132">
        <f t="shared" si="41"/>
        <v>0</v>
      </c>
      <c r="Z239" s="133"/>
      <c r="AA239" s="133"/>
      <c r="AB239" s="133"/>
      <c r="AC239" s="133"/>
      <c r="AD239" s="149">
        <f>'Ficha funcionário'!Q234</f>
        <v>0</v>
      </c>
      <c r="AE239" s="149">
        <f>'Ficha funcionário'!P234</f>
        <v>0</v>
      </c>
      <c r="AF239" s="133"/>
      <c r="AG239" s="221"/>
      <c r="AH239" s="221"/>
      <c r="AI239" s="222">
        <f t="shared" si="36"/>
        <v>0</v>
      </c>
      <c r="AJ239" s="223">
        <f>'Ficha funcionário'!J234</f>
        <v>0</v>
      </c>
      <c r="AK239" s="222">
        <f>'Ficha funcionário'!K234</f>
        <v>0</v>
      </c>
      <c r="AL239" s="222">
        <f>'Ficha funcionário'!L234</f>
        <v>0</v>
      </c>
      <c r="AM239" s="222">
        <f>'Ficha funcionário'!M234</f>
        <v>-0.3</v>
      </c>
      <c r="AN239" s="222">
        <f t="shared" si="42"/>
        <v>0</v>
      </c>
      <c r="AO239" s="134">
        <f t="shared" si="37"/>
        <v>0</v>
      </c>
      <c r="AP239" s="178"/>
      <c r="AQ239" s="246" t="s">
        <v>175</v>
      </c>
      <c r="AR239" s="179"/>
      <c r="AS239" s="179"/>
      <c r="AT239" s="179"/>
      <c r="AU239" s="179"/>
    </row>
    <row r="240" spans="1:47">
      <c r="A240" s="123" t="b">
        <f>'Ficha funcionário'!A235</f>
        <v>0</v>
      </c>
      <c r="B240" s="123">
        <f>'Ficha funcionário'!B235</f>
        <v>0</v>
      </c>
      <c r="C240" s="123">
        <f>'Ficha funcionário'!C235</f>
        <v>0</v>
      </c>
      <c r="D240" s="124">
        <f>'Ficha funcionário'!D235</f>
        <v>0</v>
      </c>
      <c r="E24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4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40" s="173">
        <f>'Ficha funcionário'!I235</f>
        <v>0</v>
      </c>
      <c r="H240" s="126">
        <f>'Ficha funcionário'!N235</f>
        <v>44</v>
      </c>
      <c r="I240" s="126">
        <f>'Ficha funcionário'!O235</f>
        <v>9</v>
      </c>
      <c r="J240" s="127">
        <f t="shared" si="33"/>
        <v>0</v>
      </c>
      <c r="K240" s="172"/>
      <c r="L240" s="172"/>
      <c r="M240" s="172"/>
      <c r="N240" s="128">
        <f t="shared" si="38"/>
        <v>0</v>
      </c>
      <c r="O240" s="128">
        <f t="shared" si="34"/>
        <v>0</v>
      </c>
      <c r="P240" s="128">
        <f t="shared" si="35"/>
        <v>0</v>
      </c>
      <c r="Q240" s="129">
        <f t="shared" si="39"/>
        <v>18</v>
      </c>
      <c r="R240" s="177">
        <v>0</v>
      </c>
      <c r="S240" s="177">
        <v>0</v>
      </c>
      <c r="T240" s="177">
        <v>0</v>
      </c>
      <c r="U240" s="129">
        <f>-(S240*'Ficha funcionário'!O235)*'Ficha de funcio e processa'!J240</f>
        <v>0</v>
      </c>
      <c r="V240" s="129">
        <f>(T240*'Ficha funcionário'!O235)*'Ficha de funcio e processa'!J240</f>
        <v>0</v>
      </c>
      <c r="W240" s="130">
        <f t="shared" si="40"/>
        <v>0</v>
      </c>
      <c r="X240" s="132"/>
      <c r="Y240" s="132">
        <f t="shared" si="41"/>
        <v>0</v>
      </c>
      <c r="Z240" s="133"/>
      <c r="AA240" s="133"/>
      <c r="AB240" s="133"/>
      <c r="AC240" s="133"/>
      <c r="AD240" s="149">
        <f>'Ficha funcionário'!Q235</f>
        <v>0</v>
      </c>
      <c r="AE240" s="149">
        <f>'Ficha funcionário'!P235</f>
        <v>0</v>
      </c>
      <c r="AF240" s="133"/>
      <c r="AG240" s="221"/>
      <c r="AH240" s="221"/>
      <c r="AI240" s="222">
        <f t="shared" si="36"/>
        <v>0</v>
      </c>
      <c r="AJ240" s="223">
        <f>'Ficha funcionário'!J235</f>
        <v>0</v>
      </c>
      <c r="AK240" s="222">
        <f>'Ficha funcionário'!K235</f>
        <v>0</v>
      </c>
      <c r="AL240" s="222">
        <f>'Ficha funcionário'!L235</f>
        <v>0</v>
      </c>
      <c r="AM240" s="222">
        <f>'Ficha funcionário'!M235</f>
        <v>-0.3</v>
      </c>
      <c r="AN240" s="222">
        <f t="shared" si="42"/>
        <v>0</v>
      </c>
      <c r="AO240" s="134">
        <f t="shared" si="37"/>
        <v>0</v>
      </c>
      <c r="AP240" s="178"/>
      <c r="AQ240" s="246" t="s">
        <v>175</v>
      </c>
      <c r="AR240" s="179"/>
      <c r="AS240" s="179"/>
      <c r="AT240" s="179"/>
      <c r="AU240" s="179"/>
    </row>
    <row r="241" spans="1:47">
      <c r="A241" s="123" t="b">
        <f>'Ficha funcionário'!A236</f>
        <v>0</v>
      </c>
      <c r="B241" s="123">
        <f>'Ficha funcionário'!B236</f>
        <v>0</v>
      </c>
      <c r="C241" s="123">
        <f>'Ficha funcionário'!C236</f>
        <v>0</v>
      </c>
      <c r="D241" s="124">
        <f>'Ficha funcionário'!D236</f>
        <v>0</v>
      </c>
      <c r="E24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4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41" s="173">
        <f>'Ficha funcionário'!I236</f>
        <v>0</v>
      </c>
      <c r="H241" s="126">
        <f>'Ficha funcionário'!N236</f>
        <v>44</v>
      </c>
      <c r="I241" s="126">
        <f>'Ficha funcionário'!O236</f>
        <v>9</v>
      </c>
      <c r="J241" s="127">
        <f t="shared" si="33"/>
        <v>0</v>
      </c>
      <c r="K241" s="172"/>
      <c r="L241" s="172"/>
      <c r="M241" s="172"/>
      <c r="N241" s="128">
        <f t="shared" si="38"/>
        <v>0</v>
      </c>
      <c r="O241" s="128">
        <f t="shared" si="34"/>
        <v>0</v>
      </c>
      <c r="P241" s="128">
        <f t="shared" si="35"/>
        <v>0</v>
      </c>
      <c r="Q241" s="129">
        <f t="shared" si="39"/>
        <v>18</v>
      </c>
      <c r="R241" s="177">
        <v>0</v>
      </c>
      <c r="S241" s="177">
        <v>0</v>
      </c>
      <c r="T241" s="177">
        <v>0</v>
      </c>
      <c r="U241" s="129">
        <f>-(S241*'Ficha funcionário'!O236)*'Ficha de funcio e processa'!J241</f>
        <v>0</v>
      </c>
      <c r="V241" s="129">
        <f>(T241*'Ficha funcionário'!O236)*'Ficha de funcio e processa'!J241</f>
        <v>0</v>
      </c>
      <c r="W241" s="130">
        <f t="shared" si="40"/>
        <v>0</v>
      </c>
      <c r="X241" s="132"/>
      <c r="Y241" s="132">
        <f t="shared" si="41"/>
        <v>0</v>
      </c>
      <c r="Z241" s="133"/>
      <c r="AA241" s="133"/>
      <c r="AB241" s="133"/>
      <c r="AC241" s="133"/>
      <c r="AD241" s="149">
        <f>'Ficha funcionário'!Q236</f>
        <v>0</v>
      </c>
      <c r="AE241" s="149">
        <f>'Ficha funcionário'!P236</f>
        <v>0</v>
      </c>
      <c r="AF241" s="133"/>
      <c r="AG241" s="221"/>
      <c r="AH241" s="221"/>
      <c r="AI241" s="222">
        <f t="shared" si="36"/>
        <v>0</v>
      </c>
      <c r="AJ241" s="223">
        <f>'Ficha funcionário'!J236</f>
        <v>0</v>
      </c>
      <c r="AK241" s="222">
        <f>'Ficha funcionário'!K236</f>
        <v>0</v>
      </c>
      <c r="AL241" s="222">
        <f>'Ficha funcionário'!L236</f>
        <v>0</v>
      </c>
      <c r="AM241" s="222">
        <f>'Ficha funcionário'!M236</f>
        <v>-0.3</v>
      </c>
      <c r="AN241" s="222">
        <f t="shared" si="42"/>
        <v>0</v>
      </c>
      <c r="AO241" s="134">
        <f t="shared" si="37"/>
        <v>0</v>
      </c>
      <c r="AP241" s="178"/>
      <c r="AQ241" s="246" t="s">
        <v>175</v>
      </c>
      <c r="AR241" s="179"/>
      <c r="AS241" s="179"/>
      <c r="AT241" s="179"/>
      <c r="AU241" s="179"/>
    </row>
    <row r="242" spans="1:47">
      <c r="A242" s="123" t="b">
        <f>'Ficha funcionário'!A237</f>
        <v>0</v>
      </c>
      <c r="B242" s="123">
        <f>'Ficha funcionário'!B237</f>
        <v>0</v>
      </c>
      <c r="C242" s="123">
        <f>'Ficha funcionário'!C237</f>
        <v>0</v>
      </c>
      <c r="D242" s="124">
        <f>'Ficha funcionário'!D237</f>
        <v>0</v>
      </c>
      <c r="E24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4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42" s="173">
        <f>'Ficha funcionário'!I237</f>
        <v>0</v>
      </c>
      <c r="H242" s="126">
        <f>'Ficha funcionário'!N237</f>
        <v>44</v>
      </c>
      <c r="I242" s="126">
        <f>'Ficha funcionário'!O237</f>
        <v>9</v>
      </c>
      <c r="J242" s="127">
        <f t="shared" si="33"/>
        <v>0</v>
      </c>
      <c r="K242" s="172"/>
      <c r="L242" s="172"/>
      <c r="M242" s="172"/>
      <c r="N242" s="128">
        <f t="shared" si="38"/>
        <v>0</v>
      </c>
      <c r="O242" s="128">
        <f t="shared" si="34"/>
        <v>0</v>
      </c>
      <c r="P242" s="128">
        <f t="shared" si="35"/>
        <v>0</v>
      </c>
      <c r="Q242" s="129">
        <f t="shared" si="39"/>
        <v>18</v>
      </c>
      <c r="R242" s="177">
        <v>0</v>
      </c>
      <c r="S242" s="177">
        <v>0</v>
      </c>
      <c r="T242" s="177">
        <v>0</v>
      </c>
      <c r="U242" s="129">
        <f>-(S242*'Ficha funcionário'!O237)*'Ficha de funcio e processa'!J242</f>
        <v>0</v>
      </c>
      <c r="V242" s="129">
        <f>(T242*'Ficha funcionário'!O237)*'Ficha de funcio e processa'!J242</f>
        <v>0</v>
      </c>
      <c r="W242" s="130">
        <f t="shared" si="40"/>
        <v>0</v>
      </c>
      <c r="X242" s="132"/>
      <c r="Y242" s="132">
        <f t="shared" si="41"/>
        <v>0</v>
      </c>
      <c r="Z242" s="133"/>
      <c r="AA242" s="133"/>
      <c r="AB242" s="133"/>
      <c r="AC242" s="133"/>
      <c r="AD242" s="149">
        <f>'Ficha funcionário'!Q237</f>
        <v>0</v>
      </c>
      <c r="AE242" s="149">
        <f>'Ficha funcionário'!P237</f>
        <v>0</v>
      </c>
      <c r="AF242" s="133"/>
      <c r="AG242" s="221"/>
      <c r="AH242" s="221"/>
      <c r="AI242" s="222">
        <f t="shared" si="36"/>
        <v>0</v>
      </c>
      <c r="AJ242" s="223">
        <f>'Ficha funcionário'!J237</f>
        <v>0</v>
      </c>
      <c r="AK242" s="222">
        <f>'Ficha funcionário'!K237</f>
        <v>0</v>
      </c>
      <c r="AL242" s="222">
        <f>'Ficha funcionário'!L237</f>
        <v>0</v>
      </c>
      <c r="AM242" s="222">
        <f>'Ficha funcionário'!M237</f>
        <v>-0.3</v>
      </c>
      <c r="AN242" s="222">
        <f t="shared" si="42"/>
        <v>0</v>
      </c>
      <c r="AO242" s="134">
        <f t="shared" si="37"/>
        <v>0</v>
      </c>
      <c r="AP242" s="178"/>
      <c r="AQ242" s="246" t="s">
        <v>175</v>
      </c>
      <c r="AR242" s="179"/>
      <c r="AS242" s="179"/>
      <c r="AT242" s="179"/>
      <c r="AU242" s="179"/>
    </row>
    <row r="243" spans="1:47">
      <c r="A243" s="123" t="b">
        <f>'Ficha funcionário'!A238</f>
        <v>0</v>
      </c>
      <c r="B243" s="123">
        <f>'Ficha funcionário'!B238</f>
        <v>0</v>
      </c>
      <c r="C243" s="123">
        <f>'Ficha funcionário'!C238</f>
        <v>0</v>
      </c>
      <c r="D243" s="124">
        <f>'Ficha funcionário'!D238</f>
        <v>0</v>
      </c>
      <c r="E24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4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43" s="173">
        <f>'Ficha funcionário'!I238</f>
        <v>0</v>
      </c>
      <c r="H243" s="126">
        <f>'Ficha funcionário'!N238</f>
        <v>44</v>
      </c>
      <c r="I243" s="126">
        <f>'Ficha funcionário'!O238</f>
        <v>9</v>
      </c>
      <c r="J243" s="127">
        <f t="shared" si="33"/>
        <v>0</v>
      </c>
      <c r="K243" s="172"/>
      <c r="L243" s="172"/>
      <c r="M243" s="172"/>
      <c r="N243" s="128">
        <f t="shared" si="38"/>
        <v>0</v>
      </c>
      <c r="O243" s="128">
        <f t="shared" si="34"/>
        <v>0</v>
      </c>
      <c r="P243" s="128">
        <f t="shared" si="35"/>
        <v>0</v>
      </c>
      <c r="Q243" s="129">
        <f t="shared" si="39"/>
        <v>18</v>
      </c>
      <c r="R243" s="177">
        <v>0</v>
      </c>
      <c r="S243" s="177">
        <v>0</v>
      </c>
      <c r="T243" s="177">
        <v>0</v>
      </c>
      <c r="U243" s="129">
        <f>-(S243*'Ficha funcionário'!O238)*'Ficha de funcio e processa'!J243</f>
        <v>0</v>
      </c>
      <c r="V243" s="129">
        <f>(T243*'Ficha funcionário'!O238)*'Ficha de funcio e processa'!J243</f>
        <v>0</v>
      </c>
      <c r="W243" s="130">
        <f t="shared" si="40"/>
        <v>0</v>
      </c>
      <c r="X243" s="132"/>
      <c r="Y243" s="132">
        <f t="shared" si="41"/>
        <v>0</v>
      </c>
      <c r="Z243" s="133"/>
      <c r="AA243" s="133"/>
      <c r="AB243" s="133"/>
      <c r="AC243" s="133"/>
      <c r="AD243" s="149">
        <f>'Ficha funcionário'!Q238</f>
        <v>0</v>
      </c>
      <c r="AE243" s="149">
        <f>'Ficha funcionário'!P238</f>
        <v>0</v>
      </c>
      <c r="AF243" s="133"/>
      <c r="AG243" s="221"/>
      <c r="AH243" s="221"/>
      <c r="AI243" s="222">
        <f t="shared" si="36"/>
        <v>0</v>
      </c>
      <c r="AJ243" s="223">
        <f>'Ficha funcionário'!J238</f>
        <v>0</v>
      </c>
      <c r="AK243" s="222">
        <f>'Ficha funcionário'!K238</f>
        <v>0</v>
      </c>
      <c r="AL243" s="222">
        <f>'Ficha funcionário'!L238</f>
        <v>0</v>
      </c>
      <c r="AM243" s="222">
        <f>'Ficha funcionário'!M238</f>
        <v>-0.3</v>
      </c>
      <c r="AN243" s="222">
        <f t="shared" si="42"/>
        <v>0</v>
      </c>
      <c r="AO243" s="134">
        <f t="shared" si="37"/>
        <v>0</v>
      </c>
      <c r="AP243" s="178"/>
      <c r="AQ243" s="246" t="s">
        <v>175</v>
      </c>
      <c r="AR243" s="179"/>
      <c r="AS243" s="179"/>
      <c r="AT243" s="179"/>
      <c r="AU243" s="179"/>
    </row>
    <row r="244" spans="1:47">
      <c r="A244" s="123" t="b">
        <f>'Ficha funcionário'!A239</f>
        <v>0</v>
      </c>
      <c r="B244" s="123">
        <f>'Ficha funcionário'!B239</f>
        <v>0</v>
      </c>
      <c r="C244" s="123">
        <f>'Ficha funcionário'!C239</f>
        <v>0</v>
      </c>
      <c r="D244" s="124">
        <f>'Ficha funcionário'!D239</f>
        <v>0</v>
      </c>
      <c r="E24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4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44" s="173">
        <f>'Ficha funcionário'!I239</f>
        <v>0</v>
      </c>
      <c r="H244" s="126">
        <f>'Ficha funcionário'!N239</f>
        <v>44</v>
      </c>
      <c r="I244" s="126">
        <f>'Ficha funcionário'!O239</f>
        <v>9</v>
      </c>
      <c r="J244" s="127">
        <f t="shared" si="33"/>
        <v>0</v>
      </c>
      <c r="K244" s="172"/>
      <c r="L244" s="172"/>
      <c r="M244" s="172"/>
      <c r="N244" s="128">
        <f t="shared" si="38"/>
        <v>0</v>
      </c>
      <c r="O244" s="128">
        <f t="shared" si="34"/>
        <v>0</v>
      </c>
      <c r="P244" s="128">
        <f t="shared" si="35"/>
        <v>0</v>
      </c>
      <c r="Q244" s="129">
        <f t="shared" si="39"/>
        <v>18</v>
      </c>
      <c r="R244" s="177">
        <v>0</v>
      </c>
      <c r="S244" s="177">
        <v>0</v>
      </c>
      <c r="T244" s="177">
        <v>0</v>
      </c>
      <c r="U244" s="129">
        <f>-(S244*'Ficha funcionário'!O239)*'Ficha de funcio e processa'!J244</f>
        <v>0</v>
      </c>
      <c r="V244" s="129">
        <f>(T244*'Ficha funcionário'!O239)*'Ficha de funcio e processa'!J244</f>
        <v>0</v>
      </c>
      <c r="W244" s="130">
        <f t="shared" si="40"/>
        <v>0</v>
      </c>
      <c r="X244" s="132"/>
      <c r="Y244" s="132">
        <f t="shared" si="41"/>
        <v>0</v>
      </c>
      <c r="Z244" s="133"/>
      <c r="AA244" s="133"/>
      <c r="AB244" s="133"/>
      <c r="AC244" s="133"/>
      <c r="AD244" s="149">
        <f>'Ficha funcionário'!Q239</f>
        <v>0</v>
      </c>
      <c r="AE244" s="149">
        <f>'Ficha funcionário'!P239</f>
        <v>0</v>
      </c>
      <c r="AF244" s="133"/>
      <c r="AG244" s="221"/>
      <c r="AH244" s="221"/>
      <c r="AI244" s="222">
        <f t="shared" si="36"/>
        <v>0</v>
      </c>
      <c r="AJ244" s="223">
        <f>'Ficha funcionário'!J239</f>
        <v>0</v>
      </c>
      <c r="AK244" s="222">
        <f>'Ficha funcionário'!K239</f>
        <v>0</v>
      </c>
      <c r="AL244" s="222">
        <f>'Ficha funcionário'!L239</f>
        <v>0</v>
      </c>
      <c r="AM244" s="222">
        <f>'Ficha funcionário'!M239</f>
        <v>-0.3</v>
      </c>
      <c r="AN244" s="222">
        <f t="shared" si="42"/>
        <v>0</v>
      </c>
      <c r="AO244" s="134">
        <f t="shared" si="37"/>
        <v>0</v>
      </c>
      <c r="AP244" s="178"/>
      <c r="AQ244" s="246" t="s">
        <v>175</v>
      </c>
      <c r="AR244" s="179"/>
      <c r="AS244" s="179"/>
      <c r="AT244" s="179"/>
      <c r="AU244" s="179"/>
    </row>
    <row r="245" spans="1:47">
      <c r="A245" s="123" t="b">
        <f>'Ficha funcionário'!A240</f>
        <v>0</v>
      </c>
      <c r="B245" s="123">
        <f>'Ficha funcionário'!B240</f>
        <v>0</v>
      </c>
      <c r="C245" s="123">
        <f>'Ficha funcionário'!C240</f>
        <v>0</v>
      </c>
      <c r="D245" s="124">
        <f>'Ficha funcionário'!D240</f>
        <v>0</v>
      </c>
      <c r="E24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4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45" s="173">
        <f>'Ficha funcionário'!I240</f>
        <v>0</v>
      </c>
      <c r="H245" s="126">
        <f>'Ficha funcionário'!N240</f>
        <v>44</v>
      </c>
      <c r="I245" s="126">
        <f>'Ficha funcionário'!O240</f>
        <v>9</v>
      </c>
      <c r="J245" s="127">
        <f t="shared" si="33"/>
        <v>0</v>
      </c>
      <c r="K245" s="172"/>
      <c r="L245" s="172"/>
      <c r="M245" s="172"/>
      <c r="N245" s="128">
        <f t="shared" si="38"/>
        <v>0</v>
      </c>
      <c r="O245" s="128">
        <f t="shared" si="34"/>
        <v>0</v>
      </c>
      <c r="P245" s="128">
        <f t="shared" si="35"/>
        <v>0</v>
      </c>
      <c r="Q245" s="129">
        <f t="shared" si="39"/>
        <v>18</v>
      </c>
      <c r="R245" s="177">
        <v>0</v>
      </c>
      <c r="S245" s="177">
        <v>0</v>
      </c>
      <c r="T245" s="177">
        <v>0</v>
      </c>
      <c r="U245" s="129">
        <f>-(S245*'Ficha funcionário'!O240)*'Ficha de funcio e processa'!J245</f>
        <v>0</v>
      </c>
      <c r="V245" s="129">
        <f>(T245*'Ficha funcionário'!O240)*'Ficha de funcio e processa'!J245</f>
        <v>0</v>
      </c>
      <c r="W245" s="130">
        <f t="shared" si="40"/>
        <v>0</v>
      </c>
      <c r="X245" s="132"/>
      <c r="Y245" s="132">
        <f t="shared" si="41"/>
        <v>0</v>
      </c>
      <c r="Z245" s="133"/>
      <c r="AA245" s="133"/>
      <c r="AB245" s="133"/>
      <c r="AC245" s="133"/>
      <c r="AD245" s="149">
        <f>'Ficha funcionário'!Q240</f>
        <v>0</v>
      </c>
      <c r="AE245" s="149">
        <f>'Ficha funcionário'!P240</f>
        <v>0</v>
      </c>
      <c r="AF245" s="133"/>
      <c r="AG245" s="221"/>
      <c r="AH245" s="221"/>
      <c r="AI245" s="222">
        <f t="shared" si="36"/>
        <v>0</v>
      </c>
      <c r="AJ245" s="223">
        <f>'Ficha funcionário'!J240</f>
        <v>0</v>
      </c>
      <c r="AK245" s="222">
        <f>'Ficha funcionário'!K240</f>
        <v>0</v>
      </c>
      <c r="AL245" s="222">
        <f>'Ficha funcionário'!L240</f>
        <v>0</v>
      </c>
      <c r="AM245" s="222">
        <f>'Ficha funcionário'!M240</f>
        <v>-0.3</v>
      </c>
      <c r="AN245" s="222">
        <f t="shared" si="42"/>
        <v>0</v>
      </c>
      <c r="AO245" s="134">
        <f t="shared" si="37"/>
        <v>0</v>
      </c>
      <c r="AP245" s="178"/>
      <c r="AQ245" s="246" t="s">
        <v>175</v>
      </c>
      <c r="AR245" s="179"/>
      <c r="AS245" s="179"/>
      <c r="AT245" s="179"/>
      <c r="AU245" s="179"/>
    </row>
    <row r="246" spans="1:47">
      <c r="A246" s="123" t="b">
        <f>'Ficha funcionário'!A241</f>
        <v>0</v>
      </c>
      <c r="B246" s="123">
        <f>'Ficha funcionário'!B241</f>
        <v>0</v>
      </c>
      <c r="C246" s="123">
        <f>'Ficha funcionário'!C241</f>
        <v>0</v>
      </c>
      <c r="D246" s="124">
        <f>'Ficha funcionário'!D241</f>
        <v>0</v>
      </c>
      <c r="E24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4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46" s="173">
        <f>'Ficha funcionário'!I241</f>
        <v>0</v>
      </c>
      <c r="H246" s="126">
        <f>'Ficha funcionário'!N241</f>
        <v>44</v>
      </c>
      <c r="I246" s="126">
        <f>'Ficha funcionário'!O241</f>
        <v>9</v>
      </c>
      <c r="J246" s="127">
        <f t="shared" si="33"/>
        <v>0</v>
      </c>
      <c r="K246" s="172"/>
      <c r="L246" s="172"/>
      <c r="M246" s="172"/>
      <c r="N246" s="128">
        <f t="shared" si="38"/>
        <v>0</v>
      </c>
      <c r="O246" s="128">
        <f t="shared" si="34"/>
        <v>0</v>
      </c>
      <c r="P246" s="128">
        <f t="shared" si="35"/>
        <v>0</v>
      </c>
      <c r="Q246" s="129">
        <f t="shared" si="39"/>
        <v>18</v>
      </c>
      <c r="R246" s="177">
        <v>0</v>
      </c>
      <c r="S246" s="177">
        <v>0</v>
      </c>
      <c r="T246" s="177">
        <v>0</v>
      </c>
      <c r="U246" s="129">
        <f>-(S246*'Ficha funcionário'!O241)*'Ficha de funcio e processa'!J246</f>
        <v>0</v>
      </c>
      <c r="V246" s="129">
        <f>(T246*'Ficha funcionário'!O241)*'Ficha de funcio e processa'!J246</f>
        <v>0</v>
      </c>
      <c r="W246" s="130">
        <f t="shared" si="40"/>
        <v>0</v>
      </c>
      <c r="X246" s="132"/>
      <c r="Y246" s="132">
        <f t="shared" si="41"/>
        <v>0</v>
      </c>
      <c r="Z246" s="133"/>
      <c r="AA246" s="133"/>
      <c r="AB246" s="133"/>
      <c r="AC246" s="133"/>
      <c r="AD246" s="149">
        <f>'Ficha funcionário'!Q241</f>
        <v>0</v>
      </c>
      <c r="AE246" s="149">
        <f>'Ficha funcionário'!P241</f>
        <v>0</v>
      </c>
      <c r="AF246" s="133"/>
      <c r="AG246" s="221"/>
      <c r="AH246" s="221"/>
      <c r="AI246" s="222">
        <f t="shared" si="36"/>
        <v>0</v>
      </c>
      <c r="AJ246" s="223">
        <f>'Ficha funcionário'!J241</f>
        <v>0</v>
      </c>
      <c r="AK246" s="222">
        <f>'Ficha funcionário'!K241</f>
        <v>0</v>
      </c>
      <c r="AL246" s="222">
        <f>'Ficha funcionário'!L241</f>
        <v>0</v>
      </c>
      <c r="AM246" s="222">
        <f>'Ficha funcionário'!M241</f>
        <v>-0.3</v>
      </c>
      <c r="AN246" s="222">
        <f t="shared" si="42"/>
        <v>0</v>
      </c>
      <c r="AO246" s="134">
        <f t="shared" si="37"/>
        <v>0</v>
      </c>
      <c r="AP246" s="178"/>
      <c r="AQ246" s="246" t="s">
        <v>175</v>
      </c>
      <c r="AR246" s="179"/>
      <c r="AS246" s="179"/>
      <c r="AT246" s="179"/>
      <c r="AU246" s="179"/>
    </row>
    <row r="247" spans="1:47">
      <c r="A247" s="123" t="b">
        <f>'Ficha funcionário'!A242</f>
        <v>0</v>
      </c>
      <c r="B247" s="123">
        <f>'Ficha funcionário'!B242</f>
        <v>0</v>
      </c>
      <c r="C247" s="123">
        <f>'Ficha funcionário'!C242</f>
        <v>0</v>
      </c>
      <c r="D247" s="124">
        <f>'Ficha funcionário'!D242</f>
        <v>0</v>
      </c>
      <c r="E24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4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47" s="173">
        <f>'Ficha funcionário'!I242</f>
        <v>0</v>
      </c>
      <c r="H247" s="126">
        <f>'Ficha funcionário'!N242</f>
        <v>44</v>
      </c>
      <c r="I247" s="126">
        <f>'Ficha funcionário'!O242</f>
        <v>9</v>
      </c>
      <c r="J247" s="127">
        <f t="shared" si="33"/>
        <v>0</v>
      </c>
      <c r="K247" s="172"/>
      <c r="L247" s="172"/>
      <c r="M247" s="172"/>
      <c r="N247" s="128">
        <f t="shared" si="38"/>
        <v>0</v>
      </c>
      <c r="O247" s="128">
        <f t="shared" si="34"/>
        <v>0</v>
      </c>
      <c r="P247" s="128">
        <f t="shared" si="35"/>
        <v>0</v>
      </c>
      <c r="Q247" s="129">
        <f t="shared" si="39"/>
        <v>18</v>
      </c>
      <c r="R247" s="177">
        <v>0</v>
      </c>
      <c r="S247" s="177">
        <v>0</v>
      </c>
      <c r="T247" s="177">
        <v>0</v>
      </c>
      <c r="U247" s="129">
        <f>-(S247*'Ficha funcionário'!O242)*'Ficha de funcio e processa'!J247</f>
        <v>0</v>
      </c>
      <c r="V247" s="129">
        <f>(T247*'Ficha funcionário'!O242)*'Ficha de funcio e processa'!J247</f>
        <v>0</v>
      </c>
      <c r="W247" s="130">
        <f t="shared" si="40"/>
        <v>0</v>
      </c>
      <c r="X247" s="132"/>
      <c r="Y247" s="132">
        <f t="shared" si="41"/>
        <v>0</v>
      </c>
      <c r="Z247" s="133"/>
      <c r="AA247" s="133"/>
      <c r="AB247" s="133"/>
      <c r="AC247" s="133"/>
      <c r="AD247" s="149">
        <f>'Ficha funcionário'!Q242</f>
        <v>0</v>
      </c>
      <c r="AE247" s="149">
        <f>'Ficha funcionário'!P242</f>
        <v>0</v>
      </c>
      <c r="AF247" s="133"/>
      <c r="AG247" s="221"/>
      <c r="AH247" s="221"/>
      <c r="AI247" s="222">
        <f t="shared" si="36"/>
        <v>0</v>
      </c>
      <c r="AJ247" s="223">
        <f>'Ficha funcionário'!J242</f>
        <v>0</v>
      </c>
      <c r="AK247" s="222">
        <f>'Ficha funcionário'!K242</f>
        <v>0</v>
      </c>
      <c r="AL247" s="222">
        <f>'Ficha funcionário'!L242</f>
        <v>0</v>
      </c>
      <c r="AM247" s="222">
        <f>'Ficha funcionário'!M242</f>
        <v>-0.3</v>
      </c>
      <c r="AN247" s="222">
        <f t="shared" si="42"/>
        <v>0</v>
      </c>
      <c r="AO247" s="134">
        <f t="shared" si="37"/>
        <v>0</v>
      </c>
      <c r="AP247" s="178"/>
      <c r="AQ247" s="246" t="s">
        <v>175</v>
      </c>
      <c r="AR247" s="179"/>
      <c r="AS247" s="179"/>
      <c r="AT247" s="179"/>
      <c r="AU247" s="179"/>
    </row>
    <row r="248" spans="1:47">
      <c r="A248" s="123" t="b">
        <f>'Ficha funcionário'!A243</f>
        <v>0</v>
      </c>
      <c r="B248" s="123">
        <f>'Ficha funcionário'!B243</f>
        <v>0</v>
      </c>
      <c r="C248" s="123">
        <f>'Ficha funcionário'!C243</f>
        <v>0</v>
      </c>
      <c r="D248" s="124">
        <f>'Ficha funcionário'!D243</f>
        <v>0</v>
      </c>
      <c r="E24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4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48" s="173">
        <f>'Ficha funcionário'!I243</f>
        <v>0</v>
      </c>
      <c r="H248" s="126">
        <f>'Ficha funcionário'!N243</f>
        <v>44</v>
      </c>
      <c r="I248" s="126">
        <f>'Ficha funcionário'!O243</f>
        <v>9</v>
      </c>
      <c r="J248" s="127">
        <f t="shared" si="33"/>
        <v>0</v>
      </c>
      <c r="K248" s="172"/>
      <c r="L248" s="172"/>
      <c r="M248" s="172"/>
      <c r="N248" s="128">
        <f t="shared" si="38"/>
        <v>0</v>
      </c>
      <c r="O248" s="128">
        <f t="shared" si="34"/>
        <v>0</v>
      </c>
      <c r="P248" s="128">
        <f t="shared" si="35"/>
        <v>0</v>
      </c>
      <c r="Q248" s="129">
        <f t="shared" si="39"/>
        <v>18</v>
      </c>
      <c r="R248" s="177">
        <v>0</v>
      </c>
      <c r="S248" s="177">
        <v>0</v>
      </c>
      <c r="T248" s="177">
        <v>0</v>
      </c>
      <c r="U248" s="129">
        <f>-(S248*'Ficha funcionário'!O243)*'Ficha de funcio e processa'!J248</f>
        <v>0</v>
      </c>
      <c r="V248" s="129">
        <f>(T248*'Ficha funcionário'!O243)*'Ficha de funcio e processa'!J248</f>
        <v>0</v>
      </c>
      <c r="W248" s="130">
        <f t="shared" si="40"/>
        <v>0</v>
      </c>
      <c r="X248" s="132"/>
      <c r="Y248" s="132">
        <f t="shared" si="41"/>
        <v>0</v>
      </c>
      <c r="Z248" s="133"/>
      <c r="AA248" s="133"/>
      <c r="AB248" s="133"/>
      <c r="AC248" s="133"/>
      <c r="AD248" s="149">
        <f>'Ficha funcionário'!Q243</f>
        <v>0</v>
      </c>
      <c r="AE248" s="149">
        <f>'Ficha funcionário'!P243</f>
        <v>0</v>
      </c>
      <c r="AF248" s="133"/>
      <c r="AG248" s="221"/>
      <c r="AH248" s="221"/>
      <c r="AI248" s="222">
        <f t="shared" si="36"/>
        <v>0</v>
      </c>
      <c r="AJ248" s="223">
        <f>'Ficha funcionário'!J243</f>
        <v>0</v>
      </c>
      <c r="AK248" s="222">
        <f>'Ficha funcionário'!K243</f>
        <v>0</v>
      </c>
      <c r="AL248" s="222">
        <f>'Ficha funcionário'!L243</f>
        <v>0</v>
      </c>
      <c r="AM248" s="222">
        <f>'Ficha funcionário'!M243</f>
        <v>-0.3</v>
      </c>
      <c r="AN248" s="222">
        <f t="shared" si="42"/>
        <v>0</v>
      </c>
      <c r="AO248" s="134">
        <f t="shared" si="37"/>
        <v>0</v>
      </c>
      <c r="AP248" s="178"/>
      <c r="AQ248" s="246" t="s">
        <v>175</v>
      </c>
      <c r="AR248" s="179"/>
      <c r="AS248" s="179"/>
      <c r="AT248" s="179"/>
      <c r="AU248" s="179"/>
    </row>
    <row r="249" spans="1:47">
      <c r="A249" s="123" t="b">
        <f>'Ficha funcionário'!A244</f>
        <v>0</v>
      </c>
      <c r="B249" s="123">
        <f>'Ficha funcionário'!B244</f>
        <v>0</v>
      </c>
      <c r="C249" s="123">
        <f>'Ficha funcionário'!C244</f>
        <v>0</v>
      </c>
      <c r="D249" s="124">
        <f>'Ficha funcionário'!D244</f>
        <v>0</v>
      </c>
      <c r="E24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4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49" s="173">
        <f>'Ficha funcionário'!I244</f>
        <v>0</v>
      </c>
      <c r="H249" s="126">
        <f>'Ficha funcionário'!N244</f>
        <v>44</v>
      </c>
      <c r="I249" s="126">
        <f>'Ficha funcionário'!O244</f>
        <v>9</v>
      </c>
      <c r="J249" s="127">
        <f t="shared" si="33"/>
        <v>0</v>
      </c>
      <c r="K249" s="172"/>
      <c r="L249" s="172"/>
      <c r="M249" s="172"/>
      <c r="N249" s="128">
        <f t="shared" si="38"/>
        <v>0</v>
      </c>
      <c r="O249" s="128">
        <f t="shared" si="34"/>
        <v>0</v>
      </c>
      <c r="P249" s="128">
        <f t="shared" si="35"/>
        <v>0</v>
      </c>
      <c r="Q249" s="129">
        <f t="shared" si="39"/>
        <v>18</v>
      </c>
      <c r="R249" s="177">
        <v>0</v>
      </c>
      <c r="S249" s="177">
        <v>0</v>
      </c>
      <c r="T249" s="177">
        <v>0</v>
      </c>
      <c r="U249" s="129">
        <f>-(S249*'Ficha funcionário'!O244)*'Ficha de funcio e processa'!J249</f>
        <v>0</v>
      </c>
      <c r="V249" s="129">
        <f>(T249*'Ficha funcionário'!O244)*'Ficha de funcio e processa'!J249</f>
        <v>0</v>
      </c>
      <c r="W249" s="130">
        <f t="shared" si="40"/>
        <v>0</v>
      </c>
      <c r="X249" s="132"/>
      <c r="Y249" s="132">
        <f t="shared" si="41"/>
        <v>0</v>
      </c>
      <c r="Z249" s="133"/>
      <c r="AA249" s="133"/>
      <c r="AB249" s="133"/>
      <c r="AC249" s="133"/>
      <c r="AD249" s="149">
        <f>'Ficha funcionário'!Q244</f>
        <v>0</v>
      </c>
      <c r="AE249" s="149">
        <f>'Ficha funcionário'!P244</f>
        <v>0</v>
      </c>
      <c r="AF249" s="133"/>
      <c r="AG249" s="221"/>
      <c r="AH249" s="221"/>
      <c r="AI249" s="222">
        <f t="shared" si="36"/>
        <v>0</v>
      </c>
      <c r="AJ249" s="223">
        <f>'Ficha funcionário'!J244</f>
        <v>0</v>
      </c>
      <c r="AK249" s="222">
        <f>'Ficha funcionário'!K244</f>
        <v>0</v>
      </c>
      <c r="AL249" s="222">
        <f>'Ficha funcionário'!L244</f>
        <v>0</v>
      </c>
      <c r="AM249" s="222">
        <f>'Ficha funcionário'!M244</f>
        <v>-0.3</v>
      </c>
      <c r="AN249" s="222">
        <f t="shared" si="42"/>
        <v>0</v>
      </c>
      <c r="AO249" s="134">
        <f t="shared" si="37"/>
        <v>0</v>
      </c>
      <c r="AP249" s="178"/>
      <c r="AQ249" s="246" t="s">
        <v>175</v>
      </c>
      <c r="AR249" s="179"/>
      <c r="AS249" s="179"/>
      <c r="AT249" s="179"/>
      <c r="AU249" s="179"/>
    </row>
    <row r="250" spans="1:47">
      <c r="A250" s="123" t="b">
        <f>'Ficha funcionário'!A245</f>
        <v>0</v>
      </c>
      <c r="B250" s="123">
        <f>'Ficha funcionário'!B245</f>
        <v>0</v>
      </c>
      <c r="C250" s="123">
        <f>'Ficha funcionário'!C245</f>
        <v>0</v>
      </c>
      <c r="D250" s="124">
        <f>'Ficha funcionário'!D245</f>
        <v>0</v>
      </c>
      <c r="E25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5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50" s="173">
        <f>'Ficha funcionário'!I245</f>
        <v>0</v>
      </c>
      <c r="H250" s="126">
        <f>'Ficha funcionário'!N245</f>
        <v>44</v>
      </c>
      <c r="I250" s="126">
        <f>'Ficha funcionário'!O245</f>
        <v>9</v>
      </c>
      <c r="J250" s="127">
        <f t="shared" si="33"/>
        <v>0</v>
      </c>
      <c r="K250" s="172"/>
      <c r="L250" s="172"/>
      <c r="M250" s="172"/>
      <c r="N250" s="128">
        <f t="shared" si="38"/>
        <v>0</v>
      </c>
      <c r="O250" s="128">
        <f t="shared" si="34"/>
        <v>0</v>
      </c>
      <c r="P250" s="128">
        <f t="shared" si="35"/>
        <v>0</v>
      </c>
      <c r="Q250" s="129">
        <f t="shared" si="39"/>
        <v>18</v>
      </c>
      <c r="R250" s="177">
        <v>0</v>
      </c>
      <c r="S250" s="177">
        <v>0</v>
      </c>
      <c r="T250" s="177">
        <v>0</v>
      </c>
      <c r="U250" s="129">
        <f>-(S250*'Ficha funcionário'!O245)*'Ficha de funcio e processa'!J250</f>
        <v>0</v>
      </c>
      <c r="V250" s="129">
        <f>(T250*'Ficha funcionário'!O245)*'Ficha de funcio e processa'!J250</f>
        <v>0</v>
      </c>
      <c r="W250" s="130">
        <f t="shared" si="40"/>
        <v>0</v>
      </c>
      <c r="X250" s="132"/>
      <c r="Y250" s="132">
        <f t="shared" si="41"/>
        <v>0</v>
      </c>
      <c r="Z250" s="133"/>
      <c r="AA250" s="133"/>
      <c r="AB250" s="133"/>
      <c r="AC250" s="133"/>
      <c r="AD250" s="149">
        <f>'Ficha funcionário'!Q245</f>
        <v>0</v>
      </c>
      <c r="AE250" s="149">
        <f>'Ficha funcionário'!P245</f>
        <v>0</v>
      </c>
      <c r="AF250" s="133"/>
      <c r="AG250" s="221"/>
      <c r="AH250" s="221"/>
      <c r="AI250" s="222">
        <f t="shared" si="36"/>
        <v>0</v>
      </c>
      <c r="AJ250" s="223">
        <f>'Ficha funcionário'!J245</f>
        <v>0</v>
      </c>
      <c r="AK250" s="222">
        <f>'Ficha funcionário'!K245</f>
        <v>0</v>
      </c>
      <c r="AL250" s="222">
        <f>'Ficha funcionário'!L245</f>
        <v>0</v>
      </c>
      <c r="AM250" s="222">
        <f>'Ficha funcionário'!M245</f>
        <v>-0.3</v>
      </c>
      <c r="AN250" s="222">
        <f t="shared" si="42"/>
        <v>0</v>
      </c>
      <c r="AO250" s="134">
        <f t="shared" si="37"/>
        <v>0</v>
      </c>
      <c r="AP250" s="178"/>
      <c r="AQ250" s="246" t="s">
        <v>175</v>
      </c>
      <c r="AR250" s="179"/>
      <c r="AS250" s="179"/>
      <c r="AT250" s="179"/>
      <c r="AU250" s="179"/>
    </row>
    <row r="251" spans="1:47">
      <c r="A251" s="123" t="b">
        <f>'Ficha funcionário'!A246</f>
        <v>0</v>
      </c>
      <c r="B251" s="123">
        <f>'Ficha funcionário'!B246</f>
        <v>0</v>
      </c>
      <c r="C251" s="123">
        <f>'Ficha funcionário'!C246</f>
        <v>0</v>
      </c>
      <c r="D251" s="124">
        <f>'Ficha funcionário'!D246</f>
        <v>0</v>
      </c>
      <c r="E25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5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51" s="173">
        <f>'Ficha funcionário'!I246</f>
        <v>0</v>
      </c>
      <c r="H251" s="126">
        <f>'Ficha funcionário'!N246</f>
        <v>44</v>
      </c>
      <c r="I251" s="126">
        <f>'Ficha funcionário'!O246</f>
        <v>9</v>
      </c>
      <c r="J251" s="127">
        <f t="shared" si="33"/>
        <v>0</v>
      </c>
      <c r="K251" s="172"/>
      <c r="L251" s="172"/>
      <c r="M251" s="172"/>
      <c r="N251" s="128">
        <f t="shared" si="38"/>
        <v>0</v>
      </c>
      <c r="O251" s="128">
        <f t="shared" si="34"/>
        <v>0</v>
      </c>
      <c r="P251" s="128">
        <f t="shared" si="35"/>
        <v>0</v>
      </c>
      <c r="Q251" s="129">
        <f t="shared" si="39"/>
        <v>18</v>
      </c>
      <c r="R251" s="177">
        <v>0</v>
      </c>
      <c r="S251" s="177">
        <v>0</v>
      </c>
      <c r="T251" s="177">
        <v>0</v>
      </c>
      <c r="U251" s="129">
        <f>-(S251*'Ficha funcionário'!O246)*'Ficha de funcio e processa'!J251</f>
        <v>0</v>
      </c>
      <c r="V251" s="129">
        <f>(T251*'Ficha funcionário'!O246)*'Ficha de funcio e processa'!J251</f>
        <v>0</v>
      </c>
      <c r="W251" s="130">
        <f t="shared" si="40"/>
        <v>0</v>
      </c>
      <c r="X251" s="132"/>
      <c r="Y251" s="132">
        <f t="shared" si="41"/>
        <v>0</v>
      </c>
      <c r="Z251" s="133"/>
      <c r="AA251" s="133"/>
      <c r="AB251" s="133"/>
      <c r="AC251" s="133"/>
      <c r="AD251" s="149">
        <f>'Ficha funcionário'!Q246</f>
        <v>0</v>
      </c>
      <c r="AE251" s="149">
        <f>'Ficha funcionário'!P246</f>
        <v>0</v>
      </c>
      <c r="AF251" s="133"/>
      <c r="AG251" s="221"/>
      <c r="AH251" s="221"/>
      <c r="AI251" s="222">
        <f t="shared" si="36"/>
        <v>0</v>
      </c>
      <c r="AJ251" s="223">
        <f>'Ficha funcionário'!J246</f>
        <v>0</v>
      </c>
      <c r="AK251" s="222">
        <f>'Ficha funcionário'!K246</f>
        <v>0</v>
      </c>
      <c r="AL251" s="222">
        <f>'Ficha funcionário'!L246</f>
        <v>0</v>
      </c>
      <c r="AM251" s="222">
        <f>'Ficha funcionário'!M246</f>
        <v>-0.3</v>
      </c>
      <c r="AN251" s="222">
        <f t="shared" si="42"/>
        <v>0</v>
      </c>
      <c r="AO251" s="134">
        <f t="shared" si="37"/>
        <v>0</v>
      </c>
      <c r="AP251" s="178"/>
      <c r="AQ251" s="246" t="s">
        <v>175</v>
      </c>
      <c r="AR251" s="179"/>
      <c r="AS251" s="179"/>
      <c r="AT251" s="179"/>
      <c r="AU251" s="179"/>
    </row>
    <row r="252" spans="1:47">
      <c r="A252" s="123" t="b">
        <f>'Ficha funcionário'!A247</f>
        <v>0</v>
      </c>
      <c r="B252" s="123">
        <f>'Ficha funcionário'!B247</f>
        <v>0</v>
      </c>
      <c r="C252" s="123">
        <f>'Ficha funcionário'!C247</f>
        <v>0</v>
      </c>
      <c r="D252" s="124">
        <f>'Ficha funcionário'!D247</f>
        <v>0</v>
      </c>
      <c r="E25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5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52" s="173">
        <f>'Ficha funcionário'!I247</f>
        <v>0</v>
      </c>
      <c r="H252" s="126">
        <f>'Ficha funcionário'!N247</f>
        <v>44</v>
      </c>
      <c r="I252" s="126">
        <f>'Ficha funcionário'!O247</f>
        <v>9</v>
      </c>
      <c r="J252" s="127">
        <f t="shared" si="33"/>
        <v>0</v>
      </c>
      <c r="K252" s="172"/>
      <c r="L252" s="172"/>
      <c r="M252" s="172"/>
      <c r="N252" s="128">
        <f t="shared" si="38"/>
        <v>0</v>
      </c>
      <c r="O252" s="128">
        <f t="shared" si="34"/>
        <v>0</v>
      </c>
      <c r="P252" s="128">
        <f t="shared" si="35"/>
        <v>0</v>
      </c>
      <c r="Q252" s="129">
        <f t="shared" si="39"/>
        <v>18</v>
      </c>
      <c r="R252" s="177">
        <v>0</v>
      </c>
      <c r="S252" s="177">
        <v>0</v>
      </c>
      <c r="T252" s="177">
        <v>0</v>
      </c>
      <c r="U252" s="129">
        <f>-(S252*'Ficha funcionário'!O247)*'Ficha de funcio e processa'!J252</f>
        <v>0</v>
      </c>
      <c r="V252" s="129">
        <f>(T252*'Ficha funcionário'!O247)*'Ficha de funcio e processa'!J252</f>
        <v>0</v>
      </c>
      <c r="W252" s="130">
        <f t="shared" si="40"/>
        <v>0</v>
      </c>
      <c r="X252" s="132"/>
      <c r="Y252" s="132">
        <f t="shared" si="41"/>
        <v>0</v>
      </c>
      <c r="Z252" s="133"/>
      <c r="AA252" s="133"/>
      <c r="AB252" s="133"/>
      <c r="AC252" s="133"/>
      <c r="AD252" s="149">
        <f>'Ficha funcionário'!Q247</f>
        <v>0</v>
      </c>
      <c r="AE252" s="149">
        <f>'Ficha funcionário'!P247</f>
        <v>0</v>
      </c>
      <c r="AF252" s="133"/>
      <c r="AG252" s="221"/>
      <c r="AH252" s="221"/>
      <c r="AI252" s="222">
        <f t="shared" si="36"/>
        <v>0</v>
      </c>
      <c r="AJ252" s="223">
        <f>'Ficha funcionário'!J247</f>
        <v>0</v>
      </c>
      <c r="AK252" s="222">
        <f>'Ficha funcionário'!K247</f>
        <v>0</v>
      </c>
      <c r="AL252" s="222">
        <f>'Ficha funcionário'!L247</f>
        <v>0</v>
      </c>
      <c r="AM252" s="222">
        <f>'Ficha funcionário'!M247</f>
        <v>-0.3</v>
      </c>
      <c r="AN252" s="222">
        <f t="shared" si="42"/>
        <v>0</v>
      </c>
      <c r="AO252" s="134">
        <f t="shared" si="37"/>
        <v>0</v>
      </c>
      <c r="AP252" s="178"/>
      <c r="AQ252" s="246" t="s">
        <v>175</v>
      </c>
      <c r="AR252" s="179"/>
      <c r="AS252" s="179"/>
      <c r="AT252" s="179"/>
      <c r="AU252" s="179"/>
    </row>
    <row r="253" spans="1:47">
      <c r="A253" s="123" t="b">
        <f>'Ficha funcionário'!A248</f>
        <v>0</v>
      </c>
      <c r="B253" s="123">
        <f>'Ficha funcionário'!B248</f>
        <v>0</v>
      </c>
      <c r="C253" s="123">
        <f>'Ficha funcionário'!C248</f>
        <v>0</v>
      </c>
      <c r="D253" s="124">
        <f>'Ficha funcionário'!D248</f>
        <v>0</v>
      </c>
      <c r="E25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5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53" s="173">
        <f>'Ficha funcionário'!I248</f>
        <v>0</v>
      </c>
      <c r="H253" s="126">
        <f>'Ficha funcionário'!N248</f>
        <v>44</v>
      </c>
      <c r="I253" s="126">
        <f>'Ficha funcionário'!O248</f>
        <v>9</v>
      </c>
      <c r="J253" s="127">
        <f t="shared" si="33"/>
        <v>0</v>
      </c>
      <c r="K253" s="172"/>
      <c r="L253" s="172"/>
      <c r="M253" s="172"/>
      <c r="N253" s="128">
        <f t="shared" si="38"/>
        <v>0</v>
      </c>
      <c r="O253" s="128">
        <f t="shared" si="34"/>
        <v>0</v>
      </c>
      <c r="P253" s="128">
        <f t="shared" si="35"/>
        <v>0</v>
      </c>
      <c r="Q253" s="129">
        <f t="shared" si="39"/>
        <v>18</v>
      </c>
      <c r="R253" s="177">
        <v>0</v>
      </c>
      <c r="S253" s="177">
        <v>0</v>
      </c>
      <c r="T253" s="177">
        <v>0</v>
      </c>
      <c r="U253" s="129">
        <f>-(S253*'Ficha funcionário'!O248)*'Ficha de funcio e processa'!J253</f>
        <v>0</v>
      </c>
      <c r="V253" s="129">
        <f>(T253*'Ficha funcionário'!O248)*'Ficha de funcio e processa'!J253</f>
        <v>0</v>
      </c>
      <c r="W253" s="130">
        <f t="shared" si="40"/>
        <v>0</v>
      </c>
      <c r="X253" s="132"/>
      <c r="Y253" s="132">
        <f t="shared" si="41"/>
        <v>0</v>
      </c>
      <c r="Z253" s="133"/>
      <c r="AA253" s="133"/>
      <c r="AB253" s="133"/>
      <c r="AC253" s="133"/>
      <c r="AD253" s="149">
        <f>'Ficha funcionário'!Q248</f>
        <v>0</v>
      </c>
      <c r="AE253" s="149">
        <f>'Ficha funcionário'!P248</f>
        <v>0</v>
      </c>
      <c r="AF253" s="133"/>
      <c r="AG253" s="221"/>
      <c r="AH253" s="221"/>
      <c r="AI253" s="222">
        <f t="shared" si="36"/>
        <v>0</v>
      </c>
      <c r="AJ253" s="223">
        <f>'Ficha funcionário'!J248</f>
        <v>0</v>
      </c>
      <c r="AK253" s="222">
        <f>'Ficha funcionário'!K248</f>
        <v>0</v>
      </c>
      <c r="AL253" s="222">
        <f>'Ficha funcionário'!L248</f>
        <v>0</v>
      </c>
      <c r="AM253" s="222">
        <f>'Ficha funcionário'!M248</f>
        <v>-0.3</v>
      </c>
      <c r="AN253" s="222">
        <f t="shared" si="42"/>
        <v>0</v>
      </c>
      <c r="AO253" s="134">
        <f t="shared" si="37"/>
        <v>0</v>
      </c>
      <c r="AP253" s="178"/>
      <c r="AQ253" s="246" t="s">
        <v>175</v>
      </c>
      <c r="AR253" s="179"/>
      <c r="AS253" s="179"/>
      <c r="AT253" s="179"/>
      <c r="AU253" s="179"/>
    </row>
    <row r="254" spans="1:47">
      <c r="A254" s="123" t="b">
        <f>'Ficha funcionário'!A249</f>
        <v>0</v>
      </c>
      <c r="B254" s="123">
        <f>'Ficha funcionário'!B249</f>
        <v>0</v>
      </c>
      <c r="C254" s="123">
        <f>'Ficha funcionário'!C249</f>
        <v>0</v>
      </c>
      <c r="D254" s="124">
        <f>'Ficha funcionário'!D249</f>
        <v>0</v>
      </c>
      <c r="E25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5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54" s="173">
        <f>'Ficha funcionário'!I249</f>
        <v>0</v>
      </c>
      <c r="H254" s="126">
        <f>'Ficha funcionário'!N249</f>
        <v>44</v>
      </c>
      <c r="I254" s="126">
        <f>'Ficha funcionário'!O249</f>
        <v>9</v>
      </c>
      <c r="J254" s="127">
        <f t="shared" si="33"/>
        <v>0</v>
      </c>
      <c r="K254" s="172"/>
      <c r="L254" s="172"/>
      <c r="M254" s="172"/>
      <c r="N254" s="128">
        <f t="shared" si="38"/>
        <v>0</v>
      </c>
      <c r="O254" s="128">
        <f t="shared" si="34"/>
        <v>0</v>
      </c>
      <c r="P254" s="128">
        <f t="shared" si="35"/>
        <v>0</v>
      </c>
      <c r="Q254" s="129">
        <f t="shared" si="39"/>
        <v>18</v>
      </c>
      <c r="R254" s="177">
        <v>0</v>
      </c>
      <c r="S254" s="177">
        <v>0</v>
      </c>
      <c r="T254" s="177">
        <v>0</v>
      </c>
      <c r="U254" s="129">
        <f>-(S254*'Ficha funcionário'!O249)*'Ficha de funcio e processa'!J254</f>
        <v>0</v>
      </c>
      <c r="V254" s="129">
        <f>(T254*'Ficha funcionário'!O249)*'Ficha de funcio e processa'!J254</f>
        <v>0</v>
      </c>
      <c r="W254" s="130">
        <f t="shared" si="40"/>
        <v>0</v>
      </c>
      <c r="X254" s="132"/>
      <c r="Y254" s="132">
        <f t="shared" si="41"/>
        <v>0</v>
      </c>
      <c r="Z254" s="133"/>
      <c r="AA254" s="133"/>
      <c r="AB254" s="133"/>
      <c r="AC254" s="133"/>
      <c r="AD254" s="149">
        <f>'Ficha funcionário'!Q249</f>
        <v>0</v>
      </c>
      <c r="AE254" s="149">
        <f>'Ficha funcionário'!P249</f>
        <v>0</v>
      </c>
      <c r="AF254" s="133"/>
      <c r="AG254" s="221"/>
      <c r="AH254" s="221"/>
      <c r="AI254" s="222">
        <f t="shared" si="36"/>
        <v>0</v>
      </c>
      <c r="AJ254" s="223">
        <f>'Ficha funcionário'!J249</f>
        <v>0</v>
      </c>
      <c r="AK254" s="222">
        <f>'Ficha funcionário'!K249</f>
        <v>0</v>
      </c>
      <c r="AL254" s="222">
        <f>'Ficha funcionário'!L249</f>
        <v>0</v>
      </c>
      <c r="AM254" s="222">
        <f>'Ficha funcionário'!M249</f>
        <v>-0.3</v>
      </c>
      <c r="AN254" s="222">
        <f t="shared" si="42"/>
        <v>0</v>
      </c>
      <c r="AO254" s="134">
        <f t="shared" si="37"/>
        <v>0</v>
      </c>
      <c r="AP254" s="178"/>
      <c r="AQ254" s="246" t="s">
        <v>175</v>
      </c>
      <c r="AR254" s="179"/>
      <c r="AS254" s="179"/>
      <c r="AT254" s="179"/>
      <c r="AU254" s="179"/>
    </row>
    <row r="255" spans="1:47">
      <c r="A255" s="123" t="b">
        <f>'Ficha funcionário'!A250</f>
        <v>0</v>
      </c>
      <c r="B255" s="123">
        <f>'Ficha funcionário'!B250</f>
        <v>0</v>
      </c>
      <c r="C255" s="123">
        <f>'Ficha funcionário'!C250</f>
        <v>0</v>
      </c>
      <c r="D255" s="124">
        <f>'Ficha funcionário'!D250</f>
        <v>0</v>
      </c>
      <c r="E25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5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55" s="173">
        <f>'Ficha funcionário'!I250</f>
        <v>0</v>
      </c>
      <c r="H255" s="126">
        <f>'Ficha funcionário'!N250</f>
        <v>44</v>
      </c>
      <c r="I255" s="126">
        <f>'Ficha funcionário'!O250</f>
        <v>9</v>
      </c>
      <c r="J255" s="127">
        <f t="shared" si="33"/>
        <v>0</v>
      </c>
      <c r="K255" s="172"/>
      <c r="L255" s="172"/>
      <c r="M255" s="172"/>
      <c r="N255" s="128">
        <f t="shared" si="38"/>
        <v>0</v>
      </c>
      <c r="O255" s="128">
        <f t="shared" si="34"/>
        <v>0</v>
      </c>
      <c r="P255" s="128">
        <f t="shared" si="35"/>
        <v>0</v>
      </c>
      <c r="Q255" s="129">
        <f t="shared" si="39"/>
        <v>18</v>
      </c>
      <c r="R255" s="177">
        <v>0</v>
      </c>
      <c r="S255" s="177">
        <v>0</v>
      </c>
      <c r="T255" s="177">
        <v>0</v>
      </c>
      <c r="U255" s="129">
        <f>-(S255*'Ficha funcionário'!O250)*'Ficha de funcio e processa'!J255</f>
        <v>0</v>
      </c>
      <c r="V255" s="129">
        <f>(T255*'Ficha funcionário'!O250)*'Ficha de funcio e processa'!J255</f>
        <v>0</v>
      </c>
      <c r="W255" s="130">
        <f t="shared" si="40"/>
        <v>0</v>
      </c>
      <c r="X255" s="132"/>
      <c r="Y255" s="132">
        <f t="shared" si="41"/>
        <v>0</v>
      </c>
      <c r="Z255" s="133"/>
      <c r="AA255" s="133"/>
      <c r="AB255" s="133"/>
      <c r="AC255" s="133"/>
      <c r="AD255" s="149">
        <f>'Ficha funcionário'!Q250</f>
        <v>0</v>
      </c>
      <c r="AE255" s="149">
        <f>'Ficha funcionário'!P250</f>
        <v>0</v>
      </c>
      <c r="AF255" s="133"/>
      <c r="AG255" s="221"/>
      <c r="AH255" s="221"/>
      <c r="AI255" s="222">
        <f t="shared" si="36"/>
        <v>0</v>
      </c>
      <c r="AJ255" s="223">
        <f>'Ficha funcionário'!J250</f>
        <v>0</v>
      </c>
      <c r="AK255" s="222">
        <f>'Ficha funcionário'!K250</f>
        <v>0</v>
      </c>
      <c r="AL255" s="222">
        <f>'Ficha funcionário'!L250</f>
        <v>0</v>
      </c>
      <c r="AM255" s="222">
        <f>'Ficha funcionário'!M250</f>
        <v>-0.3</v>
      </c>
      <c r="AN255" s="222">
        <f t="shared" si="42"/>
        <v>0</v>
      </c>
      <c r="AO255" s="134">
        <f t="shared" si="37"/>
        <v>0</v>
      </c>
      <c r="AP255" s="178"/>
      <c r="AQ255" s="246" t="s">
        <v>175</v>
      </c>
      <c r="AR255" s="179"/>
      <c r="AS255" s="179"/>
      <c r="AT255" s="179"/>
      <c r="AU255" s="179"/>
    </row>
    <row r="256" spans="1:47">
      <c r="A256" s="123" t="b">
        <f>'Ficha funcionário'!A251</f>
        <v>0</v>
      </c>
      <c r="B256" s="123">
        <f>'Ficha funcionário'!B251</f>
        <v>0</v>
      </c>
      <c r="C256" s="123">
        <f>'Ficha funcionário'!C251</f>
        <v>0</v>
      </c>
      <c r="D256" s="124">
        <f>'Ficha funcionário'!D251</f>
        <v>0</v>
      </c>
      <c r="E25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5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56" s="173">
        <f>'Ficha funcionário'!I251</f>
        <v>0</v>
      </c>
      <c r="H256" s="126">
        <f>'Ficha funcionário'!N251</f>
        <v>44</v>
      </c>
      <c r="I256" s="126">
        <f>'Ficha funcionário'!O251</f>
        <v>9</v>
      </c>
      <c r="J256" s="127">
        <f t="shared" si="33"/>
        <v>0</v>
      </c>
      <c r="K256" s="172"/>
      <c r="L256" s="172"/>
      <c r="M256" s="172"/>
      <c r="N256" s="128">
        <f t="shared" si="38"/>
        <v>0</v>
      </c>
      <c r="O256" s="128">
        <f t="shared" si="34"/>
        <v>0</v>
      </c>
      <c r="P256" s="128">
        <f t="shared" si="35"/>
        <v>0</v>
      </c>
      <c r="Q256" s="129">
        <f t="shared" si="39"/>
        <v>18</v>
      </c>
      <c r="R256" s="177">
        <v>0</v>
      </c>
      <c r="S256" s="177">
        <v>0</v>
      </c>
      <c r="T256" s="177">
        <v>0</v>
      </c>
      <c r="U256" s="129">
        <f>-(S256*'Ficha funcionário'!O251)*'Ficha de funcio e processa'!J256</f>
        <v>0</v>
      </c>
      <c r="V256" s="129">
        <f>(T256*'Ficha funcionário'!O251)*'Ficha de funcio e processa'!J256</f>
        <v>0</v>
      </c>
      <c r="W256" s="130">
        <f t="shared" si="40"/>
        <v>0</v>
      </c>
      <c r="X256" s="132"/>
      <c r="Y256" s="132">
        <f t="shared" si="41"/>
        <v>0</v>
      </c>
      <c r="Z256" s="133"/>
      <c r="AA256" s="133"/>
      <c r="AB256" s="133"/>
      <c r="AC256" s="133"/>
      <c r="AD256" s="149">
        <f>'Ficha funcionário'!Q251</f>
        <v>0</v>
      </c>
      <c r="AE256" s="149">
        <f>'Ficha funcionário'!P251</f>
        <v>0</v>
      </c>
      <c r="AF256" s="133"/>
      <c r="AG256" s="221"/>
      <c r="AH256" s="221"/>
      <c r="AI256" s="222">
        <f t="shared" si="36"/>
        <v>0</v>
      </c>
      <c r="AJ256" s="223">
        <f>'Ficha funcionário'!J251</f>
        <v>0</v>
      </c>
      <c r="AK256" s="222">
        <f>'Ficha funcionário'!K251</f>
        <v>0</v>
      </c>
      <c r="AL256" s="222">
        <f>'Ficha funcionário'!L251</f>
        <v>0</v>
      </c>
      <c r="AM256" s="222">
        <f>'Ficha funcionário'!M251</f>
        <v>-0.3</v>
      </c>
      <c r="AN256" s="222">
        <f t="shared" si="42"/>
        <v>0</v>
      </c>
      <c r="AO256" s="134">
        <f t="shared" si="37"/>
        <v>0</v>
      </c>
      <c r="AP256" s="178"/>
      <c r="AQ256" s="246" t="s">
        <v>175</v>
      </c>
      <c r="AR256" s="179"/>
      <c r="AS256" s="179"/>
      <c r="AT256" s="179"/>
      <c r="AU256" s="179"/>
    </row>
    <row r="257" spans="1:47">
      <c r="A257" s="123" t="b">
        <f>'Ficha funcionário'!A252</f>
        <v>0</v>
      </c>
      <c r="B257" s="123">
        <f>'Ficha funcionário'!B252</f>
        <v>0</v>
      </c>
      <c r="C257" s="123">
        <f>'Ficha funcionário'!C252</f>
        <v>0</v>
      </c>
      <c r="D257" s="124">
        <f>'Ficha funcionário'!D252</f>
        <v>0</v>
      </c>
      <c r="E25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5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57" s="173">
        <f>'Ficha funcionário'!I252</f>
        <v>0</v>
      </c>
      <c r="H257" s="126">
        <f>'Ficha funcionário'!N252</f>
        <v>44</v>
      </c>
      <c r="I257" s="126">
        <f>'Ficha funcionário'!O252</f>
        <v>9</v>
      </c>
      <c r="J257" s="127">
        <f t="shared" si="33"/>
        <v>0</v>
      </c>
      <c r="K257" s="172"/>
      <c r="L257" s="172"/>
      <c r="M257" s="172"/>
      <c r="N257" s="128">
        <f t="shared" si="38"/>
        <v>0</v>
      </c>
      <c r="O257" s="128">
        <f t="shared" si="34"/>
        <v>0</v>
      </c>
      <c r="P257" s="128">
        <f t="shared" si="35"/>
        <v>0</v>
      </c>
      <c r="Q257" s="129">
        <f t="shared" si="39"/>
        <v>18</v>
      </c>
      <c r="R257" s="177">
        <v>0</v>
      </c>
      <c r="S257" s="177">
        <v>0</v>
      </c>
      <c r="T257" s="177">
        <v>0</v>
      </c>
      <c r="U257" s="129">
        <f>-(S257*'Ficha funcionário'!O252)*'Ficha de funcio e processa'!J257</f>
        <v>0</v>
      </c>
      <c r="V257" s="129">
        <f>(T257*'Ficha funcionário'!O252)*'Ficha de funcio e processa'!J257</f>
        <v>0</v>
      </c>
      <c r="W257" s="130">
        <f t="shared" si="40"/>
        <v>0</v>
      </c>
      <c r="X257" s="132"/>
      <c r="Y257" s="132">
        <f t="shared" si="41"/>
        <v>0</v>
      </c>
      <c r="Z257" s="133"/>
      <c r="AA257" s="133"/>
      <c r="AB257" s="133"/>
      <c r="AC257" s="133"/>
      <c r="AD257" s="149">
        <f>'Ficha funcionário'!Q252</f>
        <v>0</v>
      </c>
      <c r="AE257" s="149">
        <f>'Ficha funcionário'!P252</f>
        <v>0</v>
      </c>
      <c r="AF257" s="133"/>
      <c r="AG257" s="221"/>
      <c r="AH257" s="221"/>
      <c r="AI257" s="222">
        <f t="shared" si="36"/>
        <v>0</v>
      </c>
      <c r="AJ257" s="223">
        <f>'Ficha funcionário'!J252</f>
        <v>0</v>
      </c>
      <c r="AK257" s="222">
        <f>'Ficha funcionário'!K252</f>
        <v>0</v>
      </c>
      <c r="AL257" s="222">
        <f>'Ficha funcionário'!L252</f>
        <v>0</v>
      </c>
      <c r="AM257" s="222">
        <f>'Ficha funcionário'!M252</f>
        <v>-0.3</v>
      </c>
      <c r="AN257" s="222">
        <f t="shared" si="42"/>
        <v>0</v>
      </c>
      <c r="AO257" s="134">
        <f t="shared" si="37"/>
        <v>0</v>
      </c>
      <c r="AP257" s="178"/>
      <c r="AQ257" s="246" t="s">
        <v>175</v>
      </c>
      <c r="AR257" s="179"/>
      <c r="AS257" s="179"/>
      <c r="AT257" s="179"/>
      <c r="AU257" s="179"/>
    </row>
    <row r="258" spans="1:47">
      <c r="A258" s="123" t="b">
        <f>'Ficha funcionário'!A253</f>
        <v>0</v>
      </c>
      <c r="B258" s="123">
        <f>'Ficha funcionário'!B253</f>
        <v>0</v>
      </c>
      <c r="C258" s="123">
        <f>'Ficha funcionário'!C253</f>
        <v>0</v>
      </c>
      <c r="D258" s="124">
        <f>'Ficha funcionário'!D253</f>
        <v>0</v>
      </c>
      <c r="E25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5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58" s="173">
        <f>'Ficha funcionário'!I253</f>
        <v>0</v>
      </c>
      <c r="H258" s="126">
        <f>'Ficha funcionário'!N253</f>
        <v>44</v>
      </c>
      <c r="I258" s="126">
        <f>'Ficha funcionário'!O253</f>
        <v>9</v>
      </c>
      <c r="J258" s="127">
        <f t="shared" si="33"/>
        <v>0</v>
      </c>
      <c r="K258" s="172"/>
      <c r="L258" s="172"/>
      <c r="M258" s="172"/>
      <c r="N258" s="128">
        <f t="shared" si="38"/>
        <v>0</v>
      </c>
      <c r="O258" s="128">
        <f t="shared" si="34"/>
        <v>0</v>
      </c>
      <c r="P258" s="128">
        <f t="shared" si="35"/>
        <v>0</v>
      </c>
      <c r="Q258" s="129">
        <f t="shared" si="39"/>
        <v>18</v>
      </c>
      <c r="R258" s="177">
        <v>0</v>
      </c>
      <c r="S258" s="177">
        <v>0</v>
      </c>
      <c r="T258" s="177">
        <v>0</v>
      </c>
      <c r="U258" s="129">
        <f>-(S258*'Ficha funcionário'!O253)*'Ficha de funcio e processa'!J258</f>
        <v>0</v>
      </c>
      <c r="V258" s="129">
        <f>(T258*'Ficha funcionário'!O253)*'Ficha de funcio e processa'!J258</f>
        <v>0</v>
      </c>
      <c r="W258" s="130">
        <f t="shared" si="40"/>
        <v>0</v>
      </c>
      <c r="X258" s="132"/>
      <c r="Y258" s="132">
        <f t="shared" si="41"/>
        <v>0</v>
      </c>
      <c r="Z258" s="133"/>
      <c r="AA258" s="133"/>
      <c r="AB258" s="133"/>
      <c r="AC258" s="133"/>
      <c r="AD258" s="149">
        <f>'Ficha funcionário'!Q253</f>
        <v>0</v>
      </c>
      <c r="AE258" s="149">
        <f>'Ficha funcionário'!P253</f>
        <v>0</v>
      </c>
      <c r="AF258" s="133"/>
      <c r="AG258" s="221"/>
      <c r="AH258" s="221"/>
      <c r="AI258" s="222">
        <f t="shared" si="36"/>
        <v>0</v>
      </c>
      <c r="AJ258" s="223">
        <f>'Ficha funcionário'!J253</f>
        <v>0</v>
      </c>
      <c r="AK258" s="222">
        <f>'Ficha funcionário'!K253</f>
        <v>0</v>
      </c>
      <c r="AL258" s="222">
        <f>'Ficha funcionário'!L253</f>
        <v>0</v>
      </c>
      <c r="AM258" s="222">
        <f>'Ficha funcionário'!M253</f>
        <v>-0.3</v>
      </c>
      <c r="AN258" s="222">
        <f t="shared" si="42"/>
        <v>0</v>
      </c>
      <c r="AO258" s="134">
        <f t="shared" si="37"/>
        <v>0</v>
      </c>
      <c r="AP258" s="178"/>
      <c r="AQ258" s="246" t="s">
        <v>175</v>
      </c>
      <c r="AR258" s="179"/>
      <c r="AS258" s="179"/>
      <c r="AT258" s="179"/>
      <c r="AU258" s="179"/>
    </row>
    <row r="259" spans="1:47">
      <c r="A259" s="123" t="b">
        <f>'Ficha funcionário'!A254</f>
        <v>0</v>
      </c>
      <c r="B259" s="123">
        <f>'Ficha funcionário'!B254</f>
        <v>0</v>
      </c>
      <c r="C259" s="123">
        <f>'Ficha funcionário'!C254</f>
        <v>0</v>
      </c>
      <c r="D259" s="124">
        <f>'Ficha funcionário'!D254</f>
        <v>0</v>
      </c>
      <c r="E25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5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59" s="173">
        <f>'Ficha funcionário'!I254</f>
        <v>0</v>
      </c>
      <c r="H259" s="126">
        <f>'Ficha funcionário'!N254</f>
        <v>44</v>
      </c>
      <c r="I259" s="126">
        <f>'Ficha funcionário'!O254</f>
        <v>9</v>
      </c>
      <c r="J259" s="127">
        <f t="shared" si="33"/>
        <v>0</v>
      </c>
      <c r="K259" s="172"/>
      <c r="L259" s="172"/>
      <c r="M259" s="172"/>
      <c r="N259" s="128">
        <f t="shared" si="38"/>
        <v>0</v>
      </c>
      <c r="O259" s="128">
        <f t="shared" si="34"/>
        <v>0</v>
      </c>
      <c r="P259" s="128">
        <f t="shared" si="35"/>
        <v>0</v>
      </c>
      <c r="Q259" s="129">
        <f t="shared" si="39"/>
        <v>18</v>
      </c>
      <c r="R259" s="177">
        <v>0</v>
      </c>
      <c r="S259" s="177">
        <v>0</v>
      </c>
      <c r="T259" s="177">
        <v>0</v>
      </c>
      <c r="U259" s="129">
        <f>-(S259*'Ficha funcionário'!O254)*'Ficha de funcio e processa'!J259</f>
        <v>0</v>
      </c>
      <c r="V259" s="129">
        <f>(T259*'Ficha funcionário'!O254)*'Ficha de funcio e processa'!J259</f>
        <v>0</v>
      </c>
      <c r="W259" s="130">
        <f t="shared" si="40"/>
        <v>0</v>
      </c>
      <c r="X259" s="132"/>
      <c r="Y259" s="132">
        <f t="shared" si="41"/>
        <v>0</v>
      </c>
      <c r="Z259" s="133"/>
      <c r="AA259" s="133"/>
      <c r="AB259" s="133"/>
      <c r="AC259" s="133"/>
      <c r="AD259" s="149">
        <f>'Ficha funcionário'!Q254</f>
        <v>0</v>
      </c>
      <c r="AE259" s="149">
        <f>'Ficha funcionário'!P254</f>
        <v>0</v>
      </c>
      <c r="AF259" s="133"/>
      <c r="AG259" s="221"/>
      <c r="AH259" s="221"/>
      <c r="AI259" s="222">
        <f t="shared" si="36"/>
        <v>0</v>
      </c>
      <c r="AJ259" s="223">
        <f>'Ficha funcionário'!J254</f>
        <v>0</v>
      </c>
      <c r="AK259" s="222">
        <f>'Ficha funcionário'!K254</f>
        <v>0</v>
      </c>
      <c r="AL259" s="222">
        <f>'Ficha funcionário'!L254</f>
        <v>0</v>
      </c>
      <c r="AM259" s="222">
        <f>'Ficha funcionário'!M254</f>
        <v>-0.3</v>
      </c>
      <c r="AN259" s="222">
        <f t="shared" si="42"/>
        <v>0</v>
      </c>
      <c r="AO259" s="134">
        <f t="shared" si="37"/>
        <v>0</v>
      </c>
      <c r="AP259" s="178"/>
      <c r="AQ259" s="246" t="s">
        <v>175</v>
      </c>
      <c r="AR259" s="179"/>
      <c r="AS259" s="179"/>
      <c r="AT259" s="179"/>
      <c r="AU259" s="179"/>
    </row>
    <row r="260" spans="1:47">
      <c r="A260" s="123" t="b">
        <f>'Ficha funcionário'!A255</f>
        <v>0</v>
      </c>
      <c r="B260" s="123">
        <f>'Ficha funcionário'!B255</f>
        <v>0</v>
      </c>
      <c r="C260" s="123">
        <f>'Ficha funcionário'!C255</f>
        <v>0</v>
      </c>
      <c r="D260" s="124">
        <f>'Ficha funcionário'!D255</f>
        <v>0</v>
      </c>
      <c r="E26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6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60" s="173">
        <f>'Ficha funcionário'!I255</f>
        <v>0</v>
      </c>
      <c r="H260" s="126">
        <f>'Ficha funcionário'!N255</f>
        <v>44</v>
      </c>
      <c r="I260" s="126">
        <f>'Ficha funcionário'!O255</f>
        <v>9</v>
      </c>
      <c r="J260" s="127">
        <f t="shared" si="33"/>
        <v>0</v>
      </c>
      <c r="K260" s="172"/>
      <c r="L260" s="172"/>
      <c r="M260" s="172"/>
      <c r="N260" s="128">
        <f t="shared" si="38"/>
        <v>0</v>
      </c>
      <c r="O260" s="128">
        <f t="shared" si="34"/>
        <v>0</v>
      </c>
      <c r="P260" s="128">
        <f t="shared" si="35"/>
        <v>0</v>
      </c>
      <c r="Q260" s="129">
        <f t="shared" si="39"/>
        <v>18</v>
      </c>
      <c r="R260" s="177">
        <v>0</v>
      </c>
      <c r="S260" s="177">
        <v>0</v>
      </c>
      <c r="T260" s="177">
        <v>0</v>
      </c>
      <c r="U260" s="129">
        <f>-(S260*'Ficha funcionário'!O255)*'Ficha de funcio e processa'!J260</f>
        <v>0</v>
      </c>
      <c r="V260" s="129">
        <f>(T260*'Ficha funcionário'!O255)*'Ficha de funcio e processa'!J260</f>
        <v>0</v>
      </c>
      <c r="W260" s="130">
        <f t="shared" si="40"/>
        <v>0</v>
      </c>
      <c r="X260" s="132"/>
      <c r="Y260" s="132">
        <f t="shared" si="41"/>
        <v>0</v>
      </c>
      <c r="Z260" s="133"/>
      <c r="AA260" s="133"/>
      <c r="AB260" s="133"/>
      <c r="AC260" s="133"/>
      <c r="AD260" s="149">
        <f>'Ficha funcionário'!Q255</f>
        <v>0</v>
      </c>
      <c r="AE260" s="149">
        <f>'Ficha funcionário'!P255</f>
        <v>0</v>
      </c>
      <c r="AF260" s="133"/>
      <c r="AG260" s="221"/>
      <c r="AH260" s="221"/>
      <c r="AI260" s="222">
        <f t="shared" si="36"/>
        <v>0</v>
      </c>
      <c r="AJ260" s="223">
        <f>'Ficha funcionário'!J255</f>
        <v>0</v>
      </c>
      <c r="AK260" s="222">
        <f>'Ficha funcionário'!K255</f>
        <v>0</v>
      </c>
      <c r="AL260" s="222">
        <f>'Ficha funcionário'!L255</f>
        <v>0</v>
      </c>
      <c r="AM260" s="222">
        <f>'Ficha funcionário'!M255</f>
        <v>-0.3</v>
      </c>
      <c r="AN260" s="222">
        <f t="shared" si="42"/>
        <v>0</v>
      </c>
      <c r="AO260" s="134">
        <f t="shared" si="37"/>
        <v>0</v>
      </c>
      <c r="AP260" s="178"/>
      <c r="AQ260" s="246" t="s">
        <v>175</v>
      </c>
      <c r="AR260" s="179"/>
      <c r="AS260" s="179"/>
      <c r="AT260" s="179"/>
      <c r="AU260" s="179"/>
    </row>
    <row r="261" spans="1:47">
      <c r="A261" s="123" t="b">
        <f>'Ficha funcionário'!A256</f>
        <v>0</v>
      </c>
      <c r="B261" s="123">
        <f>'Ficha funcionário'!B256</f>
        <v>0</v>
      </c>
      <c r="C261" s="123">
        <f>'Ficha funcionário'!C256</f>
        <v>0</v>
      </c>
      <c r="D261" s="124">
        <f>'Ficha funcionário'!D256</f>
        <v>0</v>
      </c>
      <c r="E26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6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61" s="173">
        <f>'Ficha funcionário'!I256</f>
        <v>0</v>
      </c>
      <c r="H261" s="126">
        <f>'Ficha funcionário'!N256</f>
        <v>44</v>
      </c>
      <c r="I261" s="126">
        <f>'Ficha funcionário'!O256</f>
        <v>9</v>
      </c>
      <c r="J261" s="127">
        <f t="shared" si="33"/>
        <v>0</v>
      </c>
      <c r="K261" s="172"/>
      <c r="L261" s="172"/>
      <c r="M261" s="172"/>
      <c r="N261" s="128">
        <f t="shared" si="38"/>
        <v>0</v>
      </c>
      <c r="O261" s="128">
        <f t="shared" si="34"/>
        <v>0</v>
      </c>
      <c r="P261" s="128">
        <f t="shared" si="35"/>
        <v>0</v>
      </c>
      <c r="Q261" s="129">
        <f t="shared" si="39"/>
        <v>18</v>
      </c>
      <c r="R261" s="177">
        <v>0</v>
      </c>
      <c r="S261" s="177">
        <v>0</v>
      </c>
      <c r="T261" s="177">
        <v>0</v>
      </c>
      <c r="U261" s="129">
        <f>-(S261*'Ficha funcionário'!O256)*'Ficha de funcio e processa'!J261</f>
        <v>0</v>
      </c>
      <c r="V261" s="129">
        <f>(T261*'Ficha funcionário'!O256)*'Ficha de funcio e processa'!J261</f>
        <v>0</v>
      </c>
      <c r="W261" s="130">
        <f t="shared" si="40"/>
        <v>0</v>
      </c>
      <c r="X261" s="132"/>
      <c r="Y261" s="132">
        <f t="shared" si="41"/>
        <v>0</v>
      </c>
      <c r="Z261" s="133"/>
      <c r="AA261" s="133"/>
      <c r="AB261" s="133"/>
      <c r="AC261" s="133"/>
      <c r="AD261" s="149">
        <f>'Ficha funcionário'!Q256</f>
        <v>0</v>
      </c>
      <c r="AE261" s="149">
        <f>'Ficha funcionário'!P256</f>
        <v>0</v>
      </c>
      <c r="AF261" s="133"/>
      <c r="AG261" s="221"/>
      <c r="AH261" s="221"/>
      <c r="AI261" s="222">
        <f t="shared" si="36"/>
        <v>0</v>
      </c>
      <c r="AJ261" s="223">
        <f>'Ficha funcionário'!J256</f>
        <v>0</v>
      </c>
      <c r="AK261" s="222">
        <f>'Ficha funcionário'!K256</f>
        <v>0</v>
      </c>
      <c r="AL261" s="222">
        <f>'Ficha funcionário'!L256</f>
        <v>0</v>
      </c>
      <c r="AM261" s="222">
        <f>'Ficha funcionário'!M256</f>
        <v>-0.3</v>
      </c>
      <c r="AN261" s="222">
        <f t="shared" si="42"/>
        <v>0</v>
      </c>
      <c r="AO261" s="134">
        <f t="shared" si="37"/>
        <v>0</v>
      </c>
      <c r="AP261" s="178"/>
      <c r="AQ261" s="246" t="s">
        <v>175</v>
      </c>
      <c r="AR261" s="179"/>
      <c r="AS261" s="179"/>
      <c r="AT261" s="179"/>
      <c r="AU261" s="179"/>
    </row>
    <row r="262" spans="1:47">
      <c r="A262" s="123" t="b">
        <f>'Ficha funcionário'!A257</f>
        <v>0</v>
      </c>
      <c r="B262" s="123">
        <f>'Ficha funcionário'!B257</f>
        <v>0</v>
      </c>
      <c r="C262" s="123">
        <f>'Ficha funcionário'!C257</f>
        <v>0</v>
      </c>
      <c r="D262" s="124">
        <f>'Ficha funcionário'!D257</f>
        <v>0</v>
      </c>
      <c r="E26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6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62" s="173">
        <f>'Ficha funcionário'!I257</f>
        <v>0</v>
      </c>
      <c r="H262" s="126">
        <f>'Ficha funcionário'!N257</f>
        <v>44</v>
      </c>
      <c r="I262" s="126">
        <f>'Ficha funcionário'!O257</f>
        <v>9</v>
      </c>
      <c r="J262" s="127">
        <f t="shared" si="33"/>
        <v>0</v>
      </c>
      <c r="K262" s="172"/>
      <c r="L262" s="172"/>
      <c r="M262" s="172"/>
      <c r="N262" s="128">
        <f t="shared" si="38"/>
        <v>0</v>
      </c>
      <c r="O262" s="128">
        <f t="shared" si="34"/>
        <v>0</v>
      </c>
      <c r="P262" s="128">
        <f t="shared" si="35"/>
        <v>0</v>
      </c>
      <c r="Q262" s="129">
        <f t="shared" si="39"/>
        <v>18</v>
      </c>
      <c r="R262" s="177">
        <v>0</v>
      </c>
      <c r="S262" s="177">
        <v>0</v>
      </c>
      <c r="T262" s="177">
        <v>0</v>
      </c>
      <c r="U262" s="129">
        <f>-(S262*'Ficha funcionário'!O257)*'Ficha de funcio e processa'!J262</f>
        <v>0</v>
      </c>
      <c r="V262" s="129">
        <f>(T262*'Ficha funcionário'!O257)*'Ficha de funcio e processa'!J262</f>
        <v>0</v>
      </c>
      <c r="W262" s="130">
        <f t="shared" si="40"/>
        <v>0</v>
      </c>
      <c r="X262" s="132"/>
      <c r="Y262" s="132">
        <f t="shared" si="41"/>
        <v>0</v>
      </c>
      <c r="Z262" s="133"/>
      <c r="AA262" s="133"/>
      <c r="AB262" s="133"/>
      <c r="AC262" s="133"/>
      <c r="AD262" s="149">
        <f>'Ficha funcionário'!Q257</f>
        <v>0</v>
      </c>
      <c r="AE262" s="149">
        <f>'Ficha funcionário'!P257</f>
        <v>0</v>
      </c>
      <c r="AF262" s="133"/>
      <c r="AG262" s="221"/>
      <c r="AH262" s="221"/>
      <c r="AI262" s="222">
        <f t="shared" si="36"/>
        <v>0</v>
      </c>
      <c r="AJ262" s="223">
        <f>'Ficha funcionário'!J257</f>
        <v>0</v>
      </c>
      <c r="AK262" s="222">
        <f>'Ficha funcionário'!K257</f>
        <v>0</v>
      </c>
      <c r="AL262" s="222">
        <f>'Ficha funcionário'!L257</f>
        <v>0</v>
      </c>
      <c r="AM262" s="222">
        <f>'Ficha funcionário'!M257</f>
        <v>-0.3</v>
      </c>
      <c r="AN262" s="222">
        <f t="shared" si="42"/>
        <v>0</v>
      </c>
      <c r="AO262" s="134">
        <f t="shared" si="37"/>
        <v>0</v>
      </c>
      <c r="AP262" s="178"/>
      <c r="AQ262" s="246" t="s">
        <v>175</v>
      </c>
      <c r="AR262" s="179"/>
      <c r="AS262" s="179"/>
      <c r="AT262" s="179"/>
      <c r="AU262" s="179"/>
    </row>
    <row r="263" spans="1:47">
      <c r="A263" s="123" t="b">
        <f>'Ficha funcionário'!A258</f>
        <v>0</v>
      </c>
      <c r="B263" s="123">
        <f>'Ficha funcionário'!B258</f>
        <v>0</v>
      </c>
      <c r="C263" s="123">
        <f>'Ficha funcionário'!C258</f>
        <v>0</v>
      </c>
      <c r="D263" s="124">
        <f>'Ficha funcionário'!D258</f>
        <v>0</v>
      </c>
      <c r="E26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6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63" s="173">
        <f>'Ficha funcionário'!I258</f>
        <v>0</v>
      </c>
      <c r="H263" s="126">
        <f>'Ficha funcionário'!N258</f>
        <v>44</v>
      </c>
      <c r="I263" s="126">
        <f>'Ficha funcionário'!O258</f>
        <v>9</v>
      </c>
      <c r="J263" s="127">
        <f t="shared" si="33"/>
        <v>0</v>
      </c>
      <c r="K263" s="172"/>
      <c r="L263" s="172"/>
      <c r="M263" s="172"/>
      <c r="N263" s="128">
        <f t="shared" si="38"/>
        <v>0</v>
      </c>
      <c r="O263" s="128">
        <f t="shared" si="34"/>
        <v>0</v>
      </c>
      <c r="P263" s="128">
        <f t="shared" si="35"/>
        <v>0</v>
      </c>
      <c r="Q263" s="129">
        <f t="shared" si="39"/>
        <v>18</v>
      </c>
      <c r="R263" s="177">
        <v>0</v>
      </c>
      <c r="S263" s="177">
        <v>0</v>
      </c>
      <c r="T263" s="177">
        <v>0</v>
      </c>
      <c r="U263" s="129">
        <f>-(S263*'Ficha funcionário'!O258)*'Ficha de funcio e processa'!J263</f>
        <v>0</v>
      </c>
      <c r="V263" s="129">
        <f>(T263*'Ficha funcionário'!O258)*'Ficha de funcio e processa'!J263</f>
        <v>0</v>
      </c>
      <c r="W263" s="130">
        <f t="shared" si="40"/>
        <v>0</v>
      </c>
      <c r="X263" s="132"/>
      <c r="Y263" s="132">
        <f t="shared" si="41"/>
        <v>0</v>
      </c>
      <c r="Z263" s="133"/>
      <c r="AA263" s="133"/>
      <c r="AB263" s="133"/>
      <c r="AC263" s="133"/>
      <c r="AD263" s="149">
        <f>'Ficha funcionário'!Q258</f>
        <v>0</v>
      </c>
      <c r="AE263" s="149">
        <f>'Ficha funcionário'!P258</f>
        <v>0</v>
      </c>
      <c r="AF263" s="133"/>
      <c r="AG263" s="221"/>
      <c r="AH263" s="221"/>
      <c r="AI263" s="222">
        <f t="shared" si="36"/>
        <v>0</v>
      </c>
      <c r="AJ263" s="223">
        <f>'Ficha funcionário'!J258</f>
        <v>0</v>
      </c>
      <c r="AK263" s="222">
        <f>'Ficha funcionário'!K258</f>
        <v>0</v>
      </c>
      <c r="AL263" s="222">
        <f>'Ficha funcionário'!L258</f>
        <v>0</v>
      </c>
      <c r="AM263" s="222">
        <f>'Ficha funcionário'!M258</f>
        <v>-0.3</v>
      </c>
      <c r="AN263" s="222">
        <f t="shared" si="42"/>
        <v>0</v>
      </c>
      <c r="AO263" s="134">
        <f t="shared" si="37"/>
        <v>0</v>
      </c>
      <c r="AP263" s="178"/>
      <c r="AQ263" s="246" t="s">
        <v>175</v>
      </c>
      <c r="AR263" s="179"/>
      <c r="AS263" s="179"/>
      <c r="AT263" s="179"/>
      <c r="AU263" s="179"/>
    </row>
    <row r="264" spans="1:47">
      <c r="A264" s="123" t="b">
        <f>'Ficha funcionário'!A259</f>
        <v>0</v>
      </c>
      <c r="B264" s="123">
        <f>'Ficha funcionário'!B259</f>
        <v>0</v>
      </c>
      <c r="C264" s="123">
        <f>'Ficha funcionário'!C259</f>
        <v>0</v>
      </c>
      <c r="D264" s="124">
        <f>'Ficha funcionário'!D259</f>
        <v>0</v>
      </c>
      <c r="E26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6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64" s="173">
        <f>'Ficha funcionário'!I259</f>
        <v>0</v>
      </c>
      <c r="H264" s="126">
        <f>'Ficha funcionário'!N259</f>
        <v>44</v>
      </c>
      <c r="I264" s="126">
        <f>'Ficha funcionário'!O259</f>
        <v>9</v>
      </c>
      <c r="J264" s="127">
        <f t="shared" si="33"/>
        <v>0</v>
      </c>
      <c r="K264" s="172"/>
      <c r="L264" s="172"/>
      <c r="M264" s="172"/>
      <c r="N264" s="128">
        <f t="shared" si="38"/>
        <v>0</v>
      </c>
      <c r="O264" s="128">
        <f t="shared" si="34"/>
        <v>0</v>
      </c>
      <c r="P264" s="128">
        <f t="shared" si="35"/>
        <v>0</v>
      </c>
      <c r="Q264" s="129">
        <f t="shared" si="39"/>
        <v>18</v>
      </c>
      <c r="R264" s="177">
        <v>0</v>
      </c>
      <c r="S264" s="177">
        <v>0</v>
      </c>
      <c r="T264" s="177">
        <v>0</v>
      </c>
      <c r="U264" s="129">
        <f>-(S264*'Ficha funcionário'!O259)*'Ficha de funcio e processa'!J264</f>
        <v>0</v>
      </c>
      <c r="V264" s="129">
        <f>(T264*'Ficha funcionário'!O259)*'Ficha de funcio e processa'!J264</f>
        <v>0</v>
      </c>
      <c r="W264" s="130">
        <f t="shared" si="40"/>
        <v>0</v>
      </c>
      <c r="X264" s="132"/>
      <c r="Y264" s="132">
        <f t="shared" si="41"/>
        <v>0</v>
      </c>
      <c r="Z264" s="133"/>
      <c r="AA264" s="133"/>
      <c r="AB264" s="133"/>
      <c r="AC264" s="133"/>
      <c r="AD264" s="149">
        <f>'Ficha funcionário'!Q259</f>
        <v>0</v>
      </c>
      <c r="AE264" s="149">
        <f>'Ficha funcionário'!P259</f>
        <v>0</v>
      </c>
      <c r="AF264" s="133"/>
      <c r="AG264" s="221"/>
      <c r="AH264" s="221"/>
      <c r="AI264" s="222">
        <f t="shared" si="36"/>
        <v>0</v>
      </c>
      <c r="AJ264" s="223">
        <f>'Ficha funcionário'!J259</f>
        <v>0</v>
      </c>
      <c r="AK264" s="222">
        <f>'Ficha funcionário'!K259</f>
        <v>0</v>
      </c>
      <c r="AL264" s="222">
        <f>'Ficha funcionário'!L259</f>
        <v>0</v>
      </c>
      <c r="AM264" s="222">
        <f>'Ficha funcionário'!M259</f>
        <v>-0.3</v>
      </c>
      <c r="AN264" s="222">
        <f t="shared" si="42"/>
        <v>0</v>
      </c>
      <c r="AO264" s="134">
        <f t="shared" si="37"/>
        <v>0</v>
      </c>
      <c r="AP264" s="178"/>
      <c r="AQ264" s="246" t="s">
        <v>175</v>
      </c>
      <c r="AR264" s="179"/>
      <c r="AS264" s="179"/>
      <c r="AT264" s="179"/>
      <c r="AU264" s="179"/>
    </row>
    <row r="265" spans="1:47">
      <c r="A265" s="123" t="b">
        <f>'Ficha funcionário'!A260</f>
        <v>0</v>
      </c>
      <c r="B265" s="123">
        <f>'Ficha funcionário'!B260</f>
        <v>0</v>
      </c>
      <c r="C265" s="123">
        <f>'Ficha funcionário'!C260</f>
        <v>0</v>
      </c>
      <c r="D265" s="124">
        <f>'Ficha funcionário'!D260</f>
        <v>0</v>
      </c>
      <c r="E26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6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65" s="173">
        <f>'Ficha funcionário'!I260</f>
        <v>0</v>
      </c>
      <c r="H265" s="126">
        <f>'Ficha funcionário'!N260</f>
        <v>44</v>
      </c>
      <c r="I265" s="126">
        <f>'Ficha funcionário'!O260</f>
        <v>9</v>
      </c>
      <c r="J265" s="127">
        <f t="shared" si="33"/>
        <v>0</v>
      </c>
      <c r="K265" s="172"/>
      <c r="L265" s="172"/>
      <c r="M265" s="172"/>
      <c r="N265" s="128">
        <f t="shared" si="38"/>
        <v>0</v>
      </c>
      <c r="O265" s="128">
        <f t="shared" si="34"/>
        <v>0</v>
      </c>
      <c r="P265" s="128">
        <f t="shared" si="35"/>
        <v>0</v>
      </c>
      <c r="Q265" s="129">
        <f t="shared" si="39"/>
        <v>18</v>
      </c>
      <c r="R265" s="177">
        <v>0</v>
      </c>
      <c r="S265" s="177">
        <v>0</v>
      </c>
      <c r="T265" s="177">
        <v>0</v>
      </c>
      <c r="U265" s="129">
        <f>-(S265*'Ficha funcionário'!O260)*'Ficha de funcio e processa'!J265</f>
        <v>0</v>
      </c>
      <c r="V265" s="129">
        <f>(T265*'Ficha funcionário'!O260)*'Ficha de funcio e processa'!J265</f>
        <v>0</v>
      </c>
      <c r="W265" s="130">
        <f t="shared" si="40"/>
        <v>0</v>
      </c>
      <c r="X265" s="132"/>
      <c r="Y265" s="132">
        <f t="shared" si="41"/>
        <v>0</v>
      </c>
      <c r="Z265" s="133"/>
      <c r="AA265" s="133"/>
      <c r="AB265" s="133"/>
      <c r="AC265" s="133"/>
      <c r="AD265" s="149">
        <f>'Ficha funcionário'!Q260</f>
        <v>0</v>
      </c>
      <c r="AE265" s="149">
        <f>'Ficha funcionário'!P260</f>
        <v>0</v>
      </c>
      <c r="AF265" s="133"/>
      <c r="AG265" s="221"/>
      <c r="AH265" s="221"/>
      <c r="AI265" s="222">
        <f t="shared" si="36"/>
        <v>0</v>
      </c>
      <c r="AJ265" s="223">
        <f>'Ficha funcionário'!J260</f>
        <v>0</v>
      </c>
      <c r="AK265" s="222">
        <f>'Ficha funcionário'!K260</f>
        <v>0</v>
      </c>
      <c r="AL265" s="222">
        <f>'Ficha funcionário'!L260</f>
        <v>0</v>
      </c>
      <c r="AM265" s="222">
        <f>'Ficha funcionário'!M260</f>
        <v>-0.3</v>
      </c>
      <c r="AN265" s="222">
        <f t="shared" si="42"/>
        <v>0</v>
      </c>
      <c r="AO265" s="134">
        <f t="shared" si="37"/>
        <v>0</v>
      </c>
      <c r="AP265" s="178"/>
      <c r="AQ265" s="246" t="s">
        <v>175</v>
      </c>
      <c r="AR265" s="179"/>
      <c r="AS265" s="179"/>
      <c r="AT265" s="179"/>
      <c r="AU265" s="179"/>
    </row>
    <row r="266" spans="1:47">
      <c r="A266" s="123" t="b">
        <f>'Ficha funcionário'!A261</f>
        <v>0</v>
      </c>
      <c r="B266" s="123">
        <f>'Ficha funcionário'!B261</f>
        <v>0</v>
      </c>
      <c r="C266" s="123">
        <f>'Ficha funcionário'!C261</f>
        <v>0</v>
      </c>
      <c r="D266" s="124">
        <f>'Ficha funcionário'!D261</f>
        <v>0</v>
      </c>
      <c r="E26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6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66" s="173">
        <f>'Ficha funcionário'!I261</f>
        <v>0</v>
      </c>
      <c r="H266" s="126">
        <f>'Ficha funcionário'!N261</f>
        <v>44</v>
      </c>
      <c r="I266" s="126">
        <f>'Ficha funcionário'!O261</f>
        <v>9</v>
      </c>
      <c r="J266" s="127">
        <f t="shared" si="33"/>
        <v>0</v>
      </c>
      <c r="K266" s="172"/>
      <c r="L266" s="172"/>
      <c r="M266" s="172"/>
      <c r="N266" s="128">
        <f t="shared" si="38"/>
        <v>0</v>
      </c>
      <c r="O266" s="128">
        <f t="shared" si="34"/>
        <v>0</v>
      </c>
      <c r="P266" s="128">
        <f t="shared" si="35"/>
        <v>0</v>
      </c>
      <c r="Q266" s="129">
        <f t="shared" si="39"/>
        <v>18</v>
      </c>
      <c r="R266" s="177">
        <v>0</v>
      </c>
      <c r="S266" s="177">
        <v>0</v>
      </c>
      <c r="T266" s="177">
        <v>0</v>
      </c>
      <c r="U266" s="129">
        <f>-(S266*'Ficha funcionário'!O261)*'Ficha de funcio e processa'!J266</f>
        <v>0</v>
      </c>
      <c r="V266" s="129">
        <f>(T266*'Ficha funcionário'!O261)*'Ficha de funcio e processa'!J266</f>
        <v>0</v>
      </c>
      <c r="W266" s="130">
        <f t="shared" si="40"/>
        <v>0</v>
      </c>
      <c r="X266" s="132"/>
      <c r="Y266" s="132">
        <f t="shared" si="41"/>
        <v>0</v>
      </c>
      <c r="Z266" s="133"/>
      <c r="AA266" s="133"/>
      <c r="AB266" s="133"/>
      <c r="AC266" s="133"/>
      <c r="AD266" s="149">
        <f>'Ficha funcionário'!Q261</f>
        <v>0</v>
      </c>
      <c r="AE266" s="149">
        <f>'Ficha funcionário'!P261</f>
        <v>0</v>
      </c>
      <c r="AF266" s="133"/>
      <c r="AG266" s="221"/>
      <c r="AH266" s="221"/>
      <c r="AI266" s="222">
        <f t="shared" si="36"/>
        <v>0</v>
      </c>
      <c r="AJ266" s="223">
        <f>'Ficha funcionário'!J261</f>
        <v>0</v>
      </c>
      <c r="AK266" s="222">
        <f>'Ficha funcionário'!K261</f>
        <v>0</v>
      </c>
      <c r="AL266" s="222">
        <f>'Ficha funcionário'!L261</f>
        <v>0</v>
      </c>
      <c r="AM266" s="222">
        <f>'Ficha funcionário'!M261</f>
        <v>-0.3</v>
      </c>
      <c r="AN266" s="222">
        <f t="shared" si="42"/>
        <v>0</v>
      </c>
      <c r="AO266" s="134">
        <f t="shared" si="37"/>
        <v>0</v>
      </c>
      <c r="AP266" s="178"/>
      <c r="AQ266" s="246" t="s">
        <v>175</v>
      </c>
      <c r="AR266" s="179"/>
      <c r="AS266" s="179"/>
      <c r="AT266" s="179"/>
      <c r="AU266" s="179"/>
    </row>
    <row r="267" spans="1:47">
      <c r="A267" s="123" t="b">
        <f>'Ficha funcionário'!A262</f>
        <v>0</v>
      </c>
      <c r="B267" s="123">
        <f>'Ficha funcionário'!B262</f>
        <v>0</v>
      </c>
      <c r="C267" s="123">
        <f>'Ficha funcionário'!C262</f>
        <v>0</v>
      </c>
      <c r="D267" s="124">
        <f>'Ficha funcionário'!D262</f>
        <v>0</v>
      </c>
      <c r="E26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6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67" s="173">
        <f>'Ficha funcionário'!I262</f>
        <v>0</v>
      </c>
      <c r="H267" s="126">
        <f>'Ficha funcionário'!N262</f>
        <v>44</v>
      </c>
      <c r="I267" s="126">
        <f>'Ficha funcionário'!O262</f>
        <v>9</v>
      </c>
      <c r="J267" s="127">
        <f t="shared" si="33"/>
        <v>0</v>
      </c>
      <c r="K267" s="172"/>
      <c r="L267" s="172"/>
      <c r="M267" s="172"/>
      <c r="N267" s="128">
        <f t="shared" si="38"/>
        <v>0</v>
      </c>
      <c r="O267" s="128">
        <f t="shared" si="34"/>
        <v>0</v>
      </c>
      <c r="P267" s="128">
        <f t="shared" si="35"/>
        <v>0</v>
      </c>
      <c r="Q267" s="129">
        <f t="shared" si="39"/>
        <v>18</v>
      </c>
      <c r="R267" s="177">
        <v>0</v>
      </c>
      <c r="S267" s="177">
        <v>0</v>
      </c>
      <c r="T267" s="177">
        <v>0</v>
      </c>
      <c r="U267" s="129">
        <f>-(S267*'Ficha funcionário'!O262)*'Ficha de funcio e processa'!J267</f>
        <v>0</v>
      </c>
      <c r="V267" s="129">
        <f>(T267*'Ficha funcionário'!O262)*'Ficha de funcio e processa'!J267</f>
        <v>0</v>
      </c>
      <c r="W267" s="130">
        <f t="shared" si="40"/>
        <v>0</v>
      </c>
      <c r="X267" s="132"/>
      <c r="Y267" s="132">
        <f t="shared" si="41"/>
        <v>0</v>
      </c>
      <c r="Z267" s="133"/>
      <c r="AA267" s="133"/>
      <c r="AB267" s="133"/>
      <c r="AC267" s="133"/>
      <c r="AD267" s="149">
        <f>'Ficha funcionário'!Q262</f>
        <v>0</v>
      </c>
      <c r="AE267" s="149">
        <f>'Ficha funcionário'!P262</f>
        <v>0</v>
      </c>
      <c r="AF267" s="133"/>
      <c r="AG267" s="221"/>
      <c r="AH267" s="221"/>
      <c r="AI267" s="222">
        <f t="shared" si="36"/>
        <v>0</v>
      </c>
      <c r="AJ267" s="223">
        <f>'Ficha funcionário'!J262</f>
        <v>0</v>
      </c>
      <c r="AK267" s="222">
        <f>'Ficha funcionário'!K262</f>
        <v>0</v>
      </c>
      <c r="AL267" s="222">
        <f>'Ficha funcionário'!L262</f>
        <v>0</v>
      </c>
      <c r="AM267" s="222">
        <f>'Ficha funcionário'!M262</f>
        <v>-0.3</v>
      </c>
      <c r="AN267" s="222">
        <f t="shared" si="42"/>
        <v>0</v>
      </c>
      <c r="AO267" s="134">
        <f t="shared" si="37"/>
        <v>0</v>
      </c>
      <c r="AP267" s="178"/>
      <c r="AQ267" s="246" t="s">
        <v>175</v>
      </c>
      <c r="AR267" s="179"/>
      <c r="AS267" s="179"/>
      <c r="AT267" s="179"/>
      <c r="AU267" s="179"/>
    </row>
    <row r="268" spans="1:47">
      <c r="A268" s="123" t="b">
        <f>'Ficha funcionário'!A263</f>
        <v>0</v>
      </c>
      <c r="B268" s="123">
        <f>'Ficha funcionário'!B263</f>
        <v>0</v>
      </c>
      <c r="C268" s="123">
        <f>'Ficha funcionário'!C263</f>
        <v>0</v>
      </c>
      <c r="D268" s="124">
        <f>'Ficha funcionário'!D263</f>
        <v>0</v>
      </c>
      <c r="E26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6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68" s="173">
        <f>'Ficha funcionário'!I263</f>
        <v>0</v>
      </c>
      <c r="H268" s="126">
        <f>'Ficha funcionário'!N263</f>
        <v>44</v>
      </c>
      <c r="I268" s="126">
        <f>'Ficha funcionário'!O263</f>
        <v>9</v>
      </c>
      <c r="J268" s="127">
        <f t="shared" si="33"/>
        <v>0</v>
      </c>
      <c r="K268" s="172"/>
      <c r="L268" s="172"/>
      <c r="M268" s="172"/>
      <c r="N268" s="128">
        <f t="shared" si="38"/>
        <v>0</v>
      </c>
      <c r="O268" s="128">
        <f t="shared" si="34"/>
        <v>0</v>
      </c>
      <c r="P268" s="128">
        <f t="shared" si="35"/>
        <v>0</v>
      </c>
      <c r="Q268" s="129">
        <f t="shared" si="39"/>
        <v>18</v>
      </c>
      <c r="R268" s="177">
        <v>0</v>
      </c>
      <c r="S268" s="177">
        <v>0</v>
      </c>
      <c r="T268" s="177">
        <v>0</v>
      </c>
      <c r="U268" s="129">
        <f>-(S268*'Ficha funcionário'!O263)*'Ficha de funcio e processa'!J268</f>
        <v>0</v>
      </c>
      <c r="V268" s="129">
        <f>(T268*'Ficha funcionário'!O263)*'Ficha de funcio e processa'!J268</f>
        <v>0</v>
      </c>
      <c r="W268" s="130">
        <f t="shared" si="40"/>
        <v>0</v>
      </c>
      <c r="X268" s="132"/>
      <c r="Y268" s="132">
        <f t="shared" si="41"/>
        <v>0</v>
      </c>
      <c r="Z268" s="133"/>
      <c r="AA268" s="133"/>
      <c r="AB268" s="133"/>
      <c r="AC268" s="133"/>
      <c r="AD268" s="149">
        <f>'Ficha funcionário'!Q263</f>
        <v>0</v>
      </c>
      <c r="AE268" s="149">
        <f>'Ficha funcionário'!P263</f>
        <v>0</v>
      </c>
      <c r="AF268" s="133"/>
      <c r="AG268" s="221"/>
      <c r="AH268" s="221"/>
      <c r="AI268" s="222">
        <f t="shared" si="36"/>
        <v>0</v>
      </c>
      <c r="AJ268" s="223">
        <f>'Ficha funcionário'!J263</f>
        <v>0</v>
      </c>
      <c r="AK268" s="222">
        <f>'Ficha funcionário'!K263</f>
        <v>0</v>
      </c>
      <c r="AL268" s="222">
        <f>'Ficha funcionário'!L263</f>
        <v>0</v>
      </c>
      <c r="AM268" s="222">
        <f>'Ficha funcionário'!M263</f>
        <v>-0.3</v>
      </c>
      <c r="AN268" s="222">
        <f t="shared" si="42"/>
        <v>0</v>
      </c>
      <c r="AO268" s="134">
        <f t="shared" si="37"/>
        <v>0</v>
      </c>
      <c r="AP268" s="178"/>
      <c r="AQ268" s="246" t="s">
        <v>175</v>
      </c>
      <c r="AR268" s="179"/>
      <c r="AS268" s="179"/>
      <c r="AT268" s="179"/>
      <c r="AU268" s="179"/>
    </row>
    <row r="269" spans="1:47">
      <c r="A269" s="123" t="b">
        <f>'Ficha funcionário'!A264</f>
        <v>0</v>
      </c>
      <c r="B269" s="123">
        <f>'Ficha funcionário'!B264</f>
        <v>0</v>
      </c>
      <c r="C269" s="123">
        <f>'Ficha funcionário'!C264</f>
        <v>0</v>
      </c>
      <c r="D269" s="124">
        <f>'Ficha funcionário'!D264</f>
        <v>0</v>
      </c>
      <c r="E26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6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69" s="173">
        <f>'Ficha funcionário'!I264</f>
        <v>0</v>
      </c>
      <c r="H269" s="126">
        <f>'Ficha funcionário'!N264</f>
        <v>44</v>
      </c>
      <c r="I269" s="126">
        <f>'Ficha funcionário'!O264</f>
        <v>9</v>
      </c>
      <c r="J269" s="127">
        <f t="shared" ref="J269:J332" si="43">(G269*12)/(52*44)</f>
        <v>0</v>
      </c>
      <c r="K269" s="172"/>
      <c r="L269" s="172"/>
      <c r="M269" s="172"/>
      <c r="N269" s="128">
        <f t="shared" si="38"/>
        <v>0</v>
      </c>
      <c r="O269" s="128">
        <f t="shared" ref="O269:O332" si="44">(K269*J269)*50%</f>
        <v>0</v>
      </c>
      <c r="P269" s="128">
        <f t="shared" ref="P269:P332" si="45">(L269*J269)*75%</f>
        <v>0</v>
      </c>
      <c r="Q269" s="129">
        <f t="shared" si="39"/>
        <v>18</v>
      </c>
      <c r="R269" s="177">
        <v>0</v>
      </c>
      <c r="S269" s="177">
        <v>0</v>
      </c>
      <c r="T269" s="177">
        <v>0</v>
      </c>
      <c r="U269" s="129">
        <f>-(S269*'Ficha funcionário'!O264)*'Ficha de funcio e processa'!J269</f>
        <v>0</v>
      </c>
      <c r="V269" s="129">
        <f>(T269*'Ficha funcionário'!O264)*'Ficha de funcio e processa'!J269</f>
        <v>0</v>
      </c>
      <c r="W269" s="130">
        <f t="shared" si="40"/>
        <v>0</v>
      </c>
      <c r="X269" s="132"/>
      <c r="Y269" s="132">
        <f t="shared" si="41"/>
        <v>0</v>
      </c>
      <c r="Z269" s="133"/>
      <c r="AA269" s="133"/>
      <c r="AB269" s="133"/>
      <c r="AC269" s="133"/>
      <c r="AD269" s="149">
        <f>'Ficha funcionário'!Q264</f>
        <v>0</v>
      </c>
      <c r="AE269" s="149">
        <f>'Ficha funcionário'!P264</f>
        <v>0</v>
      </c>
      <c r="AF269" s="133"/>
      <c r="AG269" s="221"/>
      <c r="AH269" s="221"/>
      <c r="AI269" s="222">
        <f t="shared" ref="AI269:AI332" si="46">SUM(X269:AF269)</f>
        <v>0</v>
      </c>
      <c r="AJ269" s="223">
        <f>'Ficha funcionário'!J264</f>
        <v>0</v>
      </c>
      <c r="AK269" s="222">
        <f>'Ficha funcionário'!K264</f>
        <v>0</v>
      </c>
      <c r="AL269" s="222">
        <f>'Ficha funcionário'!L264</f>
        <v>0</v>
      </c>
      <c r="AM269" s="222">
        <f>'Ficha funcionário'!M264</f>
        <v>-0.3</v>
      </c>
      <c r="AN269" s="222">
        <f t="shared" si="42"/>
        <v>0</v>
      </c>
      <c r="AO269" s="134">
        <f t="shared" ref="AO269:AO332" si="47">SUM(W269,AG269,AH269:AI269,AP269)-(AN269)</f>
        <v>0</v>
      </c>
      <c r="AP269" s="178"/>
      <c r="AQ269" s="246" t="s">
        <v>175</v>
      </c>
      <c r="AR269" s="179"/>
      <c r="AS269" s="179"/>
      <c r="AT269" s="179"/>
      <c r="AU269" s="179"/>
    </row>
    <row r="270" spans="1:47">
      <c r="A270" s="123" t="b">
        <f>'Ficha funcionário'!A265</f>
        <v>0</v>
      </c>
      <c r="B270" s="123">
        <f>'Ficha funcionário'!B265</f>
        <v>0</v>
      </c>
      <c r="C270" s="123">
        <f>'Ficha funcionário'!C265</f>
        <v>0</v>
      </c>
      <c r="D270" s="124">
        <f>'Ficha funcionário'!D265</f>
        <v>0</v>
      </c>
      <c r="E27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7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70" s="173">
        <f>'Ficha funcionário'!I265</f>
        <v>0</v>
      </c>
      <c r="H270" s="126">
        <f>'Ficha funcionário'!N265</f>
        <v>44</v>
      </c>
      <c r="I270" s="126">
        <f>'Ficha funcionário'!O265</f>
        <v>9</v>
      </c>
      <c r="J270" s="127">
        <f t="shared" si="43"/>
        <v>0</v>
      </c>
      <c r="K270" s="172"/>
      <c r="L270" s="172"/>
      <c r="M270" s="172"/>
      <c r="N270" s="128">
        <f t="shared" ref="N270:N333" si="48">M270*J270</f>
        <v>0</v>
      </c>
      <c r="O270" s="128">
        <f t="shared" si="44"/>
        <v>0</v>
      </c>
      <c r="P270" s="128">
        <f t="shared" si="45"/>
        <v>0</v>
      </c>
      <c r="Q270" s="129">
        <f t="shared" ref="Q270:Q333" si="49">$C$8-R270-S270-T270</f>
        <v>18</v>
      </c>
      <c r="R270" s="177">
        <v>0</v>
      </c>
      <c r="S270" s="177">
        <v>0</v>
      </c>
      <c r="T270" s="177">
        <v>0</v>
      </c>
      <c r="U270" s="129">
        <f>-(S270*'Ficha funcionário'!O265)*'Ficha de funcio e processa'!J270</f>
        <v>0</v>
      </c>
      <c r="V270" s="129">
        <f>(T270*'Ficha funcionário'!O265)*'Ficha de funcio e processa'!J270</f>
        <v>0</v>
      </c>
      <c r="W270" s="130">
        <f t="shared" ref="W270:W333" si="50">SUM(G270,N270:P270,U270,V270)</f>
        <v>0</v>
      </c>
      <c r="X270" s="132"/>
      <c r="Y270" s="132">
        <f t="shared" si="41"/>
        <v>0</v>
      </c>
      <c r="Z270" s="133"/>
      <c r="AA270" s="133"/>
      <c r="AB270" s="133"/>
      <c r="AC270" s="133"/>
      <c r="AD270" s="149">
        <f>'Ficha funcionário'!Q265</f>
        <v>0</v>
      </c>
      <c r="AE270" s="149">
        <f>'Ficha funcionário'!P265</f>
        <v>0</v>
      </c>
      <c r="AF270" s="133"/>
      <c r="AG270" s="221"/>
      <c r="AH270" s="221"/>
      <c r="AI270" s="222">
        <f t="shared" si="46"/>
        <v>0</v>
      </c>
      <c r="AJ270" s="223">
        <f>'Ficha funcionário'!J265</f>
        <v>0</v>
      </c>
      <c r="AK270" s="222">
        <f>'Ficha funcionário'!K265</f>
        <v>0</v>
      </c>
      <c r="AL270" s="222">
        <f>'Ficha funcionário'!L265</f>
        <v>0</v>
      </c>
      <c r="AM270" s="222">
        <f>'Ficha funcionário'!M265</f>
        <v>-0.3</v>
      </c>
      <c r="AN270" s="222">
        <f t="shared" si="42"/>
        <v>0</v>
      </c>
      <c r="AO270" s="134">
        <f t="shared" si="47"/>
        <v>0</v>
      </c>
      <c r="AP270" s="178"/>
      <c r="AQ270" s="246" t="s">
        <v>175</v>
      </c>
      <c r="AR270" s="179"/>
      <c r="AS270" s="179"/>
      <c r="AT270" s="179"/>
      <c r="AU270" s="179"/>
    </row>
    <row r="271" spans="1:47">
      <c r="A271" s="123" t="b">
        <f>'Ficha funcionário'!A266</f>
        <v>0</v>
      </c>
      <c r="B271" s="123">
        <f>'Ficha funcionário'!B266</f>
        <v>0</v>
      </c>
      <c r="C271" s="123">
        <f>'Ficha funcionário'!C266</f>
        <v>0</v>
      </c>
      <c r="D271" s="124">
        <f>'Ficha funcionário'!D266</f>
        <v>0</v>
      </c>
      <c r="E27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7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71" s="173">
        <f>'Ficha funcionário'!I266</f>
        <v>0</v>
      </c>
      <c r="H271" s="126">
        <f>'Ficha funcionário'!N266</f>
        <v>44</v>
      </c>
      <c r="I271" s="126">
        <f>'Ficha funcionário'!O266</f>
        <v>9</v>
      </c>
      <c r="J271" s="127">
        <f t="shared" si="43"/>
        <v>0</v>
      </c>
      <c r="K271" s="172"/>
      <c r="L271" s="172"/>
      <c r="M271" s="172"/>
      <c r="N271" s="128">
        <f t="shared" si="48"/>
        <v>0</v>
      </c>
      <c r="O271" s="128">
        <f t="shared" si="44"/>
        <v>0</v>
      </c>
      <c r="P271" s="128">
        <f t="shared" si="45"/>
        <v>0</v>
      </c>
      <c r="Q271" s="129">
        <f t="shared" si="49"/>
        <v>18</v>
      </c>
      <c r="R271" s="177">
        <v>0</v>
      </c>
      <c r="S271" s="177">
        <v>0</v>
      </c>
      <c r="T271" s="177">
        <v>0</v>
      </c>
      <c r="U271" s="129">
        <f>-(S271*'Ficha funcionário'!O266)*'Ficha de funcio e processa'!J271</f>
        <v>0</v>
      </c>
      <c r="V271" s="129">
        <f>(T271*'Ficha funcionário'!O266)*'Ficha de funcio e processa'!J271</f>
        <v>0</v>
      </c>
      <c r="W271" s="130">
        <f t="shared" si="50"/>
        <v>0</v>
      </c>
      <c r="X271" s="132"/>
      <c r="Y271" s="132">
        <f t="shared" si="41"/>
        <v>0</v>
      </c>
      <c r="Z271" s="133"/>
      <c r="AA271" s="133"/>
      <c r="AB271" s="133"/>
      <c r="AC271" s="133"/>
      <c r="AD271" s="149">
        <f>'Ficha funcionário'!Q266</f>
        <v>0</v>
      </c>
      <c r="AE271" s="149">
        <f>'Ficha funcionário'!P266</f>
        <v>0</v>
      </c>
      <c r="AF271" s="133"/>
      <c r="AG271" s="221"/>
      <c r="AH271" s="221"/>
      <c r="AI271" s="222">
        <f t="shared" si="46"/>
        <v>0</v>
      </c>
      <c r="AJ271" s="223">
        <f>'Ficha funcionário'!J266</f>
        <v>0</v>
      </c>
      <c r="AK271" s="222">
        <f>'Ficha funcionário'!K266</f>
        <v>0</v>
      </c>
      <c r="AL271" s="222">
        <f>'Ficha funcionário'!L266</f>
        <v>0</v>
      </c>
      <c r="AM271" s="222">
        <f>'Ficha funcionário'!M266</f>
        <v>-0.3</v>
      </c>
      <c r="AN271" s="222">
        <f t="shared" si="42"/>
        <v>0</v>
      </c>
      <c r="AO271" s="134">
        <f t="shared" si="47"/>
        <v>0</v>
      </c>
      <c r="AP271" s="178"/>
      <c r="AQ271" s="246" t="s">
        <v>175</v>
      </c>
      <c r="AR271" s="179"/>
      <c r="AS271" s="179"/>
      <c r="AT271" s="179"/>
      <c r="AU271" s="179"/>
    </row>
    <row r="272" spans="1:47">
      <c r="A272" s="123" t="b">
        <f>'Ficha funcionário'!A267</f>
        <v>0</v>
      </c>
      <c r="B272" s="123">
        <f>'Ficha funcionário'!B267</f>
        <v>0</v>
      </c>
      <c r="C272" s="123">
        <f>'Ficha funcionário'!C267</f>
        <v>0</v>
      </c>
      <c r="D272" s="124">
        <f>'Ficha funcionário'!D267</f>
        <v>0</v>
      </c>
      <c r="E27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7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72" s="173">
        <f>'Ficha funcionário'!I267</f>
        <v>0</v>
      </c>
      <c r="H272" s="126">
        <f>'Ficha funcionário'!N267</f>
        <v>44</v>
      </c>
      <c r="I272" s="126">
        <f>'Ficha funcionário'!O267</f>
        <v>9</v>
      </c>
      <c r="J272" s="127">
        <f t="shared" si="43"/>
        <v>0</v>
      </c>
      <c r="K272" s="172"/>
      <c r="L272" s="172"/>
      <c r="M272" s="172"/>
      <c r="N272" s="128">
        <f t="shared" si="48"/>
        <v>0</v>
      </c>
      <c r="O272" s="128">
        <f t="shared" si="44"/>
        <v>0</v>
      </c>
      <c r="P272" s="128">
        <f t="shared" si="45"/>
        <v>0</v>
      </c>
      <c r="Q272" s="129">
        <f t="shared" si="49"/>
        <v>18</v>
      </c>
      <c r="R272" s="177">
        <v>0</v>
      </c>
      <c r="S272" s="177">
        <v>0</v>
      </c>
      <c r="T272" s="177">
        <v>0</v>
      </c>
      <c r="U272" s="129">
        <f>-(S272*'Ficha funcionário'!O267)*'Ficha de funcio e processa'!J272</f>
        <v>0</v>
      </c>
      <c r="V272" s="129">
        <f>(T272*'Ficha funcionário'!O267)*'Ficha de funcio e processa'!J272</f>
        <v>0</v>
      </c>
      <c r="W272" s="130">
        <f t="shared" si="50"/>
        <v>0</v>
      </c>
      <c r="X272" s="132"/>
      <c r="Y272" s="132">
        <f t="shared" si="41"/>
        <v>0</v>
      </c>
      <c r="Z272" s="133"/>
      <c r="AA272" s="133"/>
      <c r="AB272" s="133"/>
      <c r="AC272" s="133"/>
      <c r="AD272" s="149">
        <f>'Ficha funcionário'!Q267</f>
        <v>0</v>
      </c>
      <c r="AE272" s="149">
        <f>'Ficha funcionário'!P267</f>
        <v>0</v>
      </c>
      <c r="AF272" s="133"/>
      <c r="AG272" s="221"/>
      <c r="AH272" s="221"/>
      <c r="AI272" s="222">
        <f t="shared" si="46"/>
        <v>0</v>
      </c>
      <c r="AJ272" s="223">
        <f>'Ficha funcionário'!J267</f>
        <v>0</v>
      </c>
      <c r="AK272" s="222">
        <f>'Ficha funcionário'!K267</f>
        <v>0</v>
      </c>
      <c r="AL272" s="222">
        <f>'Ficha funcionário'!L267</f>
        <v>0</v>
      </c>
      <c r="AM272" s="222">
        <f>'Ficha funcionário'!M267</f>
        <v>-0.3</v>
      </c>
      <c r="AN272" s="222">
        <f t="shared" si="42"/>
        <v>0</v>
      </c>
      <c r="AO272" s="134">
        <f t="shared" si="47"/>
        <v>0</v>
      </c>
      <c r="AP272" s="178"/>
      <c r="AQ272" s="246" t="s">
        <v>175</v>
      </c>
      <c r="AR272" s="179"/>
      <c r="AS272" s="179"/>
      <c r="AT272" s="179"/>
      <c r="AU272" s="179"/>
    </row>
    <row r="273" spans="1:47">
      <c r="A273" s="123" t="b">
        <f>'Ficha funcionário'!A268</f>
        <v>0</v>
      </c>
      <c r="B273" s="123">
        <f>'Ficha funcionário'!B268</f>
        <v>0</v>
      </c>
      <c r="C273" s="123">
        <f>'Ficha funcionário'!C268</f>
        <v>0</v>
      </c>
      <c r="D273" s="124">
        <f>'Ficha funcionário'!D268</f>
        <v>0</v>
      </c>
      <c r="E27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7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73" s="173">
        <f>'Ficha funcionário'!I268</f>
        <v>0</v>
      </c>
      <c r="H273" s="126">
        <f>'Ficha funcionário'!N268</f>
        <v>44</v>
      </c>
      <c r="I273" s="126">
        <f>'Ficha funcionário'!O268</f>
        <v>9</v>
      </c>
      <c r="J273" s="127">
        <f t="shared" si="43"/>
        <v>0</v>
      </c>
      <c r="K273" s="172"/>
      <c r="L273" s="172"/>
      <c r="M273" s="172"/>
      <c r="N273" s="128">
        <f t="shared" si="48"/>
        <v>0</v>
      </c>
      <c r="O273" s="128">
        <f t="shared" si="44"/>
        <v>0</v>
      </c>
      <c r="P273" s="128">
        <f t="shared" si="45"/>
        <v>0</v>
      </c>
      <c r="Q273" s="129">
        <f t="shared" si="49"/>
        <v>18</v>
      </c>
      <c r="R273" s="177">
        <v>0</v>
      </c>
      <c r="S273" s="177">
        <v>0</v>
      </c>
      <c r="T273" s="177">
        <v>0</v>
      </c>
      <c r="U273" s="129">
        <f>-(S273*'Ficha funcionário'!O268)*'Ficha de funcio e processa'!J273</f>
        <v>0</v>
      </c>
      <c r="V273" s="129">
        <f>(T273*'Ficha funcionário'!O268)*'Ficha de funcio e processa'!J273</f>
        <v>0</v>
      </c>
      <c r="W273" s="130">
        <f t="shared" si="50"/>
        <v>0</v>
      </c>
      <c r="X273" s="132"/>
      <c r="Y273" s="132">
        <f t="shared" si="41"/>
        <v>0</v>
      </c>
      <c r="Z273" s="133"/>
      <c r="AA273" s="133"/>
      <c r="AB273" s="133"/>
      <c r="AC273" s="133"/>
      <c r="AD273" s="149">
        <f>'Ficha funcionário'!Q268</f>
        <v>0</v>
      </c>
      <c r="AE273" s="149">
        <f>'Ficha funcionário'!P268</f>
        <v>0</v>
      </c>
      <c r="AF273" s="133"/>
      <c r="AG273" s="221"/>
      <c r="AH273" s="221"/>
      <c r="AI273" s="222">
        <f t="shared" si="46"/>
        <v>0</v>
      </c>
      <c r="AJ273" s="223">
        <f>'Ficha funcionário'!J268</f>
        <v>0</v>
      </c>
      <c r="AK273" s="222">
        <f>'Ficha funcionário'!K268</f>
        <v>0</v>
      </c>
      <c r="AL273" s="222">
        <f>'Ficha funcionário'!L268</f>
        <v>0</v>
      </c>
      <c r="AM273" s="222">
        <f>'Ficha funcionário'!M268</f>
        <v>-0.3</v>
      </c>
      <c r="AN273" s="222">
        <f t="shared" si="42"/>
        <v>0</v>
      </c>
      <c r="AO273" s="134">
        <f t="shared" si="47"/>
        <v>0</v>
      </c>
      <c r="AP273" s="178"/>
      <c r="AQ273" s="246" t="s">
        <v>175</v>
      </c>
      <c r="AR273" s="179"/>
      <c r="AS273" s="179"/>
      <c r="AT273" s="179"/>
      <c r="AU273" s="179"/>
    </row>
    <row r="274" spans="1:47">
      <c r="A274" s="123" t="b">
        <f>'Ficha funcionário'!A269</f>
        <v>0</v>
      </c>
      <c r="B274" s="123">
        <f>'Ficha funcionário'!B269</f>
        <v>0</v>
      </c>
      <c r="C274" s="123">
        <f>'Ficha funcionário'!C269</f>
        <v>0</v>
      </c>
      <c r="D274" s="124">
        <f>'Ficha funcionário'!D269</f>
        <v>0</v>
      </c>
      <c r="E27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7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74" s="173">
        <f>'Ficha funcionário'!I269</f>
        <v>0</v>
      </c>
      <c r="H274" s="126">
        <f>'Ficha funcionário'!N269</f>
        <v>44</v>
      </c>
      <c r="I274" s="126">
        <f>'Ficha funcionário'!O269</f>
        <v>9</v>
      </c>
      <c r="J274" s="127">
        <f t="shared" si="43"/>
        <v>0</v>
      </c>
      <c r="K274" s="172"/>
      <c r="L274" s="172"/>
      <c r="M274" s="172"/>
      <c r="N274" s="128">
        <f t="shared" si="48"/>
        <v>0</v>
      </c>
      <c r="O274" s="128">
        <f t="shared" si="44"/>
        <v>0</v>
      </c>
      <c r="P274" s="128">
        <f t="shared" si="45"/>
        <v>0</v>
      </c>
      <c r="Q274" s="129">
        <f t="shared" si="49"/>
        <v>18</v>
      </c>
      <c r="R274" s="177">
        <v>0</v>
      </c>
      <c r="S274" s="177">
        <v>0</v>
      </c>
      <c r="T274" s="177">
        <v>0</v>
      </c>
      <c r="U274" s="129">
        <f>-(S274*'Ficha funcionário'!O269)*'Ficha de funcio e processa'!J274</f>
        <v>0</v>
      </c>
      <c r="V274" s="129">
        <f>(T274*'Ficha funcionário'!O269)*'Ficha de funcio e processa'!J274</f>
        <v>0</v>
      </c>
      <c r="W274" s="130">
        <f t="shared" si="50"/>
        <v>0</v>
      </c>
      <c r="X274" s="132"/>
      <c r="Y274" s="132">
        <f t="shared" si="41"/>
        <v>0</v>
      </c>
      <c r="Z274" s="133"/>
      <c r="AA274" s="133"/>
      <c r="AB274" s="133"/>
      <c r="AC274" s="133"/>
      <c r="AD274" s="149">
        <f>'Ficha funcionário'!Q269</f>
        <v>0</v>
      </c>
      <c r="AE274" s="149">
        <f>'Ficha funcionário'!P269</f>
        <v>0</v>
      </c>
      <c r="AF274" s="133"/>
      <c r="AG274" s="221"/>
      <c r="AH274" s="221"/>
      <c r="AI274" s="222">
        <f t="shared" si="46"/>
        <v>0</v>
      </c>
      <c r="AJ274" s="223">
        <f>'Ficha funcionário'!J269</f>
        <v>0</v>
      </c>
      <c r="AK274" s="222">
        <f>'Ficha funcionário'!K269</f>
        <v>0</v>
      </c>
      <c r="AL274" s="222">
        <f>'Ficha funcionário'!L269</f>
        <v>0</v>
      </c>
      <c r="AM274" s="222">
        <f>'Ficha funcionário'!M269</f>
        <v>-0.3</v>
      </c>
      <c r="AN274" s="222">
        <f t="shared" si="42"/>
        <v>0</v>
      </c>
      <c r="AO274" s="134">
        <f t="shared" si="47"/>
        <v>0</v>
      </c>
      <c r="AP274" s="178"/>
      <c r="AQ274" s="246" t="s">
        <v>175</v>
      </c>
      <c r="AR274" s="179"/>
      <c r="AS274" s="179"/>
      <c r="AT274" s="179"/>
      <c r="AU274" s="179"/>
    </row>
    <row r="275" spans="1:47">
      <c r="A275" s="123" t="b">
        <f>'Ficha funcionário'!A270</f>
        <v>0</v>
      </c>
      <c r="B275" s="123">
        <f>'Ficha funcionário'!B270</f>
        <v>0</v>
      </c>
      <c r="C275" s="123">
        <f>'Ficha funcionário'!C270</f>
        <v>0</v>
      </c>
      <c r="D275" s="124">
        <f>'Ficha funcionário'!D270</f>
        <v>0</v>
      </c>
      <c r="E27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7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75" s="173">
        <f>'Ficha funcionário'!I270</f>
        <v>0</v>
      </c>
      <c r="H275" s="126">
        <f>'Ficha funcionário'!N270</f>
        <v>44</v>
      </c>
      <c r="I275" s="126">
        <f>'Ficha funcionário'!O270</f>
        <v>9</v>
      </c>
      <c r="J275" s="127">
        <f t="shared" si="43"/>
        <v>0</v>
      </c>
      <c r="K275" s="172"/>
      <c r="L275" s="172"/>
      <c r="M275" s="172"/>
      <c r="N275" s="128">
        <f t="shared" si="48"/>
        <v>0</v>
      </c>
      <c r="O275" s="128">
        <f t="shared" si="44"/>
        <v>0</v>
      </c>
      <c r="P275" s="128">
        <f t="shared" si="45"/>
        <v>0</v>
      </c>
      <c r="Q275" s="129">
        <f t="shared" si="49"/>
        <v>18</v>
      </c>
      <c r="R275" s="177">
        <v>0</v>
      </c>
      <c r="S275" s="177">
        <v>0</v>
      </c>
      <c r="T275" s="177">
        <v>0</v>
      </c>
      <c r="U275" s="129">
        <f>-(S275*'Ficha funcionário'!O270)*'Ficha de funcio e processa'!J275</f>
        <v>0</v>
      </c>
      <c r="V275" s="129">
        <f>(T275*'Ficha funcionário'!O270)*'Ficha de funcio e processa'!J275</f>
        <v>0</v>
      </c>
      <c r="W275" s="130">
        <f t="shared" si="50"/>
        <v>0</v>
      </c>
      <c r="X275" s="132"/>
      <c r="Y275" s="132">
        <f t="shared" si="41"/>
        <v>0</v>
      </c>
      <c r="Z275" s="133"/>
      <c r="AA275" s="133"/>
      <c r="AB275" s="133"/>
      <c r="AC275" s="133"/>
      <c r="AD275" s="149">
        <f>'Ficha funcionário'!Q270</f>
        <v>0</v>
      </c>
      <c r="AE275" s="149">
        <f>'Ficha funcionário'!P270</f>
        <v>0</v>
      </c>
      <c r="AF275" s="133"/>
      <c r="AG275" s="221"/>
      <c r="AH275" s="221"/>
      <c r="AI275" s="222">
        <f t="shared" si="46"/>
        <v>0</v>
      </c>
      <c r="AJ275" s="223">
        <f>'Ficha funcionário'!J270</f>
        <v>0</v>
      </c>
      <c r="AK275" s="222">
        <f>'Ficha funcionário'!K270</f>
        <v>0</v>
      </c>
      <c r="AL275" s="222">
        <f>'Ficha funcionário'!L270</f>
        <v>0</v>
      </c>
      <c r="AM275" s="222">
        <f>'Ficha funcionário'!M270</f>
        <v>-0.3</v>
      </c>
      <c r="AN275" s="222">
        <f t="shared" si="42"/>
        <v>0</v>
      </c>
      <c r="AO275" s="134">
        <f t="shared" si="47"/>
        <v>0</v>
      </c>
      <c r="AP275" s="178"/>
      <c r="AQ275" s="246" t="s">
        <v>175</v>
      </c>
      <c r="AR275" s="179"/>
      <c r="AS275" s="179"/>
      <c r="AT275" s="179"/>
      <c r="AU275" s="179"/>
    </row>
    <row r="276" spans="1:47">
      <c r="A276" s="123" t="b">
        <f>'Ficha funcionário'!A271</f>
        <v>0</v>
      </c>
      <c r="B276" s="123">
        <f>'Ficha funcionário'!B271</f>
        <v>0</v>
      </c>
      <c r="C276" s="123">
        <f>'Ficha funcionário'!C271</f>
        <v>0</v>
      </c>
      <c r="D276" s="124">
        <f>'Ficha funcionário'!D271</f>
        <v>0</v>
      </c>
      <c r="E27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7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76" s="173">
        <f>'Ficha funcionário'!I271</f>
        <v>0</v>
      </c>
      <c r="H276" s="126">
        <f>'Ficha funcionário'!N271</f>
        <v>44</v>
      </c>
      <c r="I276" s="126">
        <f>'Ficha funcionário'!O271</f>
        <v>9</v>
      </c>
      <c r="J276" s="127">
        <f t="shared" si="43"/>
        <v>0</v>
      </c>
      <c r="K276" s="172"/>
      <c r="L276" s="172"/>
      <c r="M276" s="172"/>
      <c r="N276" s="128">
        <f t="shared" si="48"/>
        <v>0</v>
      </c>
      <c r="O276" s="128">
        <f t="shared" si="44"/>
        <v>0</v>
      </c>
      <c r="P276" s="128">
        <f t="shared" si="45"/>
        <v>0</v>
      </c>
      <c r="Q276" s="129">
        <f t="shared" si="49"/>
        <v>18</v>
      </c>
      <c r="R276" s="177">
        <v>0</v>
      </c>
      <c r="S276" s="177">
        <v>0</v>
      </c>
      <c r="T276" s="177">
        <v>0</v>
      </c>
      <c r="U276" s="129">
        <f>-(S276*'Ficha funcionário'!O271)*'Ficha de funcio e processa'!J276</f>
        <v>0</v>
      </c>
      <c r="V276" s="129">
        <f>(T276*'Ficha funcionário'!O271)*'Ficha de funcio e processa'!J276</f>
        <v>0</v>
      </c>
      <c r="W276" s="130">
        <f t="shared" si="50"/>
        <v>0</v>
      </c>
      <c r="X276" s="132"/>
      <c r="Y276" s="132">
        <f t="shared" si="41"/>
        <v>0</v>
      </c>
      <c r="Z276" s="133"/>
      <c r="AA276" s="133"/>
      <c r="AB276" s="133"/>
      <c r="AC276" s="133"/>
      <c r="AD276" s="149">
        <f>'Ficha funcionário'!Q271</f>
        <v>0</v>
      </c>
      <c r="AE276" s="149">
        <f>'Ficha funcionário'!P271</f>
        <v>0</v>
      </c>
      <c r="AF276" s="133"/>
      <c r="AG276" s="221"/>
      <c r="AH276" s="221"/>
      <c r="AI276" s="222">
        <f t="shared" si="46"/>
        <v>0</v>
      </c>
      <c r="AJ276" s="223">
        <f>'Ficha funcionário'!J271</f>
        <v>0</v>
      </c>
      <c r="AK276" s="222">
        <f>'Ficha funcionário'!K271</f>
        <v>0</v>
      </c>
      <c r="AL276" s="222">
        <f>'Ficha funcionário'!L271</f>
        <v>0</v>
      </c>
      <c r="AM276" s="222">
        <f>'Ficha funcionário'!M271</f>
        <v>-0.3</v>
      </c>
      <c r="AN276" s="222">
        <f t="shared" si="42"/>
        <v>0</v>
      </c>
      <c r="AO276" s="134">
        <f t="shared" si="47"/>
        <v>0</v>
      </c>
      <c r="AP276" s="178"/>
      <c r="AQ276" s="246" t="s">
        <v>175</v>
      </c>
      <c r="AR276" s="179"/>
      <c r="AS276" s="179"/>
      <c r="AT276" s="179"/>
      <c r="AU276" s="179"/>
    </row>
    <row r="277" spans="1:47">
      <c r="A277" s="123" t="b">
        <f>'Ficha funcionário'!A272</f>
        <v>0</v>
      </c>
      <c r="B277" s="123">
        <f>'Ficha funcionário'!B272</f>
        <v>0</v>
      </c>
      <c r="C277" s="123">
        <f>'Ficha funcionário'!C272</f>
        <v>0</v>
      </c>
      <c r="D277" s="124">
        <f>'Ficha funcionário'!D272</f>
        <v>0</v>
      </c>
      <c r="E27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7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77" s="173">
        <f>'Ficha funcionário'!I272</f>
        <v>0</v>
      </c>
      <c r="H277" s="126">
        <f>'Ficha funcionário'!N272</f>
        <v>44</v>
      </c>
      <c r="I277" s="126">
        <f>'Ficha funcionário'!O272</f>
        <v>9</v>
      </c>
      <c r="J277" s="127">
        <f t="shared" si="43"/>
        <v>0</v>
      </c>
      <c r="K277" s="172"/>
      <c r="L277" s="172"/>
      <c r="M277" s="172"/>
      <c r="N277" s="128">
        <f t="shared" si="48"/>
        <v>0</v>
      </c>
      <c r="O277" s="128">
        <f t="shared" si="44"/>
        <v>0</v>
      </c>
      <c r="P277" s="128">
        <f t="shared" si="45"/>
        <v>0</v>
      </c>
      <c r="Q277" s="129">
        <f t="shared" si="49"/>
        <v>18</v>
      </c>
      <c r="R277" s="177">
        <v>0</v>
      </c>
      <c r="S277" s="177">
        <v>0</v>
      </c>
      <c r="T277" s="177">
        <v>0</v>
      </c>
      <c r="U277" s="129">
        <f>-(S277*'Ficha funcionário'!O272)*'Ficha de funcio e processa'!J277</f>
        <v>0</v>
      </c>
      <c r="V277" s="129">
        <f>(T277*'Ficha funcionário'!O272)*'Ficha de funcio e processa'!J277</f>
        <v>0</v>
      </c>
      <c r="W277" s="130">
        <f t="shared" si="50"/>
        <v>0</v>
      </c>
      <c r="X277" s="132"/>
      <c r="Y277" s="132">
        <f t="shared" si="41"/>
        <v>0</v>
      </c>
      <c r="Z277" s="133"/>
      <c r="AA277" s="133"/>
      <c r="AB277" s="133"/>
      <c r="AC277" s="133"/>
      <c r="AD277" s="149">
        <f>'Ficha funcionário'!Q272</f>
        <v>0</v>
      </c>
      <c r="AE277" s="149">
        <f>'Ficha funcionário'!P272</f>
        <v>0</v>
      </c>
      <c r="AF277" s="133"/>
      <c r="AG277" s="221"/>
      <c r="AH277" s="221"/>
      <c r="AI277" s="222">
        <f t="shared" si="46"/>
        <v>0</v>
      </c>
      <c r="AJ277" s="223">
        <f>'Ficha funcionário'!J272</f>
        <v>0</v>
      </c>
      <c r="AK277" s="222">
        <f>'Ficha funcionário'!K272</f>
        <v>0</v>
      </c>
      <c r="AL277" s="222">
        <f>'Ficha funcionário'!L272</f>
        <v>0</v>
      </c>
      <c r="AM277" s="222">
        <f>'Ficha funcionário'!M272</f>
        <v>-0.3</v>
      </c>
      <c r="AN277" s="222">
        <f t="shared" si="42"/>
        <v>0</v>
      </c>
      <c r="AO277" s="134">
        <f t="shared" si="47"/>
        <v>0</v>
      </c>
      <c r="AP277" s="178"/>
      <c r="AQ277" s="246" t="s">
        <v>175</v>
      </c>
      <c r="AR277" s="179"/>
      <c r="AS277" s="179"/>
      <c r="AT277" s="179"/>
      <c r="AU277" s="179"/>
    </row>
    <row r="278" spans="1:47">
      <c r="A278" s="123" t="b">
        <f>'Ficha funcionário'!A273</f>
        <v>0</v>
      </c>
      <c r="B278" s="123">
        <f>'Ficha funcionário'!B273</f>
        <v>0</v>
      </c>
      <c r="C278" s="123">
        <f>'Ficha funcionário'!C273</f>
        <v>0</v>
      </c>
      <c r="D278" s="124">
        <f>'Ficha funcionário'!D273</f>
        <v>0</v>
      </c>
      <c r="E27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7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78" s="173">
        <f>'Ficha funcionário'!I273</f>
        <v>0</v>
      </c>
      <c r="H278" s="126">
        <f>'Ficha funcionário'!N273</f>
        <v>44</v>
      </c>
      <c r="I278" s="126">
        <f>'Ficha funcionário'!O273</f>
        <v>9</v>
      </c>
      <c r="J278" s="127">
        <f t="shared" si="43"/>
        <v>0</v>
      </c>
      <c r="K278" s="172"/>
      <c r="L278" s="172"/>
      <c r="M278" s="172"/>
      <c r="N278" s="128">
        <f t="shared" si="48"/>
        <v>0</v>
      </c>
      <c r="O278" s="128">
        <f t="shared" si="44"/>
        <v>0</v>
      </c>
      <c r="P278" s="128">
        <f t="shared" si="45"/>
        <v>0</v>
      </c>
      <c r="Q278" s="129">
        <f t="shared" si="49"/>
        <v>18</v>
      </c>
      <c r="R278" s="177">
        <v>0</v>
      </c>
      <c r="S278" s="177">
        <v>0</v>
      </c>
      <c r="T278" s="177">
        <v>0</v>
      </c>
      <c r="U278" s="129">
        <f>-(S278*'Ficha funcionário'!O273)*'Ficha de funcio e processa'!J278</f>
        <v>0</v>
      </c>
      <c r="V278" s="129">
        <f>(T278*'Ficha funcionário'!O273)*'Ficha de funcio e processa'!J278</f>
        <v>0</v>
      </c>
      <c r="W278" s="130">
        <f t="shared" si="50"/>
        <v>0</v>
      </c>
      <c r="X278" s="132"/>
      <c r="Y278" s="132">
        <f t="shared" si="41"/>
        <v>0</v>
      </c>
      <c r="Z278" s="133"/>
      <c r="AA278" s="133"/>
      <c r="AB278" s="133"/>
      <c r="AC278" s="133"/>
      <c r="AD278" s="149">
        <f>'Ficha funcionário'!Q273</f>
        <v>0</v>
      </c>
      <c r="AE278" s="149">
        <f>'Ficha funcionário'!P273</f>
        <v>0</v>
      </c>
      <c r="AF278" s="133"/>
      <c r="AG278" s="221"/>
      <c r="AH278" s="221"/>
      <c r="AI278" s="222">
        <f t="shared" si="46"/>
        <v>0</v>
      </c>
      <c r="AJ278" s="223">
        <f>'Ficha funcionário'!J273</f>
        <v>0</v>
      </c>
      <c r="AK278" s="222">
        <f>'Ficha funcionário'!K273</f>
        <v>0</v>
      </c>
      <c r="AL278" s="222">
        <f>'Ficha funcionário'!L273</f>
        <v>0</v>
      </c>
      <c r="AM278" s="222">
        <f>'Ficha funcionário'!M273</f>
        <v>-0.3</v>
      </c>
      <c r="AN278" s="222">
        <f t="shared" si="42"/>
        <v>0</v>
      </c>
      <c r="AO278" s="134">
        <f t="shared" si="47"/>
        <v>0</v>
      </c>
      <c r="AP278" s="178"/>
      <c r="AQ278" s="246" t="s">
        <v>175</v>
      </c>
      <c r="AR278" s="179"/>
      <c r="AS278" s="179"/>
      <c r="AT278" s="179"/>
      <c r="AU278" s="179"/>
    </row>
    <row r="279" spans="1:47">
      <c r="A279" s="123" t="b">
        <f>'Ficha funcionário'!A274</f>
        <v>0</v>
      </c>
      <c r="B279" s="123">
        <f>'Ficha funcionário'!B274</f>
        <v>0</v>
      </c>
      <c r="C279" s="123">
        <f>'Ficha funcionário'!C274</f>
        <v>0</v>
      </c>
      <c r="D279" s="124">
        <f>'Ficha funcionário'!D274</f>
        <v>0</v>
      </c>
      <c r="E27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7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79" s="173">
        <f>'Ficha funcionário'!I274</f>
        <v>0</v>
      </c>
      <c r="H279" s="126">
        <f>'Ficha funcionário'!N274</f>
        <v>44</v>
      </c>
      <c r="I279" s="126">
        <f>'Ficha funcionário'!O274</f>
        <v>9</v>
      </c>
      <c r="J279" s="127">
        <f t="shared" si="43"/>
        <v>0</v>
      </c>
      <c r="K279" s="172"/>
      <c r="L279" s="172"/>
      <c r="M279" s="172"/>
      <c r="N279" s="128">
        <f t="shared" si="48"/>
        <v>0</v>
      </c>
      <c r="O279" s="128">
        <f t="shared" si="44"/>
        <v>0</v>
      </c>
      <c r="P279" s="128">
        <f t="shared" si="45"/>
        <v>0</v>
      </c>
      <c r="Q279" s="129">
        <f t="shared" si="49"/>
        <v>18</v>
      </c>
      <c r="R279" s="177">
        <v>0</v>
      </c>
      <c r="S279" s="177">
        <v>0</v>
      </c>
      <c r="T279" s="177">
        <v>0</v>
      </c>
      <c r="U279" s="129">
        <f>-(S279*'Ficha funcionário'!O274)*'Ficha de funcio e processa'!J279</f>
        <v>0</v>
      </c>
      <c r="V279" s="129">
        <f>(T279*'Ficha funcionário'!O274)*'Ficha de funcio e processa'!J279</f>
        <v>0</v>
      </c>
      <c r="W279" s="130">
        <f t="shared" si="50"/>
        <v>0</v>
      </c>
      <c r="X279" s="132"/>
      <c r="Y279" s="132">
        <f t="shared" si="41"/>
        <v>0</v>
      </c>
      <c r="Z279" s="133"/>
      <c r="AA279" s="133"/>
      <c r="AB279" s="133"/>
      <c r="AC279" s="133"/>
      <c r="AD279" s="149">
        <f>'Ficha funcionário'!Q274</f>
        <v>0</v>
      </c>
      <c r="AE279" s="149">
        <f>'Ficha funcionário'!P274</f>
        <v>0</v>
      </c>
      <c r="AF279" s="133"/>
      <c r="AG279" s="221"/>
      <c r="AH279" s="221"/>
      <c r="AI279" s="222">
        <f t="shared" si="46"/>
        <v>0</v>
      </c>
      <c r="AJ279" s="223">
        <f>'Ficha funcionário'!J274</f>
        <v>0</v>
      </c>
      <c r="AK279" s="222">
        <f>'Ficha funcionário'!K274</f>
        <v>0</v>
      </c>
      <c r="AL279" s="222">
        <f>'Ficha funcionário'!L274</f>
        <v>0</v>
      </c>
      <c r="AM279" s="222">
        <f>'Ficha funcionário'!M274</f>
        <v>-0.3</v>
      </c>
      <c r="AN279" s="222">
        <f t="shared" si="42"/>
        <v>0</v>
      </c>
      <c r="AO279" s="134">
        <f t="shared" si="47"/>
        <v>0</v>
      </c>
      <c r="AP279" s="178"/>
      <c r="AQ279" s="246" t="s">
        <v>175</v>
      </c>
      <c r="AR279" s="179"/>
      <c r="AS279" s="179"/>
      <c r="AT279" s="179"/>
      <c r="AU279" s="179"/>
    </row>
    <row r="280" spans="1:47">
      <c r="A280" s="123" t="b">
        <f>'Ficha funcionário'!A275</f>
        <v>0</v>
      </c>
      <c r="B280" s="123">
        <f>'Ficha funcionário'!B275</f>
        <v>0</v>
      </c>
      <c r="C280" s="123">
        <f>'Ficha funcionário'!C275</f>
        <v>0</v>
      </c>
      <c r="D280" s="124">
        <f>'Ficha funcionário'!D275</f>
        <v>0</v>
      </c>
      <c r="E28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8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80" s="173">
        <f>'Ficha funcionário'!I275</f>
        <v>0</v>
      </c>
      <c r="H280" s="126">
        <f>'Ficha funcionário'!N275</f>
        <v>44</v>
      </c>
      <c r="I280" s="126">
        <f>'Ficha funcionário'!O275</f>
        <v>9</v>
      </c>
      <c r="J280" s="127">
        <f t="shared" si="43"/>
        <v>0</v>
      </c>
      <c r="K280" s="172"/>
      <c r="L280" s="172"/>
      <c r="M280" s="172"/>
      <c r="N280" s="128">
        <f t="shared" si="48"/>
        <v>0</v>
      </c>
      <c r="O280" s="128">
        <f t="shared" si="44"/>
        <v>0</v>
      </c>
      <c r="P280" s="128">
        <f t="shared" si="45"/>
        <v>0</v>
      </c>
      <c r="Q280" s="129">
        <f t="shared" si="49"/>
        <v>18</v>
      </c>
      <c r="R280" s="177">
        <v>0</v>
      </c>
      <c r="S280" s="177">
        <v>0</v>
      </c>
      <c r="T280" s="177">
        <v>0</v>
      </c>
      <c r="U280" s="129">
        <f>-(S280*'Ficha funcionário'!O275)*'Ficha de funcio e processa'!J280</f>
        <v>0</v>
      </c>
      <c r="V280" s="129">
        <f>(T280*'Ficha funcionário'!O275)*'Ficha de funcio e processa'!J280</f>
        <v>0</v>
      </c>
      <c r="W280" s="130">
        <f t="shared" si="50"/>
        <v>0</v>
      </c>
      <c r="X280" s="132"/>
      <c r="Y280" s="132">
        <f t="shared" si="41"/>
        <v>0</v>
      </c>
      <c r="Z280" s="133"/>
      <c r="AA280" s="133"/>
      <c r="AB280" s="133"/>
      <c r="AC280" s="133"/>
      <c r="AD280" s="149">
        <f>'Ficha funcionário'!Q275</f>
        <v>0</v>
      </c>
      <c r="AE280" s="149">
        <f>'Ficha funcionário'!P275</f>
        <v>0</v>
      </c>
      <c r="AF280" s="133"/>
      <c r="AG280" s="221"/>
      <c r="AH280" s="221"/>
      <c r="AI280" s="222">
        <f t="shared" si="46"/>
        <v>0</v>
      </c>
      <c r="AJ280" s="223">
        <f>'Ficha funcionário'!J275</f>
        <v>0</v>
      </c>
      <c r="AK280" s="222">
        <f>'Ficha funcionário'!K275</f>
        <v>0</v>
      </c>
      <c r="AL280" s="222">
        <f>'Ficha funcionário'!L275</f>
        <v>0</v>
      </c>
      <c r="AM280" s="222">
        <f>'Ficha funcionário'!M275</f>
        <v>-0.3</v>
      </c>
      <c r="AN280" s="222">
        <f t="shared" si="42"/>
        <v>0</v>
      </c>
      <c r="AO280" s="134">
        <f t="shared" si="47"/>
        <v>0</v>
      </c>
      <c r="AP280" s="178"/>
      <c r="AQ280" s="246" t="s">
        <v>175</v>
      </c>
      <c r="AR280" s="179"/>
      <c r="AS280" s="179"/>
      <c r="AT280" s="179"/>
      <c r="AU280" s="179"/>
    </row>
    <row r="281" spans="1:47">
      <c r="A281" s="123" t="b">
        <f>'Ficha funcionário'!A276</f>
        <v>0</v>
      </c>
      <c r="B281" s="123">
        <f>'Ficha funcionário'!B276</f>
        <v>0</v>
      </c>
      <c r="C281" s="123">
        <f>'Ficha funcionário'!C276</f>
        <v>0</v>
      </c>
      <c r="D281" s="124">
        <f>'Ficha funcionário'!D276</f>
        <v>0</v>
      </c>
      <c r="E28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8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81" s="173">
        <f>'Ficha funcionário'!I276</f>
        <v>0</v>
      </c>
      <c r="H281" s="126">
        <f>'Ficha funcionário'!N276</f>
        <v>44</v>
      </c>
      <c r="I281" s="126">
        <f>'Ficha funcionário'!O276</f>
        <v>9</v>
      </c>
      <c r="J281" s="127">
        <f t="shared" si="43"/>
        <v>0</v>
      </c>
      <c r="K281" s="172"/>
      <c r="L281" s="172"/>
      <c r="M281" s="172"/>
      <c r="N281" s="128">
        <f t="shared" si="48"/>
        <v>0</v>
      </c>
      <c r="O281" s="128">
        <f t="shared" si="44"/>
        <v>0</v>
      </c>
      <c r="P281" s="128">
        <f t="shared" si="45"/>
        <v>0</v>
      </c>
      <c r="Q281" s="129">
        <f t="shared" si="49"/>
        <v>18</v>
      </c>
      <c r="R281" s="177">
        <v>0</v>
      </c>
      <c r="S281" s="177">
        <v>0</v>
      </c>
      <c r="T281" s="177">
        <v>0</v>
      </c>
      <c r="U281" s="129">
        <f>-(S281*'Ficha funcionário'!O276)*'Ficha de funcio e processa'!J281</f>
        <v>0</v>
      </c>
      <c r="V281" s="129">
        <f>(T281*'Ficha funcionário'!O276)*'Ficha de funcio e processa'!J281</f>
        <v>0</v>
      </c>
      <c r="W281" s="130">
        <f t="shared" si="50"/>
        <v>0</v>
      </c>
      <c r="X281" s="132"/>
      <c r="Y281" s="132">
        <f t="shared" si="41"/>
        <v>0</v>
      </c>
      <c r="Z281" s="133"/>
      <c r="AA281" s="133"/>
      <c r="AB281" s="133"/>
      <c r="AC281" s="133"/>
      <c r="AD281" s="149">
        <f>'Ficha funcionário'!Q276</f>
        <v>0</v>
      </c>
      <c r="AE281" s="149">
        <f>'Ficha funcionário'!P276</f>
        <v>0</v>
      </c>
      <c r="AF281" s="133"/>
      <c r="AG281" s="221"/>
      <c r="AH281" s="221"/>
      <c r="AI281" s="222">
        <f t="shared" si="46"/>
        <v>0</v>
      </c>
      <c r="AJ281" s="223">
        <f>'Ficha funcionário'!J276</f>
        <v>0</v>
      </c>
      <c r="AK281" s="222">
        <f>'Ficha funcionário'!K276</f>
        <v>0</v>
      </c>
      <c r="AL281" s="222">
        <f>'Ficha funcionário'!L276</f>
        <v>0</v>
      </c>
      <c r="AM281" s="222">
        <f>'Ficha funcionário'!M276</f>
        <v>-0.3</v>
      </c>
      <c r="AN281" s="222">
        <f t="shared" si="42"/>
        <v>0</v>
      </c>
      <c r="AO281" s="134">
        <f t="shared" si="47"/>
        <v>0</v>
      </c>
      <c r="AP281" s="178"/>
      <c r="AQ281" s="246" t="s">
        <v>175</v>
      </c>
      <c r="AR281" s="179"/>
      <c r="AS281" s="179"/>
      <c r="AT281" s="179"/>
      <c r="AU281" s="179"/>
    </row>
    <row r="282" spans="1:47">
      <c r="A282" s="123" t="b">
        <f>'Ficha funcionário'!A277</f>
        <v>0</v>
      </c>
      <c r="B282" s="123">
        <f>'Ficha funcionário'!B277</f>
        <v>0</v>
      </c>
      <c r="C282" s="123">
        <f>'Ficha funcionário'!C277</f>
        <v>0</v>
      </c>
      <c r="D282" s="124">
        <f>'Ficha funcionário'!D277</f>
        <v>0</v>
      </c>
      <c r="E28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8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82" s="173">
        <f>'Ficha funcionário'!I277</f>
        <v>0</v>
      </c>
      <c r="H282" s="126">
        <f>'Ficha funcionário'!N277</f>
        <v>44</v>
      </c>
      <c r="I282" s="126">
        <f>'Ficha funcionário'!O277</f>
        <v>9</v>
      </c>
      <c r="J282" s="127">
        <f t="shared" si="43"/>
        <v>0</v>
      </c>
      <c r="K282" s="172"/>
      <c r="L282" s="172"/>
      <c r="M282" s="172"/>
      <c r="N282" s="128">
        <f t="shared" si="48"/>
        <v>0</v>
      </c>
      <c r="O282" s="128">
        <f t="shared" si="44"/>
        <v>0</v>
      </c>
      <c r="P282" s="128">
        <f t="shared" si="45"/>
        <v>0</v>
      </c>
      <c r="Q282" s="129">
        <f t="shared" si="49"/>
        <v>18</v>
      </c>
      <c r="R282" s="177">
        <v>0</v>
      </c>
      <c r="S282" s="177">
        <v>0</v>
      </c>
      <c r="T282" s="177">
        <v>0</v>
      </c>
      <c r="U282" s="129">
        <f>-(S282*'Ficha funcionário'!O277)*'Ficha de funcio e processa'!J282</f>
        <v>0</v>
      </c>
      <c r="V282" s="129">
        <f>(T282*'Ficha funcionário'!O277)*'Ficha de funcio e processa'!J282</f>
        <v>0</v>
      </c>
      <c r="W282" s="130">
        <f t="shared" si="50"/>
        <v>0</v>
      </c>
      <c r="X282" s="132"/>
      <c r="Y282" s="132">
        <f t="shared" si="41"/>
        <v>0</v>
      </c>
      <c r="Z282" s="133"/>
      <c r="AA282" s="133"/>
      <c r="AB282" s="133"/>
      <c r="AC282" s="133"/>
      <c r="AD282" s="149">
        <f>'Ficha funcionário'!Q277</f>
        <v>0</v>
      </c>
      <c r="AE282" s="149">
        <f>'Ficha funcionário'!P277</f>
        <v>0</v>
      </c>
      <c r="AF282" s="133"/>
      <c r="AG282" s="221"/>
      <c r="AH282" s="221"/>
      <c r="AI282" s="222">
        <f t="shared" si="46"/>
        <v>0</v>
      </c>
      <c r="AJ282" s="223">
        <f>'Ficha funcionário'!J277</f>
        <v>0</v>
      </c>
      <c r="AK282" s="222">
        <f>'Ficha funcionário'!K277</f>
        <v>0</v>
      </c>
      <c r="AL282" s="222">
        <f>'Ficha funcionário'!L277</f>
        <v>0</v>
      </c>
      <c r="AM282" s="222">
        <f>'Ficha funcionário'!M277</f>
        <v>-0.3</v>
      </c>
      <c r="AN282" s="222">
        <f t="shared" si="42"/>
        <v>0</v>
      </c>
      <c r="AO282" s="134">
        <f t="shared" si="47"/>
        <v>0</v>
      </c>
      <c r="AP282" s="178"/>
      <c r="AQ282" s="246" t="s">
        <v>175</v>
      </c>
      <c r="AR282" s="179"/>
      <c r="AS282" s="179"/>
      <c r="AT282" s="179"/>
      <c r="AU282" s="179"/>
    </row>
    <row r="283" spans="1:47">
      <c r="A283" s="123" t="b">
        <f>'Ficha funcionário'!A278</f>
        <v>0</v>
      </c>
      <c r="B283" s="123">
        <f>'Ficha funcionário'!B278</f>
        <v>0</v>
      </c>
      <c r="C283" s="123">
        <f>'Ficha funcionário'!C278</f>
        <v>0</v>
      </c>
      <c r="D283" s="124">
        <f>'Ficha funcionário'!D278</f>
        <v>0</v>
      </c>
      <c r="E28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8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83" s="173">
        <f>'Ficha funcionário'!I278</f>
        <v>0</v>
      </c>
      <c r="H283" s="126">
        <f>'Ficha funcionário'!N278</f>
        <v>44</v>
      </c>
      <c r="I283" s="126">
        <f>'Ficha funcionário'!O278</f>
        <v>9</v>
      </c>
      <c r="J283" s="127">
        <f t="shared" si="43"/>
        <v>0</v>
      </c>
      <c r="K283" s="172"/>
      <c r="L283" s="172"/>
      <c r="M283" s="172"/>
      <c r="N283" s="128">
        <f t="shared" si="48"/>
        <v>0</v>
      </c>
      <c r="O283" s="128">
        <f t="shared" si="44"/>
        <v>0</v>
      </c>
      <c r="P283" s="128">
        <f t="shared" si="45"/>
        <v>0</v>
      </c>
      <c r="Q283" s="129">
        <f t="shared" si="49"/>
        <v>18</v>
      </c>
      <c r="R283" s="177">
        <v>0</v>
      </c>
      <c r="S283" s="177">
        <v>0</v>
      </c>
      <c r="T283" s="177">
        <v>0</v>
      </c>
      <c r="U283" s="129">
        <f>-(S283*'Ficha funcionário'!O278)*'Ficha de funcio e processa'!J283</f>
        <v>0</v>
      </c>
      <c r="V283" s="129">
        <f>(T283*'Ficha funcionário'!O278)*'Ficha de funcio e processa'!J283</f>
        <v>0</v>
      </c>
      <c r="W283" s="130">
        <f t="shared" si="50"/>
        <v>0</v>
      </c>
      <c r="X283" s="132"/>
      <c r="Y283" s="132">
        <f t="shared" si="41"/>
        <v>0</v>
      </c>
      <c r="Z283" s="133"/>
      <c r="AA283" s="133"/>
      <c r="AB283" s="133"/>
      <c r="AC283" s="133"/>
      <c r="AD283" s="149">
        <f>'Ficha funcionário'!Q278</f>
        <v>0</v>
      </c>
      <c r="AE283" s="149">
        <f>'Ficha funcionário'!P278</f>
        <v>0</v>
      </c>
      <c r="AF283" s="133"/>
      <c r="AG283" s="221"/>
      <c r="AH283" s="221"/>
      <c r="AI283" s="222">
        <f t="shared" si="46"/>
        <v>0</v>
      </c>
      <c r="AJ283" s="223">
        <f>'Ficha funcionário'!J278</f>
        <v>0</v>
      </c>
      <c r="AK283" s="222">
        <f>'Ficha funcionário'!K278</f>
        <v>0</v>
      </c>
      <c r="AL283" s="222">
        <f>'Ficha funcionário'!L278</f>
        <v>0</v>
      </c>
      <c r="AM283" s="222">
        <f>'Ficha funcionário'!M278</f>
        <v>-0.3</v>
      </c>
      <c r="AN283" s="222">
        <f t="shared" si="42"/>
        <v>0</v>
      </c>
      <c r="AO283" s="134">
        <f t="shared" si="47"/>
        <v>0</v>
      </c>
      <c r="AP283" s="178"/>
      <c r="AQ283" s="246" t="s">
        <v>175</v>
      </c>
      <c r="AR283" s="179"/>
      <c r="AS283" s="179"/>
      <c r="AT283" s="179"/>
      <c r="AU283" s="179"/>
    </row>
    <row r="284" spans="1:47">
      <c r="A284" s="123" t="b">
        <f>'Ficha funcionário'!A279</f>
        <v>0</v>
      </c>
      <c r="B284" s="123">
        <f>'Ficha funcionário'!B279</f>
        <v>0</v>
      </c>
      <c r="C284" s="123">
        <f>'Ficha funcionário'!C279</f>
        <v>0</v>
      </c>
      <c r="D284" s="124">
        <f>'Ficha funcionário'!D279</f>
        <v>0</v>
      </c>
      <c r="E28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8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84" s="173">
        <f>'Ficha funcionário'!I279</f>
        <v>0</v>
      </c>
      <c r="H284" s="126">
        <f>'Ficha funcionário'!N279</f>
        <v>44</v>
      </c>
      <c r="I284" s="126">
        <f>'Ficha funcionário'!O279</f>
        <v>9</v>
      </c>
      <c r="J284" s="127">
        <f t="shared" si="43"/>
        <v>0</v>
      </c>
      <c r="K284" s="172"/>
      <c r="L284" s="172"/>
      <c r="M284" s="172"/>
      <c r="N284" s="128">
        <f t="shared" si="48"/>
        <v>0</v>
      </c>
      <c r="O284" s="128">
        <f t="shared" si="44"/>
        <v>0</v>
      </c>
      <c r="P284" s="128">
        <f t="shared" si="45"/>
        <v>0</v>
      </c>
      <c r="Q284" s="129">
        <f t="shared" si="49"/>
        <v>18</v>
      </c>
      <c r="R284" s="177">
        <v>0</v>
      </c>
      <c r="S284" s="177">
        <v>0</v>
      </c>
      <c r="T284" s="177">
        <v>0</v>
      </c>
      <c r="U284" s="129">
        <f>-(S284*'Ficha funcionário'!O279)*'Ficha de funcio e processa'!J284</f>
        <v>0</v>
      </c>
      <c r="V284" s="129">
        <f>(T284*'Ficha funcionário'!O279)*'Ficha de funcio e processa'!J284</f>
        <v>0</v>
      </c>
      <c r="W284" s="130">
        <f t="shared" si="50"/>
        <v>0</v>
      </c>
      <c r="X284" s="132"/>
      <c r="Y284" s="132">
        <f t="shared" si="41"/>
        <v>0</v>
      </c>
      <c r="Z284" s="133"/>
      <c r="AA284" s="133"/>
      <c r="AB284" s="133"/>
      <c r="AC284" s="133"/>
      <c r="AD284" s="149">
        <f>'Ficha funcionário'!Q279</f>
        <v>0</v>
      </c>
      <c r="AE284" s="149">
        <f>'Ficha funcionário'!P279</f>
        <v>0</v>
      </c>
      <c r="AF284" s="133"/>
      <c r="AG284" s="221"/>
      <c r="AH284" s="221"/>
      <c r="AI284" s="222">
        <f t="shared" si="46"/>
        <v>0</v>
      </c>
      <c r="AJ284" s="223">
        <f>'Ficha funcionário'!J279</f>
        <v>0</v>
      </c>
      <c r="AK284" s="222">
        <f>'Ficha funcionário'!K279</f>
        <v>0</v>
      </c>
      <c r="AL284" s="222">
        <f>'Ficha funcionário'!L279</f>
        <v>0</v>
      </c>
      <c r="AM284" s="222">
        <f>'Ficha funcionário'!M279</f>
        <v>-0.3</v>
      </c>
      <c r="AN284" s="222">
        <f t="shared" si="42"/>
        <v>0</v>
      </c>
      <c r="AO284" s="134">
        <f t="shared" si="47"/>
        <v>0</v>
      </c>
      <c r="AP284" s="178"/>
      <c r="AQ284" s="246" t="s">
        <v>175</v>
      </c>
      <c r="AR284" s="179"/>
      <c r="AS284" s="179"/>
      <c r="AT284" s="179"/>
      <c r="AU284" s="179"/>
    </row>
    <row r="285" spans="1:47">
      <c r="A285" s="123" t="b">
        <f>'Ficha funcionário'!A280</f>
        <v>0</v>
      </c>
      <c r="B285" s="123">
        <f>'Ficha funcionário'!B280</f>
        <v>0</v>
      </c>
      <c r="C285" s="123">
        <f>'Ficha funcionário'!C280</f>
        <v>0</v>
      </c>
      <c r="D285" s="124">
        <f>'Ficha funcionário'!D280</f>
        <v>0</v>
      </c>
      <c r="E28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8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85" s="173">
        <f>'Ficha funcionário'!I280</f>
        <v>0</v>
      </c>
      <c r="H285" s="126">
        <f>'Ficha funcionário'!N280</f>
        <v>44</v>
      </c>
      <c r="I285" s="126">
        <f>'Ficha funcionário'!O280</f>
        <v>9</v>
      </c>
      <c r="J285" s="127">
        <f t="shared" si="43"/>
        <v>0</v>
      </c>
      <c r="K285" s="172"/>
      <c r="L285" s="172"/>
      <c r="M285" s="172"/>
      <c r="N285" s="128">
        <f t="shared" si="48"/>
        <v>0</v>
      </c>
      <c r="O285" s="128">
        <f t="shared" si="44"/>
        <v>0</v>
      </c>
      <c r="P285" s="128">
        <f t="shared" si="45"/>
        <v>0</v>
      </c>
      <c r="Q285" s="129">
        <f t="shared" si="49"/>
        <v>18</v>
      </c>
      <c r="R285" s="177">
        <v>0</v>
      </c>
      <c r="S285" s="177">
        <v>0</v>
      </c>
      <c r="T285" s="177">
        <v>0</v>
      </c>
      <c r="U285" s="129">
        <f>-(S285*'Ficha funcionário'!O280)*'Ficha de funcio e processa'!J285</f>
        <v>0</v>
      </c>
      <c r="V285" s="129">
        <f>(T285*'Ficha funcionário'!O280)*'Ficha de funcio e processa'!J285</f>
        <v>0</v>
      </c>
      <c r="W285" s="130">
        <f t="shared" si="50"/>
        <v>0</v>
      </c>
      <c r="X285" s="132"/>
      <c r="Y285" s="132">
        <f t="shared" si="41"/>
        <v>0</v>
      </c>
      <c r="Z285" s="133"/>
      <c r="AA285" s="133"/>
      <c r="AB285" s="133"/>
      <c r="AC285" s="133"/>
      <c r="AD285" s="149">
        <f>'Ficha funcionário'!Q280</f>
        <v>0</v>
      </c>
      <c r="AE285" s="149">
        <f>'Ficha funcionário'!P280</f>
        <v>0</v>
      </c>
      <c r="AF285" s="133"/>
      <c r="AG285" s="221"/>
      <c r="AH285" s="221"/>
      <c r="AI285" s="222">
        <f t="shared" si="46"/>
        <v>0</v>
      </c>
      <c r="AJ285" s="223">
        <f>'Ficha funcionário'!J280</f>
        <v>0</v>
      </c>
      <c r="AK285" s="222">
        <f>'Ficha funcionário'!K280</f>
        <v>0</v>
      </c>
      <c r="AL285" s="222">
        <f>'Ficha funcionário'!L280</f>
        <v>0</v>
      </c>
      <c r="AM285" s="222">
        <f>'Ficha funcionário'!M280</f>
        <v>-0.3</v>
      </c>
      <c r="AN285" s="222">
        <f t="shared" si="42"/>
        <v>0</v>
      </c>
      <c r="AO285" s="134">
        <f t="shared" si="47"/>
        <v>0</v>
      </c>
      <c r="AP285" s="178"/>
      <c r="AQ285" s="246" t="s">
        <v>175</v>
      </c>
      <c r="AR285" s="179"/>
      <c r="AS285" s="179"/>
      <c r="AT285" s="179"/>
      <c r="AU285" s="179"/>
    </row>
    <row r="286" spans="1:47">
      <c r="A286" s="123" t="b">
        <f>'Ficha funcionário'!A281</f>
        <v>0</v>
      </c>
      <c r="B286" s="123">
        <f>'Ficha funcionário'!B281</f>
        <v>0</v>
      </c>
      <c r="C286" s="123">
        <f>'Ficha funcionário'!C281</f>
        <v>0</v>
      </c>
      <c r="D286" s="124">
        <f>'Ficha funcionário'!D281</f>
        <v>0</v>
      </c>
      <c r="E28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8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86" s="173">
        <f>'Ficha funcionário'!I281</f>
        <v>0</v>
      </c>
      <c r="H286" s="126">
        <f>'Ficha funcionário'!N281</f>
        <v>44</v>
      </c>
      <c r="I286" s="126">
        <f>'Ficha funcionário'!O281</f>
        <v>9</v>
      </c>
      <c r="J286" s="127">
        <f t="shared" si="43"/>
        <v>0</v>
      </c>
      <c r="K286" s="172"/>
      <c r="L286" s="172"/>
      <c r="M286" s="172"/>
      <c r="N286" s="128">
        <f t="shared" si="48"/>
        <v>0</v>
      </c>
      <c r="O286" s="128">
        <f t="shared" si="44"/>
        <v>0</v>
      </c>
      <c r="P286" s="128">
        <f t="shared" si="45"/>
        <v>0</v>
      </c>
      <c r="Q286" s="129">
        <f t="shared" si="49"/>
        <v>18</v>
      </c>
      <c r="R286" s="177">
        <v>0</v>
      </c>
      <c r="S286" s="177">
        <v>0</v>
      </c>
      <c r="T286" s="177">
        <v>0</v>
      </c>
      <c r="U286" s="129">
        <f>-(S286*'Ficha funcionário'!O281)*'Ficha de funcio e processa'!J286</f>
        <v>0</v>
      </c>
      <c r="V286" s="129">
        <f>(T286*'Ficha funcionário'!O281)*'Ficha de funcio e processa'!J286</f>
        <v>0</v>
      </c>
      <c r="W286" s="130">
        <f t="shared" si="50"/>
        <v>0</v>
      </c>
      <c r="X286" s="132"/>
      <c r="Y286" s="132">
        <f t="shared" si="41"/>
        <v>0</v>
      </c>
      <c r="Z286" s="133"/>
      <c r="AA286" s="133"/>
      <c r="AB286" s="133"/>
      <c r="AC286" s="133"/>
      <c r="AD286" s="149">
        <f>'Ficha funcionário'!Q281</f>
        <v>0</v>
      </c>
      <c r="AE286" s="149">
        <f>'Ficha funcionário'!P281</f>
        <v>0</v>
      </c>
      <c r="AF286" s="133"/>
      <c r="AG286" s="221"/>
      <c r="AH286" s="221"/>
      <c r="AI286" s="222">
        <f t="shared" si="46"/>
        <v>0</v>
      </c>
      <c r="AJ286" s="223">
        <f>'Ficha funcionário'!J281</f>
        <v>0</v>
      </c>
      <c r="AK286" s="222">
        <f>'Ficha funcionário'!K281</f>
        <v>0</v>
      </c>
      <c r="AL286" s="222">
        <f>'Ficha funcionário'!L281</f>
        <v>0</v>
      </c>
      <c r="AM286" s="222">
        <f>'Ficha funcionário'!M281</f>
        <v>-0.3</v>
      </c>
      <c r="AN286" s="222">
        <f t="shared" si="42"/>
        <v>0</v>
      </c>
      <c r="AO286" s="134">
        <f t="shared" si="47"/>
        <v>0</v>
      </c>
      <c r="AP286" s="178"/>
      <c r="AQ286" s="246" t="s">
        <v>175</v>
      </c>
      <c r="AR286" s="179"/>
      <c r="AS286" s="179"/>
      <c r="AT286" s="179"/>
      <c r="AU286" s="179"/>
    </row>
    <row r="287" spans="1:47">
      <c r="A287" s="123" t="b">
        <f>'Ficha funcionário'!A282</f>
        <v>0</v>
      </c>
      <c r="B287" s="123">
        <f>'Ficha funcionário'!B282</f>
        <v>0</v>
      </c>
      <c r="C287" s="123">
        <f>'Ficha funcionário'!C282</f>
        <v>0</v>
      </c>
      <c r="D287" s="124">
        <f>'Ficha funcionário'!D282</f>
        <v>0</v>
      </c>
      <c r="E28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8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87" s="173">
        <f>'Ficha funcionário'!I282</f>
        <v>0</v>
      </c>
      <c r="H287" s="126">
        <f>'Ficha funcionário'!N282</f>
        <v>44</v>
      </c>
      <c r="I287" s="126">
        <f>'Ficha funcionário'!O282</f>
        <v>9</v>
      </c>
      <c r="J287" s="127">
        <f t="shared" si="43"/>
        <v>0</v>
      </c>
      <c r="K287" s="172"/>
      <c r="L287" s="172"/>
      <c r="M287" s="172"/>
      <c r="N287" s="128">
        <f t="shared" si="48"/>
        <v>0</v>
      </c>
      <c r="O287" s="128">
        <f t="shared" si="44"/>
        <v>0</v>
      </c>
      <c r="P287" s="128">
        <f t="shared" si="45"/>
        <v>0</v>
      </c>
      <c r="Q287" s="129">
        <f t="shared" si="49"/>
        <v>18</v>
      </c>
      <c r="R287" s="177">
        <v>0</v>
      </c>
      <c r="S287" s="177">
        <v>0</v>
      </c>
      <c r="T287" s="177">
        <v>0</v>
      </c>
      <c r="U287" s="129">
        <f>-(S287*'Ficha funcionário'!O282)*'Ficha de funcio e processa'!J287</f>
        <v>0</v>
      </c>
      <c r="V287" s="129">
        <f>(T287*'Ficha funcionário'!O282)*'Ficha de funcio e processa'!J287</f>
        <v>0</v>
      </c>
      <c r="W287" s="130">
        <f t="shared" si="50"/>
        <v>0</v>
      </c>
      <c r="X287" s="132"/>
      <c r="Y287" s="132">
        <f t="shared" si="41"/>
        <v>0</v>
      </c>
      <c r="Z287" s="133"/>
      <c r="AA287" s="133"/>
      <c r="AB287" s="133"/>
      <c r="AC287" s="133"/>
      <c r="AD287" s="149">
        <f>'Ficha funcionário'!Q282</f>
        <v>0</v>
      </c>
      <c r="AE287" s="149">
        <f>'Ficha funcionário'!P282</f>
        <v>0</v>
      </c>
      <c r="AF287" s="133"/>
      <c r="AG287" s="221"/>
      <c r="AH287" s="221"/>
      <c r="AI287" s="222">
        <f t="shared" si="46"/>
        <v>0</v>
      </c>
      <c r="AJ287" s="223">
        <f>'Ficha funcionário'!J282</f>
        <v>0</v>
      </c>
      <c r="AK287" s="222">
        <f>'Ficha funcionário'!K282</f>
        <v>0</v>
      </c>
      <c r="AL287" s="222">
        <f>'Ficha funcionário'!L282</f>
        <v>0</v>
      </c>
      <c r="AM287" s="222">
        <f>'Ficha funcionário'!M282</f>
        <v>-0.3</v>
      </c>
      <c r="AN287" s="222">
        <f t="shared" si="42"/>
        <v>0</v>
      </c>
      <c r="AO287" s="134">
        <f t="shared" si="47"/>
        <v>0</v>
      </c>
      <c r="AP287" s="178"/>
      <c r="AQ287" s="246" t="s">
        <v>175</v>
      </c>
      <c r="AR287" s="179"/>
      <c r="AS287" s="179"/>
      <c r="AT287" s="179"/>
      <c r="AU287" s="179"/>
    </row>
    <row r="288" spans="1:47">
      <c r="A288" s="123" t="b">
        <f>'Ficha funcionário'!A283</f>
        <v>0</v>
      </c>
      <c r="B288" s="123">
        <f>'Ficha funcionário'!B283</f>
        <v>0</v>
      </c>
      <c r="C288" s="123">
        <f>'Ficha funcionário'!C283</f>
        <v>0</v>
      </c>
      <c r="D288" s="124">
        <f>'Ficha funcionário'!D283</f>
        <v>0</v>
      </c>
      <c r="E28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8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88" s="173">
        <f>'Ficha funcionário'!I283</f>
        <v>0</v>
      </c>
      <c r="H288" s="126">
        <f>'Ficha funcionário'!N283</f>
        <v>44</v>
      </c>
      <c r="I288" s="126">
        <f>'Ficha funcionário'!O283</f>
        <v>9</v>
      </c>
      <c r="J288" s="127">
        <f t="shared" si="43"/>
        <v>0</v>
      </c>
      <c r="K288" s="172"/>
      <c r="L288" s="172"/>
      <c r="M288" s="172"/>
      <c r="N288" s="128">
        <f t="shared" si="48"/>
        <v>0</v>
      </c>
      <c r="O288" s="128">
        <f t="shared" si="44"/>
        <v>0</v>
      </c>
      <c r="P288" s="128">
        <f t="shared" si="45"/>
        <v>0</v>
      </c>
      <c r="Q288" s="129">
        <f t="shared" si="49"/>
        <v>18</v>
      </c>
      <c r="R288" s="177">
        <v>0</v>
      </c>
      <c r="S288" s="177">
        <v>0</v>
      </c>
      <c r="T288" s="177">
        <v>0</v>
      </c>
      <c r="U288" s="129">
        <f>-(S288*'Ficha funcionário'!O283)*'Ficha de funcio e processa'!J288</f>
        <v>0</v>
      </c>
      <c r="V288" s="129">
        <f>(T288*'Ficha funcionário'!O283)*'Ficha de funcio e processa'!J288</f>
        <v>0</v>
      </c>
      <c r="W288" s="130">
        <f t="shared" si="50"/>
        <v>0</v>
      </c>
      <c r="X288" s="132"/>
      <c r="Y288" s="132">
        <f t="shared" si="41"/>
        <v>0</v>
      </c>
      <c r="Z288" s="133"/>
      <c r="AA288" s="133"/>
      <c r="AB288" s="133"/>
      <c r="AC288" s="133"/>
      <c r="AD288" s="149">
        <f>'Ficha funcionário'!Q283</f>
        <v>0</v>
      </c>
      <c r="AE288" s="149">
        <f>'Ficha funcionário'!P283</f>
        <v>0</v>
      </c>
      <c r="AF288" s="133"/>
      <c r="AG288" s="221"/>
      <c r="AH288" s="221"/>
      <c r="AI288" s="222">
        <f t="shared" si="46"/>
        <v>0</v>
      </c>
      <c r="AJ288" s="223">
        <f>'Ficha funcionário'!J283</f>
        <v>0</v>
      </c>
      <c r="AK288" s="222">
        <f>'Ficha funcionário'!K283</f>
        <v>0</v>
      </c>
      <c r="AL288" s="222">
        <f>'Ficha funcionário'!L283</f>
        <v>0</v>
      </c>
      <c r="AM288" s="222">
        <f>'Ficha funcionário'!M283</f>
        <v>-0.3</v>
      </c>
      <c r="AN288" s="222">
        <f t="shared" si="42"/>
        <v>0</v>
      </c>
      <c r="AO288" s="134">
        <f t="shared" si="47"/>
        <v>0</v>
      </c>
      <c r="AP288" s="178"/>
      <c r="AQ288" s="246" t="s">
        <v>175</v>
      </c>
      <c r="AR288" s="179"/>
      <c r="AS288" s="179"/>
      <c r="AT288" s="179"/>
      <c r="AU288" s="179"/>
    </row>
    <row r="289" spans="1:47">
      <c r="A289" s="123" t="b">
        <f>'Ficha funcionário'!A284</f>
        <v>0</v>
      </c>
      <c r="B289" s="123">
        <f>'Ficha funcionário'!B284</f>
        <v>0</v>
      </c>
      <c r="C289" s="123">
        <f>'Ficha funcionário'!C284</f>
        <v>0</v>
      </c>
      <c r="D289" s="124">
        <f>'Ficha funcionário'!D284</f>
        <v>0</v>
      </c>
      <c r="E28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8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89" s="173">
        <f>'Ficha funcionário'!I284</f>
        <v>0</v>
      </c>
      <c r="H289" s="126">
        <f>'Ficha funcionário'!N284</f>
        <v>44</v>
      </c>
      <c r="I289" s="126">
        <f>'Ficha funcionário'!O284</f>
        <v>9</v>
      </c>
      <c r="J289" s="127">
        <f t="shared" si="43"/>
        <v>0</v>
      </c>
      <c r="K289" s="172"/>
      <c r="L289" s="172"/>
      <c r="M289" s="172"/>
      <c r="N289" s="128">
        <f t="shared" si="48"/>
        <v>0</v>
      </c>
      <c r="O289" s="128">
        <f t="shared" si="44"/>
        <v>0</v>
      </c>
      <c r="P289" s="128">
        <f t="shared" si="45"/>
        <v>0</v>
      </c>
      <c r="Q289" s="129">
        <f t="shared" si="49"/>
        <v>18</v>
      </c>
      <c r="R289" s="177">
        <v>0</v>
      </c>
      <c r="S289" s="177">
        <v>0</v>
      </c>
      <c r="T289" s="177">
        <v>0</v>
      </c>
      <c r="U289" s="129">
        <f>-(S289*'Ficha funcionário'!O284)*'Ficha de funcio e processa'!J289</f>
        <v>0</v>
      </c>
      <c r="V289" s="129">
        <f>(T289*'Ficha funcionário'!O284)*'Ficha de funcio e processa'!J289</f>
        <v>0</v>
      </c>
      <c r="W289" s="130">
        <f t="shared" si="50"/>
        <v>0</v>
      </c>
      <c r="X289" s="132"/>
      <c r="Y289" s="132">
        <f t="shared" si="41"/>
        <v>0</v>
      </c>
      <c r="Z289" s="133"/>
      <c r="AA289" s="133"/>
      <c r="AB289" s="133"/>
      <c r="AC289" s="133"/>
      <c r="AD289" s="149">
        <f>'Ficha funcionário'!Q284</f>
        <v>0</v>
      </c>
      <c r="AE289" s="149">
        <f>'Ficha funcionário'!P284</f>
        <v>0</v>
      </c>
      <c r="AF289" s="133"/>
      <c r="AG289" s="221"/>
      <c r="AH289" s="221"/>
      <c r="AI289" s="222">
        <f t="shared" si="46"/>
        <v>0</v>
      </c>
      <c r="AJ289" s="223">
        <f>'Ficha funcionário'!J284</f>
        <v>0</v>
      </c>
      <c r="AK289" s="222">
        <f>'Ficha funcionário'!K284</f>
        <v>0</v>
      </c>
      <c r="AL289" s="222">
        <f>'Ficha funcionário'!L284</f>
        <v>0</v>
      </c>
      <c r="AM289" s="222">
        <f>'Ficha funcionário'!M284</f>
        <v>-0.3</v>
      </c>
      <c r="AN289" s="222">
        <f t="shared" si="42"/>
        <v>0</v>
      </c>
      <c r="AO289" s="134">
        <f t="shared" si="47"/>
        <v>0</v>
      </c>
      <c r="AP289" s="178"/>
      <c r="AQ289" s="246" t="s">
        <v>175</v>
      </c>
      <c r="AR289" s="179"/>
      <c r="AS289" s="179"/>
      <c r="AT289" s="179"/>
      <c r="AU289" s="179"/>
    </row>
    <row r="290" spans="1:47">
      <c r="A290" s="123" t="b">
        <f>'Ficha funcionário'!A285</f>
        <v>0</v>
      </c>
      <c r="B290" s="123">
        <f>'Ficha funcionário'!B285</f>
        <v>0</v>
      </c>
      <c r="C290" s="123">
        <f>'Ficha funcionário'!C285</f>
        <v>0</v>
      </c>
      <c r="D290" s="124">
        <f>'Ficha funcionário'!D285</f>
        <v>0</v>
      </c>
      <c r="E29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9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90" s="173">
        <f>'Ficha funcionário'!I285</f>
        <v>0</v>
      </c>
      <c r="H290" s="126">
        <f>'Ficha funcionário'!N285</f>
        <v>44</v>
      </c>
      <c r="I290" s="126">
        <f>'Ficha funcionário'!O285</f>
        <v>9</v>
      </c>
      <c r="J290" s="127">
        <f t="shared" si="43"/>
        <v>0</v>
      </c>
      <c r="K290" s="172"/>
      <c r="L290" s="172"/>
      <c r="M290" s="172"/>
      <c r="N290" s="128">
        <f t="shared" si="48"/>
        <v>0</v>
      </c>
      <c r="O290" s="128">
        <f t="shared" si="44"/>
        <v>0</v>
      </c>
      <c r="P290" s="128">
        <f t="shared" si="45"/>
        <v>0</v>
      </c>
      <c r="Q290" s="129">
        <f t="shared" si="49"/>
        <v>18</v>
      </c>
      <c r="R290" s="177">
        <v>0</v>
      </c>
      <c r="S290" s="177">
        <v>0</v>
      </c>
      <c r="T290" s="177">
        <v>0</v>
      </c>
      <c r="U290" s="129">
        <f>-(S290*'Ficha funcionário'!O285)*'Ficha de funcio e processa'!J290</f>
        <v>0</v>
      </c>
      <c r="V290" s="129">
        <f>(T290*'Ficha funcionário'!O285)*'Ficha de funcio e processa'!J290</f>
        <v>0</v>
      </c>
      <c r="W290" s="130">
        <f t="shared" si="50"/>
        <v>0</v>
      </c>
      <c r="X290" s="132"/>
      <c r="Y290" s="132">
        <f t="shared" si="41"/>
        <v>0</v>
      </c>
      <c r="Z290" s="133"/>
      <c r="AA290" s="133"/>
      <c r="AB290" s="133"/>
      <c r="AC290" s="133"/>
      <c r="AD290" s="149">
        <f>'Ficha funcionário'!Q285</f>
        <v>0</v>
      </c>
      <c r="AE290" s="149">
        <f>'Ficha funcionário'!P285</f>
        <v>0</v>
      </c>
      <c r="AF290" s="133"/>
      <c r="AG290" s="221"/>
      <c r="AH290" s="221"/>
      <c r="AI290" s="222">
        <f t="shared" si="46"/>
        <v>0</v>
      </c>
      <c r="AJ290" s="223">
        <f>'Ficha funcionário'!J285</f>
        <v>0</v>
      </c>
      <c r="AK290" s="222">
        <f>'Ficha funcionário'!K285</f>
        <v>0</v>
      </c>
      <c r="AL290" s="222">
        <f>'Ficha funcionário'!L285</f>
        <v>0</v>
      </c>
      <c r="AM290" s="222">
        <f>'Ficha funcionário'!M285</f>
        <v>-0.3</v>
      </c>
      <c r="AN290" s="222">
        <f t="shared" si="42"/>
        <v>0</v>
      </c>
      <c r="AO290" s="134">
        <f t="shared" si="47"/>
        <v>0</v>
      </c>
      <c r="AP290" s="178"/>
      <c r="AQ290" s="246" t="s">
        <v>175</v>
      </c>
      <c r="AR290" s="179"/>
      <c r="AS290" s="179"/>
      <c r="AT290" s="179"/>
      <c r="AU290" s="179"/>
    </row>
    <row r="291" spans="1:47">
      <c r="A291" s="123" t="b">
        <f>'Ficha funcionário'!A286</f>
        <v>0</v>
      </c>
      <c r="B291" s="123">
        <f>'Ficha funcionário'!B286</f>
        <v>0</v>
      </c>
      <c r="C291" s="123">
        <f>'Ficha funcionário'!C286</f>
        <v>0</v>
      </c>
      <c r="D291" s="124">
        <f>'Ficha funcionário'!D286</f>
        <v>0</v>
      </c>
      <c r="E29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9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91" s="173">
        <f>'Ficha funcionário'!I286</f>
        <v>0</v>
      </c>
      <c r="H291" s="126">
        <f>'Ficha funcionário'!N286</f>
        <v>44</v>
      </c>
      <c r="I291" s="126">
        <f>'Ficha funcionário'!O286</f>
        <v>9</v>
      </c>
      <c r="J291" s="127">
        <f t="shared" si="43"/>
        <v>0</v>
      </c>
      <c r="K291" s="172"/>
      <c r="L291" s="172"/>
      <c r="M291" s="172"/>
      <c r="N291" s="128">
        <f t="shared" si="48"/>
        <v>0</v>
      </c>
      <c r="O291" s="128">
        <f t="shared" si="44"/>
        <v>0</v>
      </c>
      <c r="P291" s="128">
        <f t="shared" si="45"/>
        <v>0</v>
      </c>
      <c r="Q291" s="129">
        <f t="shared" si="49"/>
        <v>18</v>
      </c>
      <c r="R291" s="177">
        <v>0</v>
      </c>
      <c r="S291" s="177">
        <v>0</v>
      </c>
      <c r="T291" s="177">
        <v>0</v>
      </c>
      <c r="U291" s="129">
        <f>-(S291*'Ficha funcionário'!O286)*'Ficha de funcio e processa'!J291</f>
        <v>0</v>
      </c>
      <c r="V291" s="129">
        <f>(T291*'Ficha funcionário'!O286)*'Ficha de funcio e processa'!J291</f>
        <v>0</v>
      </c>
      <c r="W291" s="130">
        <f t="shared" si="50"/>
        <v>0</v>
      </c>
      <c r="X291" s="132"/>
      <c r="Y291" s="132">
        <f t="shared" ref="Y291:Y354" si="51">G291*5%</f>
        <v>0</v>
      </c>
      <c r="Z291" s="133"/>
      <c r="AA291" s="133"/>
      <c r="AB291" s="133"/>
      <c r="AC291" s="133"/>
      <c r="AD291" s="149">
        <f>'Ficha funcionário'!Q286</f>
        <v>0</v>
      </c>
      <c r="AE291" s="149">
        <f>'Ficha funcionário'!P286</f>
        <v>0</v>
      </c>
      <c r="AF291" s="133"/>
      <c r="AG291" s="221"/>
      <c r="AH291" s="221"/>
      <c r="AI291" s="222">
        <f t="shared" si="46"/>
        <v>0</v>
      </c>
      <c r="AJ291" s="223">
        <f>'Ficha funcionário'!J286</f>
        <v>0</v>
      </c>
      <c r="AK291" s="222">
        <f>'Ficha funcionário'!K286</f>
        <v>0</v>
      </c>
      <c r="AL291" s="222">
        <f>'Ficha funcionário'!L286</f>
        <v>0</v>
      </c>
      <c r="AM291" s="222">
        <f>'Ficha funcionário'!M286</f>
        <v>-0.3</v>
      </c>
      <c r="AN291" s="222">
        <f t="shared" ref="AN291:AN354" si="52">(AM291*AJ291)+AK291</f>
        <v>0</v>
      </c>
      <c r="AO291" s="134">
        <f t="shared" si="47"/>
        <v>0</v>
      </c>
      <c r="AP291" s="178"/>
      <c r="AQ291" s="246" t="s">
        <v>175</v>
      </c>
      <c r="AR291" s="179"/>
      <c r="AS291" s="179"/>
      <c r="AT291" s="179"/>
      <c r="AU291" s="179"/>
    </row>
    <row r="292" spans="1:47">
      <c r="A292" s="123" t="b">
        <f>'Ficha funcionário'!A287</f>
        <v>0</v>
      </c>
      <c r="B292" s="123">
        <f>'Ficha funcionário'!B287</f>
        <v>0</v>
      </c>
      <c r="C292" s="123">
        <f>'Ficha funcionário'!C287</f>
        <v>0</v>
      </c>
      <c r="D292" s="124">
        <f>'Ficha funcionário'!D287</f>
        <v>0</v>
      </c>
      <c r="E29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9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92" s="173">
        <f>'Ficha funcionário'!I287</f>
        <v>0</v>
      </c>
      <c r="H292" s="126">
        <f>'Ficha funcionário'!N287</f>
        <v>44</v>
      </c>
      <c r="I292" s="126">
        <f>'Ficha funcionário'!O287</f>
        <v>9</v>
      </c>
      <c r="J292" s="127">
        <f t="shared" si="43"/>
        <v>0</v>
      </c>
      <c r="K292" s="172"/>
      <c r="L292" s="172"/>
      <c r="M292" s="172"/>
      <c r="N292" s="128">
        <f t="shared" si="48"/>
        <v>0</v>
      </c>
      <c r="O292" s="128">
        <f t="shared" si="44"/>
        <v>0</v>
      </c>
      <c r="P292" s="128">
        <f t="shared" si="45"/>
        <v>0</v>
      </c>
      <c r="Q292" s="129">
        <f t="shared" si="49"/>
        <v>18</v>
      </c>
      <c r="R292" s="177">
        <v>0</v>
      </c>
      <c r="S292" s="177">
        <v>0</v>
      </c>
      <c r="T292" s="177">
        <v>0</v>
      </c>
      <c r="U292" s="129">
        <f>-(S292*'Ficha funcionário'!O287)*'Ficha de funcio e processa'!J292</f>
        <v>0</v>
      </c>
      <c r="V292" s="129">
        <f>(T292*'Ficha funcionário'!O287)*'Ficha de funcio e processa'!J292</f>
        <v>0</v>
      </c>
      <c r="W292" s="130">
        <f t="shared" si="50"/>
        <v>0</v>
      </c>
      <c r="X292" s="132"/>
      <c r="Y292" s="132">
        <f t="shared" si="51"/>
        <v>0</v>
      </c>
      <c r="Z292" s="133"/>
      <c r="AA292" s="133"/>
      <c r="AB292" s="133"/>
      <c r="AC292" s="133"/>
      <c r="AD292" s="149">
        <f>'Ficha funcionário'!Q287</f>
        <v>0</v>
      </c>
      <c r="AE292" s="149">
        <f>'Ficha funcionário'!P287</f>
        <v>0</v>
      </c>
      <c r="AF292" s="133"/>
      <c r="AG292" s="221"/>
      <c r="AH292" s="221"/>
      <c r="AI292" s="222">
        <f t="shared" si="46"/>
        <v>0</v>
      </c>
      <c r="AJ292" s="223">
        <f>'Ficha funcionário'!J287</f>
        <v>0</v>
      </c>
      <c r="AK292" s="222">
        <f>'Ficha funcionário'!K287</f>
        <v>0</v>
      </c>
      <c r="AL292" s="222">
        <f>'Ficha funcionário'!L287</f>
        <v>0</v>
      </c>
      <c r="AM292" s="222">
        <f>'Ficha funcionário'!M287</f>
        <v>-0.3</v>
      </c>
      <c r="AN292" s="222">
        <f t="shared" si="52"/>
        <v>0</v>
      </c>
      <c r="AO292" s="134">
        <f t="shared" si="47"/>
        <v>0</v>
      </c>
      <c r="AP292" s="178"/>
      <c r="AQ292" s="246" t="s">
        <v>175</v>
      </c>
      <c r="AR292" s="179"/>
      <c r="AS292" s="179"/>
      <c r="AT292" s="179"/>
      <c r="AU292" s="179"/>
    </row>
    <row r="293" spans="1:47">
      <c r="A293" s="123" t="b">
        <f>'Ficha funcionário'!A288</f>
        <v>0</v>
      </c>
      <c r="B293" s="123">
        <f>'Ficha funcionário'!B288</f>
        <v>0</v>
      </c>
      <c r="C293" s="123">
        <f>'Ficha funcionário'!C288</f>
        <v>0</v>
      </c>
      <c r="D293" s="124">
        <f>'Ficha funcionário'!D288</f>
        <v>0</v>
      </c>
      <c r="E29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9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93" s="173">
        <f>'Ficha funcionário'!I288</f>
        <v>0</v>
      </c>
      <c r="H293" s="126">
        <f>'Ficha funcionário'!N288</f>
        <v>44</v>
      </c>
      <c r="I293" s="126">
        <f>'Ficha funcionário'!O288</f>
        <v>9</v>
      </c>
      <c r="J293" s="127">
        <f t="shared" si="43"/>
        <v>0</v>
      </c>
      <c r="K293" s="172"/>
      <c r="L293" s="172"/>
      <c r="M293" s="172"/>
      <c r="N293" s="128">
        <f t="shared" si="48"/>
        <v>0</v>
      </c>
      <c r="O293" s="128">
        <f t="shared" si="44"/>
        <v>0</v>
      </c>
      <c r="P293" s="128">
        <f t="shared" si="45"/>
        <v>0</v>
      </c>
      <c r="Q293" s="129">
        <f t="shared" si="49"/>
        <v>18</v>
      </c>
      <c r="R293" s="177">
        <v>0</v>
      </c>
      <c r="S293" s="177">
        <v>0</v>
      </c>
      <c r="T293" s="177">
        <v>0</v>
      </c>
      <c r="U293" s="129">
        <f>-(S293*'Ficha funcionário'!O288)*'Ficha de funcio e processa'!J293</f>
        <v>0</v>
      </c>
      <c r="V293" s="129">
        <f>(T293*'Ficha funcionário'!O288)*'Ficha de funcio e processa'!J293</f>
        <v>0</v>
      </c>
      <c r="W293" s="130">
        <f t="shared" si="50"/>
        <v>0</v>
      </c>
      <c r="X293" s="132"/>
      <c r="Y293" s="132">
        <f t="shared" si="51"/>
        <v>0</v>
      </c>
      <c r="Z293" s="133"/>
      <c r="AA293" s="133"/>
      <c r="AB293" s="133"/>
      <c r="AC293" s="133"/>
      <c r="AD293" s="149">
        <f>'Ficha funcionário'!Q288</f>
        <v>0</v>
      </c>
      <c r="AE293" s="149">
        <f>'Ficha funcionário'!P288</f>
        <v>0</v>
      </c>
      <c r="AF293" s="133"/>
      <c r="AG293" s="221"/>
      <c r="AH293" s="221"/>
      <c r="AI293" s="222">
        <f t="shared" si="46"/>
        <v>0</v>
      </c>
      <c r="AJ293" s="223">
        <f>'Ficha funcionário'!J288</f>
        <v>0</v>
      </c>
      <c r="AK293" s="222">
        <f>'Ficha funcionário'!K288</f>
        <v>0</v>
      </c>
      <c r="AL293" s="222">
        <f>'Ficha funcionário'!L288</f>
        <v>0</v>
      </c>
      <c r="AM293" s="222">
        <f>'Ficha funcionário'!M288</f>
        <v>-0.3</v>
      </c>
      <c r="AN293" s="222">
        <f t="shared" si="52"/>
        <v>0</v>
      </c>
      <c r="AO293" s="134">
        <f t="shared" si="47"/>
        <v>0</v>
      </c>
      <c r="AP293" s="178"/>
      <c r="AQ293" s="246" t="s">
        <v>175</v>
      </c>
      <c r="AR293" s="179"/>
      <c r="AS293" s="179"/>
      <c r="AT293" s="179"/>
      <c r="AU293" s="179"/>
    </row>
    <row r="294" spans="1:47">
      <c r="A294" s="123" t="b">
        <f>'Ficha funcionário'!A289</f>
        <v>0</v>
      </c>
      <c r="B294" s="123">
        <f>'Ficha funcionário'!B289</f>
        <v>0</v>
      </c>
      <c r="C294" s="123">
        <f>'Ficha funcionário'!C289</f>
        <v>0</v>
      </c>
      <c r="D294" s="124">
        <f>'Ficha funcionário'!D289</f>
        <v>0</v>
      </c>
      <c r="E29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9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94" s="173">
        <f>'Ficha funcionário'!I289</f>
        <v>0</v>
      </c>
      <c r="H294" s="126">
        <f>'Ficha funcionário'!N289</f>
        <v>44</v>
      </c>
      <c r="I294" s="126">
        <f>'Ficha funcionário'!O289</f>
        <v>9</v>
      </c>
      <c r="J294" s="127">
        <f t="shared" si="43"/>
        <v>0</v>
      </c>
      <c r="K294" s="172"/>
      <c r="L294" s="172"/>
      <c r="M294" s="172"/>
      <c r="N294" s="128">
        <f t="shared" si="48"/>
        <v>0</v>
      </c>
      <c r="O294" s="128">
        <f t="shared" si="44"/>
        <v>0</v>
      </c>
      <c r="P294" s="128">
        <f t="shared" si="45"/>
        <v>0</v>
      </c>
      <c r="Q294" s="129">
        <f t="shared" si="49"/>
        <v>18</v>
      </c>
      <c r="R294" s="177">
        <v>0</v>
      </c>
      <c r="S294" s="177">
        <v>0</v>
      </c>
      <c r="T294" s="177">
        <v>0</v>
      </c>
      <c r="U294" s="129">
        <f>-(S294*'Ficha funcionário'!O289)*'Ficha de funcio e processa'!J294</f>
        <v>0</v>
      </c>
      <c r="V294" s="129">
        <f>(T294*'Ficha funcionário'!O289)*'Ficha de funcio e processa'!J294</f>
        <v>0</v>
      </c>
      <c r="W294" s="130">
        <f t="shared" si="50"/>
        <v>0</v>
      </c>
      <c r="X294" s="132"/>
      <c r="Y294" s="132">
        <f t="shared" si="51"/>
        <v>0</v>
      </c>
      <c r="Z294" s="133"/>
      <c r="AA294" s="133"/>
      <c r="AB294" s="133"/>
      <c r="AC294" s="133"/>
      <c r="AD294" s="149">
        <f>'Ficha funcionário'!Q289</f>
        <v>0</v>
      </c>
      <c r="AE294" s="149">
        <f>'Ficha funcionário'!P289</f>
        <v>0</v>
      </c>
      <c r="AF294" s="133"/>
      <c r="AG294" s="221"/>
      <c r="AH294" s="221"/>
      <c r="AI294" s="222">
        <f t="shared" si="46"/>
        <v>0</v>
      </c>
      <c r="AJ294" s="223">
        <f>'Ficha funcionário'!J289</f>
        <v>0</v>
      </c>
      <c r="AK294" s="222">
        <f>'Ficha funcionário'!K289</f>
        <v>0</v>
      </c>
      <c r="AL294" s="222">
        <f>'Ficha funcionário'!L289</f>
        <v>0</v>
      </c>
      <c r="AM294" s="222">
        <f>'Ficha funcionário'!M289</f>
        <v>-0.3</v>
      </c>
      <c r="AN294" s="222">
        <f t="shared" si="52"/>
        <v>0</v>
      </c>
      <c r="AO294" s="134">
        <f t="shared" si="47"/>
        <v>0</v>
      </c>
      <c r="AP294" s="178"/>
      <c r="AQ294" s="246" t="s">
        <v>175</v>
      </c>
      <c r="AR294" s="179"/>
      <c r="AS294" s="179"/>
      <c r="AT294" s="179"/>
      <c r="AU294" s="179"/>
    </row>
    <row r="295" spans="1:47">
      <c r="A295" s="123" t="b">
        <f>'Ficha funcionário'!A290</f>
        <v>0</v>
      </c>
      <c r="B295" s="123">
        <f>'Ficha funcionário'!B290</f>
        <v>0</v>
      </c>
      <c r="C295" s="123">
        <f>'Ficha funcionário'!C290</f>
        <v>0</v>
      </c>
      <c r="D295" s="124">
        <f>'Ficha funcionário'!D290</f>
        <v>0</v>
      </c>
      <c r="E29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9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95" s="173">
        <f>'Ficha funcionário'!I290</f>
        <v>0</v>
      </c>
      <c r="H295" s="126">
        <f>'Ficha funcionário'!N290</f>
        <v>44</v>
      </c>
      <c r="I295" s="126">
        <f>'Ficha funcionário'!O290</f>
        <v>9</v>
      </c>
      <c r="J295" s="127">
        <f t="shared" si="43"/>
        <v>0</v>
      </c>
      <c r="K295" s="172"/>
      <c r="L295" s="172"/>
      <c r="M295" s="172"/>
      <c r="N295" s="128">
        <f t="shared" si="48"/>
        <v>0</v>
      </c>
      <c r="O295" s="128">
        <f t="shared" si="44"/>
        <v>0</v>
      </c>
      <c r="P295" s="128">
        <f t="shared" si="45"/>
        <v>0</v>
      </c>
      <c r="Q295" s="129">
        <f t="shared" si="49"/>
        <v>18</v>
      </c>
      <c r="R295" s="177">
        <v>0</v>
      </c>
      <c r="S295" s="177">
        <v>0</v>
      </c>
      <c r="T295" s="177">
        <v>0</v>
      </c>
      <c r="U295" s="129">
        <f>-(S295*'Ficha funcionário'!O290)*'Ficha de funcio e processa'!J295</f>
        <v>0</v>
      </c>
      <c r="V295" s="129">
        <f>(T295*'Ficha funcionário'!O290)*'Ficha de funcio e processa'!J295</f>
        <v>0</v>
      </c>
      <c r="W295" s="130">
        <f t="shared" si="50"/>
        <v>0</v>
      </c>
      <c r="X295" s="132"/>
      <c r="Y295" s="132">
        <f t="shared" si="51"/>
        <v>0</v>
      </c>
      <c r="Z295" s="133"/>
      <c r="AA295" s="133"/>
      <c r="AB295" s="133"/>
      <c r="AC295" s="133"/>
      <c r="AD295" s="149">
        <f>'Ficha funcionário'!Q290</f>
        <v>0</v>
      </c>
      <c r="AE295" s="149">
        <f>'Ficha funcionário'!P290</f>
        <v>0</v>
      </c>
      <c r="AF295" s="133"/>
      <c r="AG295" s="221"/>
      <c r="AH295" s="221"/>
      <c r="AI295" s="222">
        <f t="shared" si="46"/>
        <v>0</v>
      </c>
      <c r="AJ295" s="223">
        <f>'Ficha funcionário'!J290</f>
        <v>0</v>
      </c>
      <c r="AK295" s="222">
        <f>'Ficha funcionário'!K290</f>
        <v>0</v>
      </c>
      <c r="AL295" s="222">
        <f>'Ficha funcionário'!L290</f>
        <v>0</v>
      </c>
      <c r="AM295" s="222">
        <f>'Ficha funcionário'!M290</f>
        <v>-0.3</v>
      </c>
      <c r="AN295" s="222">
        <f t="shared" si="52"/>
        <v>0</v>
      </c>
      <c r="AO295" s="134">
        <f t="shared" si="47"/>
        <v>0</v>
      </c>
      <c r="AP295" s="178"/>
      <c r="AQ295" s="246" t="s">
        <v>175</v>
      </c>
      <c r="AR295" s="179"/>
      <c r="AS295" s="179"/>
      <c r="AT295" s="179"/>
      <c r="AU295" s="179"/>
    </row>
    <row r="296" spans="1:47">
      <c r="A296" s="123" t="b">
        <f>'Ficha funcionário'!A291</f>
        <v>0</v>
      </c>
      <c r="B296" s="123">
        <f>'Ficha funcionário'!B291</f>
        <v>0</v>
      </c>
      <c r="C296" s="123">
        <f>'Ficha funcionário'!C291</f>
        <v>0</v>
      </c>
      <c r="D296" s="124">
        <f>'Ficha funcionário'!D291</f>
        <v>0</v>
      </c>
      <c r="E29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9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96" s="173">
        <f>'Ficha funcionário'!I291</f>
        <v>0</v>
      </c>
      <c r="H296" s="126">
        <f>'Ficha funcionário'!N291</f>
        <v>44</v>
      </c>
      <c r="I296" s="126">
        <f>'Ficha funcionário'!O291</f>
        <v>9</v>
      </c>
      <c r="J296" s="127">
        <f t="shared" si="43"/>
        <v>0</v>
      </c>
      <c r="K296" s="172"/>
      <c r="L296" s="172"/>
      <c r="M296" s="172"/>
      <c r="N296" s="128">
        <f t="shared" si="48"/>
        <v>0</v>
      </c>
      <c r="O296" s="128">
        <f t="shared" si="44"/>
        <v>0</v>
      </c>
      <c r="P296" s="128">
        <f t="shared" si="45"/>
        <v>0</v>
      </c>
      <c r="Q296" s="129">
        <f t="shared" si="49"/>
        <v>18</v>
      </c>
      <c r="R296" s="177">
        <v>0</v>
      </c>
      <c r="S296" s="177">
        <v>0</v>
      </c>
      <c r="T296" s="177">
        <v>0</v>
      </c>
      <c r="U296" s="129">
        <f>-(S296*'Ficha funcionário'!O291)*'Ficha de funcio e processa'!J296</f>
        <v>0</v>
      </c>
      <c r="V296" s="129">
        <f>(T296*'Ficha funcionário'!O291)*'Ficha de funcio e processa'!J296</f>
        <v>0</v>
      </c>
      <c r="W296" s="130">
        <f t="shared" si="50"/>
        <v>0</v>
      </c>
      <c r="X296" s="132"/>
      <c r="Y296" s="132">
        <f t="shared" si="51"/>
        <v>0</v>
      </c>
      <c r="Z296" s="133"/>
      <c r="AA296" s="133"/>
      <c r="AB296" s="133"/>
      <c r="AC296" s="133"/>
      <c r="AD296" s="149">
        <f>'Ficha funcionário'!Q291</f>
        <v>0</v>
      </c>
      <c r="AE296" s="149">
        <f>'Ficha funcionário'!P291</f>
        <v>0</v>
      </c>
      <c r="AF296" s="133"/>
      <c r="AG296" s="221"/>
      <c r="AH296" s="221"/>
      <c r="AI296" s="222">
        <f t="shared" si="46"/>
        <v>0</v>
      </c>
      <c r="AJ296" s="223">
        <f>'Ficha funcionário'!J291</f>
        <v>0</v>
      </c>
      <c r="AK296" s="222">
        <f>'Ficha funcionário'!K291</f>
        <v>0</v>
      </c>
      <c r="AL296" s="222">
        <f>'Ficha funcionário'!L291</f>
        <v>0</v>
      </c>
      <c r="AM296" s="222">
        <f>'Ficha funcionário'!M291</f>
        <v>-0.3</v>
      </c>
      <c r="AN296" s="222">
        <f t="shared" si="52"/>
        <v>0</v>
      </c>
      <c r="AO296" s="134">
        <f t="shared" si="47"/>
        <v>0</v>
      </c>
      <c r="AP296" s="178"/>
      <c r="AQ296" s="246" t="s">
        <v>175</v>
      </c>
      <c r="AR296" s="179"/>
      <c r="AS296" s="179"/>
      <c r="AT296" s="179"/>
      <c r="AU296" s="179"/>
    </row>
    <row r="297" spans="1:47">
      <c r="A297" s="123" t="b">
        <f>'Ficha funcionário'!A292</f>
        <v>0</v>
      </c>
      <c r="B297" s="123">
        <f>'Ficha funcionário'!B292</f>
        <v>0</v>
      </c>
      <c r="C297" s="123">
        <f>'Ficha funcionário'!C292</f>
        <v>0</v>
      </c>
      <c r="D297" s="124">
        <f>'Ficha funcionário'!D292</f>
        <v>0</v>
      </c>
      <c r="E29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9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97" s="173">
        <f>'Ficha funcionário'!I292</f>
        <v>0</v>
      </c>
      <c r="H297" s="126">
        <f>'Ficha funcionário'!N292</f>
        <v>44</v>
      </c>
      <c r="I297" s="126">
        <f>'Ficha funcionário'!O292</f>
        <v>9</v>
      </c>
      <c r="J297" s="127">
        <f t="shared" si="43"/>
        <v>0</v>
      </c>
      <c r="K297" s="172"/>
      <c r="L297" s="172"/>
      <c r="M297" s="172"/>
      <c r="N297" s="128">
        <f t="shared" si="48"/>
        <v>0</v>
      </c>
      <c r="O297" s="128">
        <f t="shared" si="44"/>
        <v>0</v>
      </c>
      <c r="P297" s="128">
        <f t="shared" si="45"/>
        <v>0</v>
      </c>
      <c r="Q297" s="129">
        <f t="shared" si="49"/>
        <v>18</v>
      </c>
      <c r="R297" s="177">
        <v>0</v>
      </c>
      <c r="S297" s="177">
        <v>0</v>
      </c>
      <c r="T297" s="177">
        <v>0</v>
      </c>
      <c r="U297" s="129">
        <f>-(S297*'Ficha funcionário'!O292)*'Ficha de funcio e processa'!J297</f>
        <v>0</v>
      </c>
      <c r="V297" s="129">
        <f>(T297*'Ficha funcionário'!O292)*'Ficha de funcio e processa'!J297</f>
        <v>0</v>
      </c>
      <c r="W297" s="130">
        <f t="shared" si="50"/>
        <v>0</v>
      </c>
      <c r="X297" s="132"/>
      <c r="Y297" s="132">
        <f t="shared" si="51"/>
        <v>0</v>
      </c>
      <c r="Z297" s="133"/>
      <c r="AA297" s="133"/>
      <c r="AB297" s="133"/>
      <c r="AC297" s="133"/>
      <c r="AD297" s="149">
        <f>'Ficha funcionário'!Q292</f>
        <v>0</v>
      </c>
      <c r="AE297" s="149">
        <f>'Ficha funcionário'!P292</f>
        <v>0</v>
      </c>
      <c r="AF297" s="133"/>
      <c r="AG297" s="221"/>
      <c r="AH297" s="221"/>
      <c r="AI297" s="222">
        <f t="shared" si="46"/>
        <v>0</v>
      </c>
      <c r="AJ297" s="223">
        <f>'Ficha funcionário'!J292</f>
        <v>0</v>
      </c>
      <c r="AK297" s="222">
        <f>'Ficha funcionário'!K292</f>
        <v>0</v>
      </c>
      <c r="AL297" s="222">
        <f>'Ficha funcionário'!L292</f>
        <v>0</v>
      </c>
      <c r="AM297" s="222">
        <f>'Ficha funcionário'!M292</f>
        <v>-0.3</v>
      </c>
      <c r="AN297" s="222">
        <f t="shared" si="52"/>
        <v>0</v>
      </c>
      <c r="AO297" s="134">
        <f t="shared" si="47"/>
        <v>0</v>
      </c>
      <c r="AP297" s="178"/>
      <c r="AQ297" s="246" t="s">
        <v>175</v>
      </c>
      <c r="AR297" s="179"/>
      <c r="AS297" s="179"/>
      <c r="AT297" s="179"/>
      <c r="AU297" s="179"/>
    </row>
    <row r="298" spans="1:47">
      <c r="A298" s="123" t="b">
        <f>'Ficha funcionário'!A293</f>
        <v>0</v>
      </c>
      <c r="B298" s="123">
        <f>'Ficha funcionário'!B293</f>
        <v>0</v>
      </c>
      <c r="C298" s="123">
        <f>'Ficha funcionário'!C293</f>
        <v>0</v>
      </c>
      <c r="D298" s="124">
        <f>'Ficha funcionário'!D293</f>
        <v>0</v>
      </c>
      <c r="E29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9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98" s="173">
        <f>'Ficha funcionário'!I293</f>
        <v>0</v>
      </c>
      <c r="H298" s="126">
        <f>'Ficha funcionário'!N293</f>
        <v>44</v>
      </c>
      <c r="I298" s="126">
        <f>'Ficha funcionário'!O293</f>
        <v>9</v>
      </c>
      <c r="J298" s="127">
        <f t="shared" si="43"/>
        <v>0</v>
      </c>
      <c r="K298" s="172"/>
      <c r="L298" s="172"/>
      <c r="M298" s="172"/>
      <c r="N298" s="128">
        <f t="shared" si="48"/>
        <v>0</v>
      </c>
      <c r="O298" s="128">
        <f t="shared" si="44"/>
        <v>0</v>
      </c>
      <c r="P298" s="128">
        <f t="shared" si="45"/>
        <v>0</v>
      </c>
      <c r="Q298" s="129">
        <f t="shared" si="49"/>
        <v>18</v>
      </c>
      <c r="R298" s="177">
        <v>0</v>
      </c>
      <c r="S298" s="177">
        <v>0</v>
      </c>
      <c r="T298" s="177">
        <v>0</v>
      </c>
      <c r="U298" s="129">
        <f>-(S298*'Ficha funcionário'!O293)*'Ficha de funcio e processa'!J298</f>
        <v>0</v>
      </c>
      <c r="V298" s="129">
        <f>(T298*'Ficha funcionário'!O293)*'Ficha de funcio e processa'!J298</f>
        <v>0</v>
      </c>
      <c r="W298" s="130">
        <f t="shared" si="50"/>
        <v>0</v>
      </c>
      <c r="X298" s="132"/>
      <c r="Y298" s="132">
        <f t="shared" si="51"/>
        <v>0</v>
      </c>
      <c r="Z298" s="133"/>
      <c r="AA298" s="133"/>
      <c r="AB298" s="133"/>
      <c r="AC298" s="133"/>
      <c r="AD298" s="149">
        <f>'Ficha funcionário'!Q293</f>
        <v>0</v>
      </c>
      <c r="AE298" s="149">
        <f>'Ficha funcionário'!P293</f>
        <v>0</v>
      </c>
      <c r="AF298" s="133"/>
      <c r="AG298" s="221"/>
      <c r="AH298" s="221"/>
      <c r="AI298" s="222">
        <f t="shared" si="46"/>
        <v>0</v>
      </c>
      <c r="AJ298" s="223">
        <f>'Ficha funcionário'!J293</f>
        <v>0</v>
      </c>
      <c r="AK298" s="222">
        <f>'Ficha funcionário'!K293</f>
        <v>0</v>
      </c>
      <c r="AL298" s="222">
        <f>'Ficha funcionário'!L293</f>
        <v>0</v>
      </c>
      <c r="AM298" s="222">
        <f>'Ficha funcionário'!M293</f>
        <v>-0.3</v>
      </c>
      <c r="AN298" s="222">
        <f t="shared" si="52"/>
        <v>0</v>
      </c>
      <c r="AO298" s="134">
        <f t="shared" si="47"/>
        <v>0</v>
      </c>
      <c r="AP298" s="178"/>
      <c r="AQ298" s="246" t="s">
        <v>175</v>
      </c>
      <c r="AR298" s="179"/>
      <c r="AS298" s="179"/>
      <c r="AT298" s="179"/>
      <c r="AU298" s="179"/>
    </row>
    <row r="299" spans="1:47">
      <c r="A299" s="123" t="b">
        <f>'Ficha funcionário'!A294</f>
        <v>0</v>
      </c>
      <c r="B299" s="123">
        <f>'Ficha funcionário'!B294</f>
        <v>0</v>
      </c>
      <c r="C299" s="123">
        <f>'Ficha funcionário'!C294</f>
        <v>0</v>
      </c>
      <c r="D299" s="124">
        <f>'Ficha funcionário'!D294</f>
        <v>0</v>
      </c>
      <c r="E29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29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299" s="173">
        <f>'Ficha funcionário'!I294</f>
        <v>0</v>
      </c>
      <c r="H299" s="126">
        <f>'Ficha funcionário'!N294</f>
        <v>44</v>
      </c>
      <c r="I299" s="126">
        <f>'Ficha funcionário'!O294</f>
        <v>9</v>
      </c>
      <c r="J299" s="127">
        <f t="shared" si="43"/>
        <v>0</v>
      </c>
      <c r="K299" s="172"/>
      <c r="L299" s="172"/>
      <c r="M299" s="172"/>
      <c r="N299" s="128">
        <f t="shared" si="48"/>
        <v>0</v>
      </c>
      <c r="O299" s="128">
        <f t="shared" si="44"/>
        <v>0</v>
      </c>
      <c r="P299" s="128">
        <f t="shared" si="45"/>
        <v>0</v>
      </c>
      <c r="Q299" s="129">
        <f t="shared" si="49"/>
        <v>18</v>
      </c>
      <c r="R299" s="177">
        <v>0</v>
      </c>
      <c r="S299" s="177">
        <v>0</v>
      </c>
      <c r="T299" s="177">
        <v>0</v>
      </c>
      <c r="U299" s="129">
        <f>-(S299*'Ficha funcionário'!O294)*'Ficha de funcio e processa'!J299</f>
        <v>0</v>
      </c>
      <c r="V299" s="129">
        <f>(T299*'Ficha funcionário'!O294)*'Ficha de funcio e processa'!J299</f>
        <v>0</v>
      </c>
      <c r="W299" s="130">
        <f t="shared" si="50"/>
        <v>0</v>
      </c>
      <c r="X299" s="132"/>
      <c r="Y299" s="132">
        <f t="shared" si="51"/>
        <v>0</v>
      </c>
      <c r="Z299" s="133"/>
      <c r="AA299" s="133"/>
      <c r="AB299" s="133"/>
      <c r="AC299" s="133"/>
      <c r="AD299" s="149">
        <f>'Ficha funcionário'!Q294</f>
        <v>0</v>
      </c>
      <c r="AE299" s="149">
        <f>'Ficha funcionário'!P294</f>
        <v>0</v>
      </c>
      <c r="AF299" s="133"/>
      <c r="AG299" s="221"/>
      <c r="AH299" s="221"/>
      <c r="AI299" s="222">
        <f t="shared" si="46"/>
        <v>0</v>
      </c>
      <c r="AJ299" s="223">
        <f>'Ficha funcionário'!J294</f>
        <v>0</v>
      </c>
      <c r="AK299" s="222">
        <f>'Ficha funcionário'!K294</f>
        <v>0</v>
      </c>
      <c r="AL299" s="222">
        <f>'Ficha funcionário'!L294</f>
        <v>0</v>
      </c>
      <c r="AM299" s="222">
        <f>'Ficha funcionário'!M294</f>
        <v>-0.3</v>
      </c>
      <c r="AN299" s="222">
        <f t="shared" si="52"/>
        <v>0</v>
      </c>
      <c r="AO299" s="134">
        <f t="shared" si="47"/>
        <v>0</v>
      </c>
      <c r="AP299" s="178"/>
      <c r="AQ299" s="246" t="s">
        <v>175</v>
      </c>
      <c r="AR299" s="179"/>
      <c r="AS299" s="179"/>
      <c r="AT299" s="179"/>
      <c r="AU299" s="179"/>
    </row>
    <row r="300" spans="1:47">
      <c r="A300" s="123" t="b">
        <f>'Ficha funcionário'!A295</f>
        <v>0</v>
      </c>
      <c r="B300" s="123">
        <f>'Ficha funcionário'!B295</f>
        <v>0</v>
      </c>
      <c r="C300" s="123">
        <f>'Ficha funcionário'!C295</f>
        <v>0</v>
      </c>
      <c r="D300" s="124">
        <f>'Ficha funcionário'!D295</f>
        <v>0</v>
      </c>
      <c r="E30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0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00" s="173">
        <f>'Ficha funcionário'!I295</f>
        <v>0</v>
      </c>
      <c r="H300" s="126">
        <f>'Ficha funcionário'!N295</f>
        <v>44</v>
      </c>
      <c r="I300" s="126">
        <f>'Ficha funcionário'!O295</f>
        <v>9</v>
      </c>
      <c r="J300" s="127">
        <f t="shared" si="43"/>
        <v>0</v>
      </c>
      <c r="K300" s="172"/>
      <c r="L300" s="172"/>
      <c r="M300" s="172"/>
      <c r="N300" s="128">
        <f t="shared" si="48"/>
        <v>0</v>
      </c>
      <c r="O300" s="128">
        <f t="shared" si="44"/>
        <v>0</v>
      </c>
      <c r="P300" s="128">
        <f t="shared" si="45"/>
        <v>0</v>
      </c>
      <c r="Q300" s="129">
        <f t="shared" si="49"/>
        <v>18</v>
      </c>
      <c r="R300" s="177">
        <v>0</v>
      </c>
      <c r="S300" s="177">
        <v>0</v>
      </c>
      <c r="T300" s="177">
        <v>0</v>
      </c>
      <c r="U300" s="129">
        <f>-(S300*'Ficha funcionário'!O295)*'Ficha de funcio e processa'!J300</f>
        <v>0</v>
      </c>
      <c r="V300" s="129">
        <f>(T300*'Ficha funcionário'!O295)*'Ficha de funcio e processa'!J300</f>
        <v>0</v>
      </c>
      <c r="W300" s="130">
        <f t="shared" si="50"/>
        <v>0</v>
      </c>
      <c r="X300" s="132"/>
      <c r="Y300" s="132">
        <f t="shared" si="51"/>
        <v>0</v>
      </c>
      <c r="Z300" s="133"/>
      <c r="AA300" s="133"/>
      <c r="AB300" s="133"/>
      <c r="AC300" s="133"/>
      <c r="AD300" s="149">
        <f>'Ficha funcionário'!Q295</f>
        <v>0</v>
      </c>
      <c r="AE300" s="149">
        <f>'Ficha funcionário'!P295</f>
        <v>0</v>
      </c>
      <c r="AF300" s="133"/>
      <c r="AG300" s="221"/>
      <c r="AH300" s="221"/>
      <c r="AI300" s="222">
        <f t="shared" si="46"/>
        <v>0</v>
      </c>
      <c r="AJ300" s="223">
        <f>'Ficha funcionário'!J295</f>
        <v>0</v>
      </c>
      <c r="AK300" s="222">
        <f>'Ficha funcionário'!K295</f>
        <v>0</v>
      </c>
      <c r="AL300" s="222">
        <f>'Ficha funcionário'!L295</f>
        <v>0</v>
      </c>
      <c r="AM300" s="222">
        <f>'Ficha funcionário'!M295</f>
        <v>-0.3</v>
      </c>
      <c r="AN300" s="222">
        <f t="shared" si="52"/>
        <v>0</v>
      </c>
      <c r="AO300" s="134">
        <f t="shared" si="47"/>
        <v>0</v>
      </c>
      <c r="AP300" s="178"/>
      <c r="AQ300" s="246" t="s">
        <v>175</v>
      </c>
      <c r="AR300" s="179"/>
      <c r="AS300" s="179"/>
      <c r="AT300" s="179"/>
      <c r="AU300" s="179"/>
    </row>
    <row r="301" spans="1:47">
      <c r="A301" s="123" t="b">
        <f>'Ficha funcionário'!A296</f>
        <v>0</v>
      </c>
      <c r="B301" s="123">
        <f>'Ficha funcionário'!B296</f>
        <v>0</v>
      </c>
      <c r="C301" s="123">
        <f>'Ficha funcionário'!C296</f>
        <v>0</v>
      </c>
      <c r="D301" s="124">
        <f>'Ficha funcionário'!D296</f>
        <v>0</v>
      </c>
      <c r="E30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0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01" s="173">
        <f>'Ficha funcionário'!I296</f>
        <v>0</v>
      </c>
      <c r="H301" s="126">
        <f>'Ficha funcionário'!N296</f>
        <v>44</v>
      </c>
      <c r="I301" s="126">
        <f>'Ficha funcionário'!O296</f>
        <v>9</v>
      </c>
      <c r="J301" s="127">
        <f t="shared" si="43"/>
        <v>0</v>
      </c>
      <c r="K301" s="172"/>
      <c r="L301" s="172"/>
      <c r="M301" s="172"/>
      <c r="N301" s="128">
        <f t="shared" si="48"/>
        <v>0</v>
      </c>
      <c r="O301" s="128">
        <f t="shared" si="44"/>
        <v>0</v>
      </c>
      <c r="P301" s="128">
        <f t="shared" si="45"/>
        <v>0</v>
      </c>
      <c r="Q301" s="129">
        <f t="shared" si="49"/>
        <v>18</v>
      </c>
      <c r="R301" s="177">
        <v>0</v>
      </c>
      <c r="S301" s="177">
        <v>0</v>
      </c>
      <c r="T301" s="177">
        <v>0</v>
      </c>
      <c r="U301" s="129">
        <f>-(S301*'Ficha funcionário'!O296)*'Ficha de funcio e processa'!J301</f>
        <v>0</v>
      </c>
      <c r="V301" s="129">
        <f>(T301*'Ficha funcionário'!O296)*'Ficha de funcio e processa'!J301</f>
        <v>0</v>
      </c>
      <c r="W301" s="130">
        <f t="shared" si="50"/>
        <v>0</v>
      </c>
      <c r="X301" s="132"/>
      <c r="Y301" s="132">
        <f t="shared" si="51"/>
        <v>0</v>
      </c>
      <c r="Z301" s="133"/>
      <c r="AA301" s="133"/>
      <c r="AB301" s="133"/>
      <c r="AC301" s="133"/>
      <c r="AD301" s="149">
        <f>'Ficha funcionário'!Q296</f>
        <v>0</v>
      </c>
      <c r="AE301" s="149">
        <f>'Ficha funcionário'!P296</f>
        <v>0</v>
      </c>
      <c r="AF301" s="133"/>
      <c r="AG301" s="221"/>
      <c r="AH301" s="221"/>
      <c r="AI301" s="222">
        <f t="shared" si="46"/>
        <v>0</v>
      </c>
      <c r="AJ301" s="223">
        <f>'Ficha funcionário'!J296</f>
        <v>0</v>
      </c>
      <c r="AK301" s="222">
        <f>'Ficha funcionário'!K296</f>
        <v>0</v>
      </c>
      <c r="AL301" s="222">
        <f>'Ficha funcionário'!L296</f>
        <v>0</v>
      </c>
      <c r="AM301" s="222">
        <f>'Ficha funcionário'!M296</f>
        <v>-0.3</v>
      </c>
      <c r="AN301" s="222">
        <f t="shared" si="52"/>
        <v>0</v>
      </c>
      <c r="AO301" s="134">
        <f t="shared" si="47"/>
        <v>0</v>
      </c>
      <c r="AP301" s="178"/>
      <c r="AQ301" s="246" t="s">
        <v>175</v>
      </c>
      <c r="AR301" s="179"/>
      <c r="AS301" s="179"/>
      <c r="AT301" s="179"/>
      <c r="AU301" s="179"/>
    </row>
    <row r="302" spans="1:47">
      <c r="A302" s="123" t="b">
        <f>'Ficha funcionário'!A297</f>
        <v>0</v>
      </c>
      <c r="B302" s="123">
        <f>'Ficha funcionário'!B297</f>
        <v>0</v>
      </c>
      <c r="C302" s="123">
        <f>'Ficha funcionário'!C297</f>
        <v>0</v>
      </c>
      <c r="D302" s="124">
        <f>'Ficha funcionário'!D297</f>
        <v>0</v>
      </c>
      <c r="E30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0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02" s="173">
        <f>'Ficha funcionário'!I297</f>
        <v>0</v>
      </c>
      <c r="H302" s="126">
        <f>'Ficha funcionário'!N297</f>
        <v>44</v>
      </c>
      <c r="I302" s="126">
        <f>'Ficha funcionário'!O297</f>
        <v>9</v>
      </c>
      <c r="J302" s="127">
        <f t="shared" si="43"/>
        <v>0</v>
      </c>
      <c r="K302" s="172"/>
      <c r="L302" s="172"/>
      <c r="M302" s="172"/>
      <c r="N302" s="128">
        <f t="shared" si="48"/>
        <v>0</v>
      </c>
      <c r="O302" s="128">
        <f t="shared" si="44"/>
        <v>0</v>
      </c>
      <c r="P302" s="128">
        <f t="shared" si="45"/>
        <v>0</v>
      </c>
      <c r="Q302" s="129">
        <f t="shared" si="49"/>
        <v>18</v>
      </c>
      <c r="R302" s="177">
        <v>0</v>
      </c>
      <c r="S302" s="177">
        <v>0</v>
      </c>
      <c r="T302" s="177">
        <v>0</v>
      </c>
      <c r="U302" s="129">
        <f>-(S302*'Ficha funcionário'!O297)*'Ficha de funcio e processa'!J302</f>
        <v>0</v>
      </c>
      <c r="V302" s="129">
        <f>(T302*'Ficha funcionário'!O297)*'Ficha de funcio e processa'!J302</f>
        <v>0</v>
      </c>
      <c r="W302" s="130">
        <f t="shared" si="50"/>
        <v>0</v>
      </c>
      <c r="X302" s="132"/>
      <c r="Y302" s="132">
        <f t="shared" si="51"/>
        <v>0</v>
      </c>
      <c r="Z302" s="133"/>
      <c r="AA302" s="133"/>
      <c r="AB302" s="133"/>
      <c r="AC302" s="133"/>
      <c r="AD302" s="149">
        <f>'Ficha funcionário'!Q297</f>
        <v>0</v>
      </c>
      <c r="AE302" s="149">
        <f>'Ficha funcionário'!P297</f>
        <v>0</v>
      </c>
      <c r="AF302" s="133"/>
      <c r="AG302" s="221"/>
      <c r="AH302" s="221"/>
      <c r="AI302" s="222">
        <f t="shared" si="46"/>
        <v>0</v>
      </c>
      <c r="AJ302" s="223">
        <f>'Ficha funcionário'!J297</f>
        <v>0</v>
      </c>
      <c r="AK302" s="222">
        <f>'Ficha funcionário'!K297</f>
        <v>0</v>
      </c>
      <c r="AL302" s="222">
        <f>'Ficha funcionário'!L297</f>
        <v>0</v>
      </c>
      <c r="AM302" s="222">
        <f>'Ficha funcionário'!M297</f>
        <v>-0.3</v>
      </c>
      <c r="AN302" s="222">
        <f t="shared" si="52"/>
        <v>0</v>
      </c>
      <c r="AO302" s="134">
        <f t="shared" si="47"/>
        <v>0</v>
      </c>
      <c r="AP302" s="178"/>
      <c r="AQ302" s="246" t="s">
        <v>175</v>
      </c>
      <c r="AR302" s="179"/>
      <c r="AS302" s="179"/>
      <c r="AT302" s="179"/>
      <c r="AU302" s="179"/>
    </row>
    <row r="303" spans="1:47">
      <c r="A303" s="123" t="b">
        <f>'Ficha funcionário'!A298</f>
        <v>0</v>
      </c>
      <c r="B303" s="123">
        <f>'Ficha funcionário'!B298</f>
        <v>0</v>
      </c>
      <c r="C303" s="123">
        <f>'Ficha funcionário'!C298</f>
        <v>0</v>
      </c>
      <c r="D303" s="124">
        <f>'Ficha funcionário'!D298</f>
        <v>0</v>
      </c>
      <c r="E30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0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03" s="173">
        <f>'Ficha funcionário'!I298</f>
        <v>0</v>
      </c>
      <c r="H303" s="126">
        <f>'Ficha funcionário'!N298</f>
        <v>44</v>
      </c>
      <c r="I303" s="126">
        <f>'Ficha funcionário'!O298</f>
        <v>9</v>
      </c>
      <c r="J303" s="127">
        <f t="shared" si="43"/>
        <v>0</v>
      </c>
      <c r="K303" s="172"/>
      <c r="L303" s="172"/>
      <c r="M303" s="172"/>
      <c r="N303" s="128">
        <f t="shared" si="48"/>
        <v>0</v>
      </c>
      <c r="O303" s="128">
        <f t="shared" si="44"/>
        <v>0</v>
      </c>
      <c r="P303" s="128">
        <f t="shared" si="45"/>
        <v>0</v>
      </c>
      <c r="Q303" s="129">
        <f t="shared" si="49"/>
        <v>18</v>
      </c>
      <c r="R303" s="177">
        <v>0</v>
      </c>
      <c r="S303" s="177">
        <v>0</v>
      </c>
      <c r="T303" s="177">
        <v>0</v>
      </c>
      <c r="U303" s="129">
        <f>-(S303*'Ficha funcionário'!O298)*'Ficha de funcio e processa'!J303</f>
        <v>0</v>
      </c>
      <c r="V303" s="129">
        <f>(T303*'Ficha funcionário'!O298)*'Ficha de funcio e processa'!J303</f>
        <v>0</v>
      </c>
      <c r="W303" s="130">
        <f t="shared" si="50"/>
        <v>0</v>
      </c>
      <c r="X303" s="132"/>
      <c r="Y303" s="132">
        <f t="shared" si="51"/>
        <v>0</v>
      </c>
      <c r="Z303" s="133"/>
      <c r="AA303" s="133"/>
      <c r="AB303" s="133"/>
      <c r="AC303" s="133"/>
      <c r="AD303" s="149">
        <f>'Ficha funcionário'!Q298</f>
        <v>0</v>
      </c>
      <c r="AE303" s="149">
        <f>'Ficha funcionário'!P298</f>
        <v>0</v>
      </c>
      <c r="AF303" s="133"/>
      <c r="AG303" s="221"/>
      <c r="AH303" s="221"/>
      <c r="AI303" s="222">
        <f t="shared" si="46"/>
        <v>0</v>
      </c>
      <c r="AJ303" s="223">
        <f>'Ficha funcionário'!J298</f>
        <v>0</v>
      </c>
      <c r="AK303" s="222">
        <f>'Ficha funcionário'!K298</f>
        <v>0</v>
      </c>
      <c r="AL303" s="222">
        <f>'Ficha funcionário'!L298</f>
        <v>0</v>
      </c>
      <c r="AM303" s="222">
        <f>'Ficha funcionário'!M298</f>
        <v>-0.3</v>
      </c>
      <c r="AN303" s="222">
        <f t="shared" si="52"/>
        <v>0</v>
      </c>
      <c r="AO303" s="134">
        <f t="shared" si="47"/>
        <v>0</v>
      </c>
      <c r="AP303" s="178"/>
      <c r="AQ303" s="246" t="s">
        <v>175</v>
      </c>
      <c r="AR303" s="179"/>
      <c r="AS303" s="179"/>
      <c r="AT303" s="179"/>
      <c r="AU303" s="179"/>
    </row>
    <row r="304" spans="1:47">
      <c r="A304" s="123" t="b">
        <f>'Ficha funcionário'!A299</f>
        <v>0</v>
      </c>
      <c r="B304" s="123">
        <f>'Ficha funcionário'!B299</f>
        <v>0</v>
      </c>
      <c r="C304" s="123">
        <f>'Ficha funcionário'!C299</f>
        <v>0</v>
      </c>
      <c r="D304" s="124">
        <f>'Ficha funcionário'!D299</f>
        <v>0</v>
      </c>
      <c r="E30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0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04" s="173">
        <f>'Ficha funcionário'!I299</f>
        <v>0</v>
      </c>
      <c r="H304" s="126">
        <f>'Ficha funcionário'!N299</f>
        <v>44</v>
      </c>
      <c r="I304" s="126">
        <f>'Ficha funcionário'!O299</f>
        <v>9</v>
      </c>
      <c r="J304" s="127">
        <f t="shared" si="43"/>
        <v>0</v>
      </c>
      <c r="K304" s="172"/>
      <c r="L304" s="172"/>
      <c r="M304" s="172"/>
      <c r="N304" s="128">
        <f t="shared" si="48"/>
        <v>0</v>
      </c>
      <c r="O304" s="128">
        <f t="shared" si="44"/>
        <v>0</v>
      </c>
      <c r="P304" s="128">
        <f t="shared" si="45"/>
        <v>0</v>
      </c>
      <c r="Q304" s="129">
        <f t="shared" si="49"/>
        <v>18</v>
      </c>
      <c r="R304" s="177">
        <v>0</v>
      </c>
      <c r="S304" s="177">
        <v>0</v>
      </c>
      <c r="T304" s="177">
        <v>0</v>
      </c>
      <c r="U304" s="129">
        <f>-(S304*'Ficha funcionário'!O299)*'Ficha de funcio e processa'!J304</f>
        <v>0</v>
      </c>
      <c r="V304" s="129">
        <f>(T304*'Ficha funcionário'!O299)*'Ficha de funcio e processa'!J304</f>
        <v>0</v>
      </c>
      <c r="W304" s="130">
        <f t="shared" si="50"/>
        <v>0</v>
      </c>
      <c r="X304" s="132"/>
      <c r="Y304" s="132">
        <f t="shared" si="51"/>
        <v>0</v>
      </c>
      <c r="Z304" s="133"/>
      <c r="AA304" s="133"/>
      <c r="AB304" s="133"/>
      <c r="AC304" s="133"/>
      <c r="AD304" s="149">
        <f>'Ficha funcionário'!Q299</f>
        <v>0</v>
      </c>
      <c r="AE304" s="149">
        <f>'Ficha funcionário'!P299</f>
        <v>0</v>
      </c>
      <c r="AF304" s="133"/>
      <c r="AG304" s="221"/>
      <c r="AH304" s="221"/>
      <c r="AI304" s="222">
        <f t="shared" si="46"/>
        <v>0</v>
      </c>
      <c r="AJ304" s="223">
        <f>'Ficha funcionário'!J299</f>
        <v>0</v>
      </c>
      <c r="AK304" s="222">
        <f>'Ficha funcionário'!K299</f>
        <v>0</v>
      </c>
      <c r="AL304" s="222">
        <f>'Ficha funcionário'!L299</f>
        <v>0</v>
      </c>
      <c r="AM304" s="222">
        <f>'Ficha funcionário'!M299</f>
        <v>-0.3</v>
      </c>
      <c r="AN304" s="222">
        <f t="shared" si="52"/>
        <v>0</v>
      </c>
      <c r="AO304" s="134">
        <f t="shared" si="47"/>
        <v>0</v>
      </c>
      <c r="AP304" s="178"/>
      <c r="AQ304" s="246" t="s">
        <v>175</v>
      </c>
      <c r="AR304" s="179"/>
      <c r="AS304" s="179"/>
      <c r="AT304" s="179"/>
      <c r="AU304" s="179"/>
    </row>
    <row r="305" spans="1:47">
      <c r="A305" s="123" t="b">
        <f>'Ficha funcionário'!A300</f>
        <v>0</v>
      </c>
      <c r="B305" s="123">
        <f>'Ficha funcionário'!B300</f>
        <v>0</v>
      </c>
      <c r="C305" s="123">
        <f>'Ficha funcionário'!C300</f>
        <v>0</v>
      </c>
      <c r="D305" s="124">
        <f>'Ficha funcionário'!D300</f>
        <v>0</v>
      </c>
      <c r="E30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0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05" s="173">
        <f>'Ficha funcionário'!I300</f>
        <v>0</v>
      </c>
      <c r="H305" s="126">
        <f>'Ficha funcionário'!N300</f>
        <v>44</v>
      </c>
      <c r="I305" s="126">
        <f>'Ficha funcionário'!O300</f>
        <v>9</v>
      </c>
      <c r="J305" s="127">
        <f t="shared" si="43"/>
        <v>0</v>
      </c>
      <c r="K305" s="172"/>
      <c r="L305" s="172"/>
      <c r="M305" s="172"/>
      <c r="N305" s="128">
        <f t="shared" si="48"/>
        <v>0</v>
      </c>
      <c r="O305" s="128">
        <f t="shared" si="44"/>
        <v>0</v>
      </c>
      <c r="P305" s="128">
        <f t="shared" si="45"/>
        <v>0</v>
      </c>
      <c r="Q305" s="129">
        <f t="shared" si="49"/>
        <v>18</v>
      </c>
      <c r="R305" s="177">
        <v>0</v>
      </c>
      <c r="S305" s="177">
        <v>0</v>
      </c>
      <c r="T305" s="177">
        <v>0</v>
      </c>
      <c r="U305" s="129">
        <f>-(S305*'Ficha funcionário'!O300)*'Ficha de funcio e processa'!J305</f>
        <v>0</v>
      </c>
      <c r="V305" s="129">
        <f>(T305*'Ficha funcionário'!O300)*'Ficha de funcio e processa'!J305</f>
        <v>0</v>
      </c>
      <c r="W305" s="130">
        <f t="shared" si="50"/>
        <v>0</v>
      </c>
      <c r="X305" s="132"/>
      <c r="Y305" s="132">
        <f t="shared" si="51"/>
        <v>0</v>
      </c>
      <c r="Z305" s="133"/>
      <c r="AA305" s="133"/>
      <c r="AB305" s="133"/>
      <c r="AC305" s="133"/>
      <c r="AD305" s="149">
        <f>'Ficha funcionário'!Q300</f>
        <v>0</v>
      </c>
      <c r="AE305" s="149">
        <f>'Ficha funcionário'!P300</f>
        <v>0</v>
      </c>
      <c r="AF305" s="133"/>
      <c r="AG305" s="221"/>
      <c r="AH305" s="221"/>
      <c r="AI305" s="222">
        <f t="shared" si="46"/>
        <v>0</v>
      </c>
      <c r="AJ305" s="223">
        <f>'Ficha funcionário'!J300</f>
        <v>0</v>
      </c>
      <c r="AK305" s="222">
        <f>'Ficha funcionário'!K300</f>
        <v>0</v>
      </c>
      <c r="AL305" s="222">
        <f>'Ficha funcionário'!L300</f>
        <v>0</v>
      </c>
      <c r="AM305" s="222">
        <f>'Ficha funcionário'!M300</f>
        <v>-0.3</v>
      </c>
      <c r="AN305" s="222">
        <f t="shared" si="52"/>
        <v>0</v>
      </c>
      <c r="AO305" s="134">
        <f t="shared" si="47"/>
        <v>0</v>
      </c>
      <c r="AP305" s="178"/>
      <c r="AQ305" s="246" t="s">
        <v>175</v>
      </c>
      <c r="AR305" s="179"/>
      <c r="AS305" s="179"/>
      <c r="AT305" s="179"/>
      <c r="AU305" s="179"/>
    </row>
    <row r="306" spans="1:47">
      <c r="A306" s="123" t="b">
        <f>'Ficha funcionário'!A301</f>
        <v>0</v>
      </c>
      <c r="B306" s="123">
        <f>'Ficha funcionário'!B301</f>
        <v>0</v>
      </c>
      <c r="C306" s="123">
        <f>'Ficha funcionário'!C301</f>
        <v>0</v>
      </c>
      <c r="D306" s="124">
        <f>'Ficha funcionário'!D301</f>
        <v>0</v>
      </c>
      <c r="E30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0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06" s="173">
        <f>'Ficha funcionário'!I301</f>
        <v>0</v>
      </c>
      <c r="H306" s="126">
        <f>'Ficha funcionário'!N301</f>
        <v>44</v>
      </c>
      <c r="I306" s="126">
        <f>'Ficha funcionário'!O301</f>
        <v>9</v>
      </c>
      <c r="J306" s="127">
        <f t="shared" si="43"/>
        <v>0</v>
      </c>
      <c r="K306" s="172"/>
      <c r="L306" s="172"/>
      <c r="M306" s="172"/>
      <c r="N306" s="128">
        <f t="shared" si="48"/>
        <v>0</v>
      </c>
      <c r="O306" s="128">
        <f t="shared" si="44"/>
        <v>0</v>
      </c>
      <c r="P306" s="128">
        <f t="shared" si="45"/>
        <v>0</v>
      </c>
      <c r="Q306" s="129">
        <f t="shared" si="49"/>
        <v>18</v>
      </c>
      <c r="R306" s="177">
        <v>0</v>
      </c>
      <c r="S306" s="177">
        <v>0</v>
      </c>
      <c r="T306" s="177">
        <v>0</v>
      </c>
      <c r="U306" s="129">
        <f>-(S306*'Ficha funcionário'!O301)*'Ficha de funcio e processa'!J306</f>
        <v>0</v>
      </c>
      <c r="V306" s="129">
        <f>(T306*'Ficha funcionário'!O301)*'Ficha de funcio e processa'!J306</f>
        <v>0</v>
      </c>
      <c r="W306" s="130">
        <f t="shared" si="50"/>
        <v>0</v>
      </c>
      <c r="X306" s="132"/>
      <c r="Y306" s="132">
        <f t="shared" si="51"/>
        <v>0</v>
      </c>
      <c r="Z306" s="133"/>
      <c r="AA306" s="133"/>
      <c r="AB306" s="133"/>
      <c r="AC306" s="133"/>
      <c r="AD306" s="149">
        <f>'Ficha funcionário'!Q301</f>
        <v>0</v>
      </c>
      <c r="AE306" s="149">
        <f>'Ficha funcionário'!P301</f>
        <v>0</v>
      </c>
      <c r="AF306" s="133"/>
      <c r="AG306" s="221"/>
      <c r="AH306" s="221"/>
      <c r="AI306" s="222">
        <f t="shared" si="46"/>
        <v>0</v>
      </c>
      <c r="AJ306" s="223">
        <f>'Ficha funcionário'!J301</f>
        <v>0</v>
      </c>
      <c r="AK306" s="222">
        <f>'Ficha funcionário'!K301</f>
        <v>0</v>
      </c>
      <c r="AL306" s="222">
        <f>'Ficha funcionário'!L301</f>
        <v>0</v>
      </c>
      <c r="AM306" s="222">
        <f>'Ficha funcionário'!M301</f>
        <v>-0.3</v>
      </c>
      <c r="AN306" s="222">
        <f t="shared" si="52"/>
        <v>0</v>
      </c>
      <c r="AO306" s="134">
        <f t="shared" si="47"/>
        <v>0</v>
      </c>
      <c r="AP306" s="178"/>
      <c r="AQ306" s="246" t="s">
        <v>175</v>
      </c>
      <c r="AR306" s="179"/>
      <c r="AS306" s="179"/>
      <c r="AT306" s="179"/>
      <c r="AU306" s="179"/>
    </row>
    <row r="307" spans="1:47">
      <c r="A307" s="123" t="b">
        <f>'Ficha funcionário'!A302</f>
        <v>0</v>
      </c>
      <c r="B307" s="123">
        <f>'Ficha funcionário'!B302</f>
        <v>0</v>
      </c>
      <c r="C307" s="123">
        <f>'Ficha funcionário'!C302</f>
        <v>0</v>
      </c>
      <c r="D307" s="124">
        <f>'Ficha funcionário'!D302</f>
        <v>0</v>
      </c>
      <c r="E30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0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07" s="173">
        <f>'Ficha funcionário'!I302</f>
        <v>0</v>
      </c>
      <c r="H307" s="126">
        <f>'Ficha funcionário'!N302</f>
        <v>44</v>
      </c>
      <c r="I307" s="126">
        <f>'Ficha funcionário'!O302</f>
        <v>9</v>
      </c>
      <c r="J307" s="127">
        <f t="shared" si="43"/>
        <v>0</v>
      </c>
      <c r="K307" s="172"/>
      <c r="L307" s="172"/>
      <c r="M307" s="172"/>
      <c r="N307" s="128">
        <f t="shared" si="48"/>
        <v>0</v>
      </c>
      <c r="O307" s="128">
        <f t="shared" si="44"/>
        <v>0</v>
      </c>
      <c r="P307" s="128">
        <f t="shared" si="45"/>
        <v>0</v>
      </c>
      <c r="Q307" s="129">
        <f t="shared" si="49"/>
        <v>18</v>
      </c>
      <c r="R307" s="177">
        <v>0</v>
      </c>
      <c r="S307" s="177">
        <v>0</v>
      </c>
      <c r="T307" s="177">
        <v>0</v>
      </c>
      <c r="U307" s="129">
        <f>-(S307*'Ficha funcionário'!O302)*'Ficha de funcio e processa'!J307</f>
        <v>0</v>
      </c>
      <c r="V307" s="129">
        <f>(T307*'Ficha funcionário'!O302)*'Ficha de funcio e processa'!J307</f>
        <v>0</v>
      </c>
      <c r="W307" s="130">
        <f t="shared" si="50"/>
        <v>0</v>
      </c>
      <c r="X307" s="132"/>
      <c r="Y307" s="132">
        <f t="shared" si="51"/>
        <v>0</v>
      </c>
      <c r="Z307" s="133"/>
      <c r="AA307" s="133"/>
      <c r="AB307" s="133"/>
      <c r="AC307" s="133"/>
      <c r="AD307" s="149">
        <f>'Ficha funcionário'!Q302</f>
        <v>0</v>
      </c>
      <c r="AE307" s="149">
        <f>'Ficha funcionário'!P302</f>
        <v>0</v>
      </c>
      <c r="AF307" s="133"/>
      <c r="AG307" s="221"/>
      <c r="AH307" s="221"/>
      <c r="AI307" s="222">
        <f t="shared" si="46"/>
        <v>0</v>
      </c>
      <c r="AJ307" s="223">
        <f>'Ficha funcionário'!J302</f>
        <v>0</v>
      </c>
      <c r="AK307" s="222">
        <f>'Ficha funcionário'!K302</f>
        <v>0</v>
      </c>
      <c r="AL307" s="222">
        <f>'Ficha funcionário'!L302</f>
        <v>0</v>
      </c>
      <c r="AM307" s="222">
        <f>'Ficha funcionário'!M302</f>
        <v>-0.3</v>
      </c>
      <c r="AN307" s="222">
        <f t="shared" si="52"/>
        <v>0</v>
      </c>
      <c r="AO307" s="134">
        <f t="shared" si="47"/>
        <v>0</v>
      </c>
      <c r="AP307" s="178"/>
      <c r="AQ307" s="246" t="s">
        <v>175</v>
      </c>
      <c r="AR307" s="179"/>
      <c r="AS307" s="179"/>
      <c r="AT307" s="179"/>
      <c r="AU307" s="179"/>
    </row>
    <row r="308" spans="1:47">
      <c r="A308" s="123" t="b">
        <f>'Ficha funcionário'!A303</f>
        <v>0</v>
      </c>
      <c r="B308" s="123">
        <f>'Ficha funcionário'!B303</f>
        <v>0</v>
      </c>
      <c r="C308" s="123">
        <f>'Ficha funcionário'!C303</f>
        <v>0</v>
      </c>
      <c r="D308" s="124">
        <f>'Ficha funcionário'!D303</f>
        <v>0</v>
      </c>
      <c r="E30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0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08" s="173">
        <f>'Ficha funcionário'!I303</f>
        <v>0</v>
      </c>
      <c r="H308" s="126">
        <f>'Ficha funcionário'!N303</f>
        <v>44</v>
      </c>
      <c r="I308" s="126">
        <f>'Ficha funcionário'!O303</f>
        <v>9</v>
      </c>
      <c r="J308" s="127">
        <f t="shared" si="43"/>
        <v>0</v>
      </c>
      <c r="K308" s="172"/>
      <c r="L308" s="172"/>
      <c r="M308" s="172"/>
      <c r="N308" s="128">
        <f t="shared" si="48"/>
        <v>0</v>
      </c>
      <c r="O308" s="128">
        <f t="shared" si="44"/>
        <v>0</v>
      </c>
      <c r="P308" s="128">
        <f t="shared" si="45"/>
        <v>0</v>
      </c>
      <c r="Q308" s="129">
        <f t="shared" si="49"/>
        <v>18</v>
      </c>
      <c r="R308" s="177">
        <v>0</v>
      </c>
      <c r="S308" s="177">
        <v>0</v>
      </c>
      <c r="T308" s="177">
        <v>0</v>
      </c>
      <c r="U308" s="129">
        <f>-(S308*'Ficha funcionário'!O303)*'Ficha de funcio e processa'!J308</f>
        <v>0</v>
      </c>
      <c r="V308" s="129">
        <f>(T308*'Ficha funcionário'!O303)*'Ficha de funcio e processa'!J308</f>
        <v>0</v>
      </c>
      <c r="W308" s="130">
        <f t="shared" si="50"/>
        <v>0</v>
      </c>
      <c r="X308" s="132"/>
      <c r="Y308" s="132">
        <f t="shared" si="51"/>
        <v>0</v>
      </c>
      <c r="Z308" s="133"/>
      <c r="AA308" s="133"/>
      <c r="AB308" s="133"/>
      <c r="AC308" s="133"/>
      <c r="AD308" s="149">
        <f>'Ficha funcionário'!Q303</f>
        <v>0</v>
      </c>
      <c r="AE308" s="149">
        <f>'Ficha funcionário'!P303</f>
        <v>0</v>
      </c>
      <c r="AF308" s="133"/>
      <c r="AG308" s="221"/>
      <c r="AH308" s="221"/>
      <c r="AI308" s="222">
        <f t="shared" si="46"/>
        <v>0</v>
      </c>
      <c r="AJ308" s="223">
        <f>'Ficha funcionário'!J303</f>
        <v>0</v>
      </c>
      <c r="AK308" s="222">
        <f>'Ficha funcionário'!K303</f>
        <v>0</v>
      </c>
      <c r="AL308" s="222">
        <f>'Ficha funcionário'!L303</f>
        <v>0</v>
      </c>
      <c r="AM308" s="222">
        <f>'Ficha funcionário'!M303</f>
        <v>-0.3</v>
      </c>
      <c r="AN308" s="222">
        <f t="shared" si="52"/>
        <v>0</v>
      </c>
      <c r="AO308" s="134">
        <f t="shared" si="47"/>
        <v>0</v>
      </c>
      <c r="AP308" s="178"/>
      <c r="AQ308" s="246" t="s">
        <v>175</v>
      </c>
      <c r="AR308" s="179"/>
      <c r="AS308" s="179"/>
      <c r="AT308" s="179"/>
      <c r="AU308" s="179"/>
    </row>
    <row r="309" spans="1:47">
      <c r="A309" s="123" t="b">
        <f>'Ficha funcionário'!A304</f>
        <v>0</v>
      </c>
      <c r="B309" s="123">
        <f>'Ficha funcionário'!B304</f>
        <v>0</v>
      </c>
      <c r="C309" s="123">
        <f>'Ficha funcionário'!C304</f>
        <v>0</v>
      </c>
      <c r="D309" s="124">
        <f>'Ficha funcionário'!D304</f>
        <v>0</v>
      </c>
      <c r="E30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0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09" s="173">
        <f>'Ficha funcionário'!I304</f>
        <v>0</v>
      </c>
      <c r="H309" s="126">
        <f>'Ficha funcionário'!N304</f>
        <v>44</v>
      </c>
      <c r="I309" s="126">
        <f>'Ficha funcionário'!O304</f>
        <v>9</v>
      </c>
      <c r="J309" s="127">
        <f t="shared" si="43"/>
        <v>0</v>
      </c>
      <c r="K309" s="172"/>
      <c r="L309" s="172"/>
      <c r="M309" s="172"/>
      <c r="N309" s="128">
        <f t="shared" si="48"/>
        <v>0</v>
      </c>
      <c r="O309" s="128">
        <f t="shared" si="44"/>
        <v>0</v>
      </c>
      <c r="P309" s="128">
        <f t="shared" si="45"/>
        <v>0</v>
      </c>
      <c r="Q309" s="129">
        <f t="shared" si="49"/>
        <v>18</v>
      </c>
      <c r="R309" s="177">
        <v>0</v>
      </c>
      <c r="S309" s="177">
        <v>0</v>
      </c>
      <c r="T309" s="177">
        <v>0</v>
      </c>
      <c r="U309" s="129">
        <f>-(S309*'Ficha funcionário'!O304)*'Ficha de funcio e processa'!J309</f>
        <v>0</v>
      </c>
      <c r="V309" s="129">
        <f>(T309*'Ficha funcionário'!O304)*'Ficha de funcio e processa'!J309</f>
        <v>0</v>
      </c>
      <c r="W309" s="130">
        <f t="shared" si="50"/>
        <v>0</v>
      </c>
      <c r="X309" s="132"/>
      <c r="Y309" s="132">
        <f t="shared" si="51"/>
        <v>0</v>
      </c>
      <c r="Z309" s="133"/>
      <c r="AA309" s="133"/>
      <c r="AB309" s="133"/>
      <c r="AC309" s="133"/>
      <c r="AD309" s="149">
        <f>'Ficha funcionário'!Q304</f>
        <v>0</v>
      </c>
      <c r="AE309" s="149">
        <f>'Ficha funcionário'!P304</f>
        <v>0</v>
      </c>
      <c r="AF309" s="133"/>
      <c r="AG309" s="221"/>
      <c r="AH309" s="221"/>
      <c r="AI309" s="222">
        <f t="shared" si="46"/>
        <v>0</v>
      </c>
      <c r="AJ309" s="223">
        <f>'Ficha funcionário'!J304</f>
        <v>0</v>
      </c>
      <c r="AK309" s="222">
        <f>'Ficha funcionário'!K304</f>
        <v>0</v>
      </c>
      <c r="AL309" s="222">
        <f>'Ficha funcionário'!L304</f>
        <v>0</v>
      </c>
      <c r="AM309" s="222">
        <f>'Ficha funcionário'!M304</f>
        <v>-0.3</v>
      </c>
      <c r="AN309" s="222">
        <f t="shared" si="52"/>
        <v>0</v>
      </c>
      <c r="AO309" s="134">
        <f t="shared" si="47"/>
        <v>0</v>
      </c>
      <c r="AP309" s="178"/>
      <c r="AQ309" s="246" t="s">
        <v>175</v>
      </c>
      <c r="AR309" s="179"/>
      <c r="AS309" s="179"/>
      <c r="AT309" s="179"/>
      <c r="AU309" s="179"/>
    </row>
    <row r="310" spans="1:47">
      <c r="A310" s="123" t="b">
        <f>'Ficha funcionário'!A305</f>
        <v>0</v>
      </c>
      <c r="B310" s="123">
        <f>'Ficha funcionário'!B305</f>
        <v>0</v>
      </c>
      <c r="C310" s="123">
        <f>'Ficha funcionário'!C305</f>
        <v>0</v>
      </c>
      <c r="D310" s="124">
        <f>'Ficha funcionário'!D305</f>
        <v>0</v>
      </c>
      <c r="E31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1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10" s="173">
        <f>'Ficha funcionário'!I305</f>
        <v>0</v>
      </c>
      <c r="H310" s="126">
        <f>'Ficha funcionário'!N305</f>
        <v>44</v>
      </c>
      <c r="I310" s="126">
        <f>'Ficha funcionário'!O305</f>
        <v>9</v>
      </c>
      <c r="J310" s="127">
        <f t="shared" si="43"/>
        <v>0</v>
      </c>
      <c r="K310" s="172"/>
      <c r="L310" s="172"/>
      <c r="M310" s="172"/>
      <c r="N310" s="128">
        <f t="shared" si="48"/>
        <v>0</v>
      </c>
      <c r="O310" s="128">
        <f t="shared" si="44"/>
        <v>0</v>
      </c>
      <c r="P310" s="128">
        <f t="shared" si="45"/>
        <v>0</v>
      </c>
      <c r="Q310" s="129">
        <f t="shared" si="49"/>
        <v>18</v>
      </c>
      <c r="R310" s="177">
        <v>0</v>
      </c>
      <c r="S310" s="177">
        <v>0</v>
      </c>
      <c r="T310" s="177">
        <v>0</v>
      </c>
      <c r="U310" s="129">
        <f>-(S310*'Ficha funcionário'!O305)*'Ficha de funcio e processa'!J310</f>
        <v>0</v>
      </c>
      <c r="V310" s="129">
        <f>(T310*'Ficha funcionário'!O305)*'Ficha de funcio e processa'!J310</f>
        <v>0</v>
      </c>
      <c r="W310" s="130">
        <f t="shared" si="50"/>
        <v>0</v>
      </c>
      <c r="X310" s="132"/>
      <c r="Y310" s="132">
        <f t="shared" si="51"/>
        <v>0</v>
      </c>
      <c r="Z310" s="133"/>
      <c r="AA310" s="133"/>
      <c r="AB310" s="133"/>
      <c r="AC310" s="133"/>
      <c r="AD310" s="149">
        <f>'Ficha funcionário'!Q305</f>
        <v>0</v>
      </c>
      <c r="AE310" s="149">
        <f>'Ficha funcionário'!P305</f>
        <v>0</v>
      </c>
      <c r="AF310" s="133"/>
      <c r="AG310" s="221"/>
      <c r="AH310" s="221"/>
      <c r="AI310" s="222">
        <f t="shared" si="46"/>
        <v>0</v>
      </c>
      <c r="AJ310" s="223">
        <f>'Ficha funcionário'!J305</f>
        <v>0</v>
      </c>
      <c r="AK310" s="222">
        <f>'Ficha funcionário'!K305</f>
        <v>0</v>
      </c>
      <c r="AL310" s="222">
        <f>'Ficha funcionário'!L305</f>
        <v>0</v>
      </c>
      <c r="AM310" s="222">
        <f>'Ficha funcionário'!M305</f>
        <v>-0.3</v>
      </c>
      <c r="AN310" s="222">
        <f t="shared" si="52"/>
        <v>0</v>
      </c>
      <c r="AO310" s="134">
        <f t="shared" si="47"/>
        <v>0</v>
      </c>
      <c r="AP310" s="178"/>
      <c r="AQ310" s="246" t="s">
        <v>175</v>
      </c>
      <c r="AR310" s="179"/>
      <c r="AS310" s="179"/>
      <c r="AT310" s="179"/>
      <c r="AU310" s="179"/>
    </row>
    <row r="311" spans="1:47">
      <c r="A311" s="123" t="b">
        <f>'Ficha funcionário'!A306</f>
        <v>0</v>
      </c>
      <c r="B311" s="123">
        <f>'Ficha funcionário'!B306</f>
        <v>0</v>
      </c>
      <c r="C311" s="123">
        <f>'Ficha funcionário'!C306</f>
        <v>0</v>
      </c>
      <c r="D311" s="124">
        <f>'Ficha funcionário'!D306</f>
        <v>0</v>
      </c>
      <c r="E31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1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11" s="173">
        <f>'Ficha funcionário'!I306</f>
        <v>0</v>
      </c>
      <c r="H311" s="126">
        <f>'Ficha funcionário'!N306</f>
        <v>44</v>
      </c>
      <c r="I311" s="126">
        <f>'Ficha funcionário'!O306</f>
        <v>9</v>
      </c>
      <c r="J311" s="127">
        <f t="shared" si="43"/>
        <v>0</v>
      </c>
      <c r="K311" s="172"/>
      <c r="L311" s="172"/>
      <c r="M311" s="172"/>
      <c r="N311" s="128">
        <f t="shared" si="48"/>
        <v>0</v>
      </c>
      <c r="O311" s="128">
        <f t="shared" si="44"/>
        <v>0</v>
      </c>
      <c r="P311" s="128">
        <f t="shared" si="45"/>
        <v>0</v>
      </c>
      <c r="Q311" s="129">
        <f t="shared" si="49"/>
        <v>18</v>
      </c>
      <c r="R311" s="177">
        <v>0</v>
      </c>
      <c r="S311" s="177">
        <v>0</v>
      </c>
      <c r="T311" s="177">
        <v>0</v>
      </c>
      <c r="U311" s="129">
        <f>-(S311*'Ficha funcionário'!O306)*'Ficha de funcio e processa'!J311</f>
        <v>0</v>
      </c>
      <c r="V311" s="129">
        <f>(T311*'Ficha funcionário'!O306)*'Ficha de funcio e processa'!J311</f>
        <v>0</v>
      </c>
      <c r="W311" s="130">
        <f t="shared" si="50"/>
        <v>0</v>
      </c>
      <c r="X311" s="132"/>
      <c r="Y311" s="132">
        <f t="shared" si="51"/>
        <v>0</v>
      </c>
      <c r="Z311" s="133"/>
      <c r="AA311" s="133"/>
      <c r="AB311" s="133"/>
      <c r="AC311" s="133"/>
      <c r="AD311" s="149">
        <f>'Ficha funcionário'!Q306</f>
        <v>0</v>
      </c>
      <c r="AE311" s="149">
        <f>'Ficha funcionário'!P306</f>
        <v>0</v>
      </c>
      <c r="AF311" s="133"/>
      <c r="AG311" s="221"/>
      <c r="AH311" s="221"/>
      <c r="AI311" s="222">
        <f t="shared" si="46"/>
        <v>0</v>
      </c>
      <c r="AJ311" s="223">
        <f>'Ficha funcionário'!J306</f>
        <v>0</v>
      </c>
      <c r="AK311" s="222">
        <f>'Ficha funcionário'!K306</f>
        <v>0</v>
      </c>
      <c r="AL311" s="222">
        <f>'Ficha funcionário'!L306</f>
        <v>0</v>
      </c>
      <c r="AM311" s="222">
        <f>'Ficha funcionário'!M306</f>
        <v>-0.3</v>
      </c>
      <c r="AN311" s="222">
        <f t="shared" si="52"/>
        <v>0</v>
      </c>
      <c r="AO311" s="134">
        <f t="shared" si="47"/>
        <v>0</v>
      </c>
      <c r="AP311" s="178"/>
      <c r="AQ311" s="246" t="s">
        <v>175</v>
      </c>
      <c r="AR311" s="179"/>
      <c r="AS311" s="179"/>
      <c r="AT311" s="179"/>
      <c r="AU311" s="179"/>
    </row>
    <row r="312" spans="1:47">
      <c r="A312" s="123" t="b">
        <f>'Ficha funcionário'!A307</f>
        <v>0</v>
      </c>
      <c r="B312" s="123">
        <f>'Ficha funcionário'!B307</f>
        <v>0</v>
      </c>
      <c r="C312" s="123">
        <f>'Ficha funcionário'!C307</f>
        <v>0</v>
      </c>
      <c r="D312" s="124">
        <f>'Ficha funcionário'!D307</f>
        <v>0</v>
      </c>
      <c r="E31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1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12" s="173">
        <f>'Ficha funcionário'!I307</f>
        <v>0</v>
      </c>
      <c r="H312" s="126">
        <f>'Ficha funcionário'!N307</f>
        <v>44</v>
      </c>
      <c r="I312" s="126">
        <f>'Ficha funcionário'!O307</f>
        <v>9</v>
      </c>
      <c r="J312" s="127">
        <f t="shared" si="43"/>
        <v>0</v>
      </c>
      <c r="K312" s="172"/>
      <c r="L312" s="172"/>
      <c r="M312" s="172"/>
      <c r="N312" s="128">
        <f t="shared" si="48"/>
        <v>0</v>
      </c>
      <c r="O312" s="128">
        <f t="shared" si="44"/>
        <v>0</v>
      </c>
      <c r="P312" s="128">
        <f t="shared" si="45"/>
        <v>0</v>
      </c>
      <c r="Q312" s="129">
        <f t="shared" si="49"/>
        <v>18</v>
      </c>
      <c r="R312" s="177">
        <v>0</v>
      </c>
      <c r="S312" s="177">
        <v>0</v>
      </c>
      <c r="T312" s="177">
        <v>0</v>
      </c>
      <c r="U312" s="129">
        <f>-(S312*'Ficha funcionário'!O307)*'Ficha de funcio e processa'!J312</f>
        <v>0</v>
      </c>
      <c r="V312" s="129">
        <f>(T312*'Ficha funcionário'!O307)*'Ficha de funcio e processa'!J312</f>
        <v>0</v>
      </c>
      <c r="W312" s="130">
        <f t="shared" si="50"/>
        <v>0</v>
      </c>
      <c r="X312" s="132"/>
      <c r="Y312" s="132">
        <f t="shared" si="51"/>
        <v>0</v>
      </c>
      <c r="Z312" s="133"/>
      <c r="AA312" s="133"/>
      <c r="AB312" s="133"/>
      <c r="AC312" s="133"/>
      <c r="AD312" s="149">
        <f>'Ficha funcionário'!Q307</f>
        <v>0</v>
      </c>
      <c r="AE312" s="149">
        <f>'Ficha funcionário'!P307</f>
        <v>0</v>
      </c>
      <c r="AF312" s="133"/>
      <c r="AG312" s="221"/>
      <c r="AH312" s="221"/>
      <c r="AI312" s="222">
        <f t="shared" si="46"/>
        <v>0</v>
      </c>
      <c r="AJ312" s="223">
        <f>'Ficha funcionário'!J307</f>
        <v>0</v>
      </c>
      <c r="AK312" s="222">
        <f>'Ficha funcionário'!K307</f>
        <v>0</v>
      </c>
      <c r="AL312" s="222">
        <f>'Ficha funcionário'!L307</f>
        <v>0</v>
      </c>
      <c r="AM312" s="222">
        <f>'Ficha funcionário'!M307</f>
        <v>-0.3</v>
      </c>
      <c r="AN312" s="222">
        <f t="shared" si="52"/>
        <v>0</v>
      </c>
      <c r="AO312" s="134">
        <f t="shared" si="47"/>
        <v>0</v>
      </c>
      <c r="AP312" s="178"/>
      <c r="AQ312" s="246" t="s">
        <v>175</v>
      </c>
      <c r="AR312" s="179"/>
      <c r="AS312" s="179"/>
      <c r="AT312" s="179"/>
      <c r="AU312" s="179"/>
    </row>
    <row r="313" spans="1:47">
      <c r="A313" s="123" t="b">
        <f>'Ficha funcionário'!A308</f>
        <v>0</v>
      </c>
      <c r="B313" s="123">
        <f>'Ficha funcionário'!B308</f>
        <v>0</v>
      </c>
      <c r="C313" s="123">
        <f>'Ficha funcionário'!C308</f>
        <v>0</v>
      </c>
      <c r="D313" s="124">
        <f>'Ficha funcionário'!D308</f>
        <v>0</v>
      </c>
      <c r="E31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1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13" s="173">
        <f>'Ficha funcionário'!I308</f>
        <v>0</v>
      </c>
      <c r="H313" s="126">
        <f>'Ficha funcionário'!N308</f>
        <v>44</v>
      </c>
      <c r="I313" s="126">
        <f>'Ficha funcionário'!O308</f>
        <v>9</v>
      </c>
      <c r="J313" s="127">
        <f t="shared" si="43"/>
        <v>0</v>
      </c>
      <c r="K313" s="172"/>
      <c r="L313" s="172"/>
      <c r="M313" s="172"/>
      <c r="N313" s="128">
        <f t="shared" si="48"/>
        <v>0</v>
      </c>
      <c r="O313" s="128">
        <f t="shared" si="44"/>
        <v>0</v>
      </c>
      <c r="P313" s="128">
        <f t="shared" si="45"/>
        <v>0</v>
      </c>
      <c r="Q313" s="129">
        <f t="shared" si="49"/>
        <v>18</v>
      </c>
      <c r="R313" s="177">
        <v>0</v>
      </c>
      <c r="S313" s="177">
        <v>0</v>
      </c>
      <c r="T313" s="177">
        <v>0</v>
      </c>
      <c r="U313" s="129">
        <f>-(S313*'Ficha funcionário'!O308)*'Ficha de funcio e processa'!J313</f>
        <v>0</v>
      </c>
      <c r="V313" s="129">
        <f>(T313*'Ficha funcionário'!O308)*'Ficha de funcio e processa'!J313</f>
        <v>0</v>
      </c>
      <c r="W313" s="130">
        <f t="shared" si="50"/>
        <v>0</v>
      </c>
      <c r="X313" s="132"/>
      <c r="Y313" s="132">
        <f t="shared" si="51"/>
        <v>0</v>
      </c>
      <c r="Z313" s="133"/>
      <c r="AA313" s="133"/>
      <c r="AB313" s="133"/>
      <c r="AC313" s="133"/>
      <c r="AD313" s="149">
        <f>'Ficha funcionário'!Q308</f>
        <v>0</v>
      </c>
      <c r="AE313" s="149">
        <f>'Ficha funcionário'!P308</f>
        <v>0</v>
      </c>
      <c r="AF313" s="133"/>
      <c r="AG313" s="221"/>
      <c r="AH313" s="221"/>
      <c r="AI313" s="222">
        <f t="shared" si="46"/>
        <v>0</v>
      </c>
      <c r="AJ313" s="223">
        <f>'Ficha funcionário'!J308</f>
        <v>0</v>
      </c>
      <c r="AK313" s="222">
        <f>'Ficha funcionário'!K308</f>
        <v>0</v>
      </c>
      <c r="AL313" s="222">
        <f>'Ficha funcionário'!L308</f>
        <v>0</v>
      </c>
      <c r="AM313" s="222">
        <f>'Ficha funcionário'!M308</f>
        <v>-0.3</v>
      </c>
      <c r="AN313" s="222">
        <f t="shared" si="52"/>
        <v>0</v>
      </c>
      <c r="AO313" s="134">
        <f t="shared" si="47"/>
        <v>0</v>
      </c>
      <c r="AP313" s="178"/>
      <c r="AQ313" s="246" t="s">
        <v>175</v>
      </c>
      <c r="AR313" s="179"/>
      <c r="AS313" s="179"/>
      <c r="AT313" s="179"/>
      <c r="AU313" s="179"/>
    </row>
    <row r="314" spans="1:47">
      <c r="A314" s="123" t="b">
        <f>'Ficha funcionário'!A309</f>
        <v>0</v>
      </c>
      <c r="B314" s="123">
        <f>'Ficha funcionário'!B309</f>
        <v>0</v>
      </c>
      <c r="C314" s="123">
        <f>'Ficha funcionário'!C309</f>
        <v>0</v>
      </c>
      <c r="D314" s="124">
        <f>'Ficha funcionário'!D309</f>
        <v>0</v>
      </c>
      <c r="E31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1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14" s="173">
        <f>'Ficha funcionário'!I309</f>
        <v>0</v>
      </c>
      <c r="H314" s="126">
        <f>'Ficha funcionário'!N309</f>
        <v>44</v>
      </c>
      <c r="I314" s="126">
        <f>'Ficha funcionário'!O309</f>
        <v>9</v>
      </c>
      <c r="J314" s="127">
        <f t="shared" si="43"/>
        <v>0</v>
      </c>
      <c r="K314" s="172"/>
      <c r="L314" s="172"/>
      <c r="M314" s="172"/>
      <c r="N314" s="128">
        <f t="shared" si="48"/>
        <v>0</v>
      </c>
      <c r="O314" s="128">
        <f t="shared" si="44"/>
        <v>0</v>
      </c>
      <c r="P314" s="128">
        <f t="shared" si="45"/>
        <v>0</v>
      </c>
      <c r="Q314" s="129">
        <f t="shared" si="49"/>
        <v>18</v>
      </c>
      <c r="R314" s="177">
        <v>0</v>
      </c>
      <c r="S314" s="177">
        <v>0</v>
      </c>
      <c r="T314" s="177">
        <v>0</v>
      </c>
      <c r="U314" s="129">
        <f>-(S314*'Ficha funcionário'!O309)*'Ficha de funcio e processa'!J314</f>
        <v>0</v>
      </c>
      <c r="V314" s="129">
        <f>(T314*'Ficha funcionário'!O309)*'Ficha de funcio e processa'!J314</f>
        <v>0</v>
      </c>
      <c r="W314" s="130">
        <f t="shared" si="50"/>
        <v>0</v>
      </c>
      <c r="X314" s="132"/>
      <c r="Y314" s="132">
        <f t="shared" si="51"/>
        <v>0</v>
      </c>
      <c r="Z314" s="133"/>
      <c r="AA314" s="133"/>
      <c r="AB314" s="133"/>
      <c r="AC314" s="133"/>
      <c r="AD314" s="149">
        <f>'Ficha funcionário'!Q309</f>
        <v>0</v>
      </c>
      <c r="AE314" s="149">
        <f>'Ficha funcionário'!P309</f>
        <v>0</v>
      </c>
      <c r="AF314" s="133"/>
      <c r="AG314" s="221"/>
      <c r="AH314" s="221"/>
      <c r="AI314" s="222">
        <f t="shared" si="46"/>
        <v>0</v>
      </c>
      <c r="AJ314" s="223">
        <f>'Ficha funcionário'!J309</f>
        <v>0</v>
      </c>
      <c r="AK314" s="222">
        <f>'Ficha funcionário'!K309</f>
        <v>0</v>
      </c>
      <c r="AL314" s="222">
        <f>'Ficha funcionário'!L309</f>
        <v>0</v>
      </c>
      <c r="AM314" s="222">
        <f>'Ficha funcionário'!M309</f>
        <v>-0.3</v>
      </c>
      <c r="AN314" s="222">
        <f t="shared" si="52"/>
        <v>0</v>
      </c>
      <c r="AO314" s="134">
        <f t="shared" si="47"/>
        <v>0</v>
      </c>
      <c r="AP314" s="178"/>
      <c r="AQ314" s="246" t="s">
        <v>175</v>
      </c>
      <c r="AR314" s="179"/>
      <c r="AS314" s="179"/>
      <c r="AT314" s="179"/>
      <c r="AU314" s="179"/>
    </row>
    <row r="315" spans="1:47">
      <c r="A315" s="123" t="b">
        <f>'Ficha funcionário'!A310</f>
        <v>0</v>
      </c>
      <c r="B315" s="123">
        <f>'Ficha funcionário'!B310</f>
        <v>0</v>
      </c>
      <c r="C315" s="123">
        <f>'Ficha funcionário'!C310</f>
        <v>0</v>
      </c>
      <c r="D315" s="124">
        <f>'Ficha funcionário'!D310</f>
        <v>0</v>
      </c>
      <c r="E31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1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15" s="173">
        <f>'Ficha funcionário'!I310</f>
        <v>0</v>
      </c>
      <c r="H315" s="126">
        <f>'Ficha funcionário'!N310</f>
        <v>44</v>
      </c>
      <c r="I315" s="126">
        <f>'Ficha funcionário'!O310</f>
        <v>9</v>
      </c>
      <c r="J315" s="127">
        <f t="shared" si="43"/>
        <v>0</v>
      </c>
      <c r="K315" s="172"/>
      <c r="L315" s="172"/>
      <c r="M315" s="172"/>
      <c r="N315" s="128">
        <f t="shared" si="48"/>
        <v>0</v>
      </c>
      <c r="O315" s="128">
        <f t="shared" si="44"/>
        <v>0</v>
      </c>
      <c r="P315" s="128">
        <f t="shared" si="45"/>
        <v>0</v>
      </c>
      <c r="Q315" s="129">
        <f t="shared" si="49"/>
        <v>18</v>
      </c>
      <c r="R315" s="177">
        <v>0</v>
      </c>
      <c r="S315" s="177">
        <v>0</v>
      </c>
      <c r="T315" s="177">
        <v>0</v>
      </c>
      <c r="U315" s="129">
        <f>-(S315*'Ficha funcionário'!O310)*'Ficha de funcio e processa'!J315</f>
        <v>0</v>
      </c>
      <c r="V315" s="129">
        <f>(T315*'Ficha funcionário'!O310)*'Ficha de funcio e processa'!J315</f>
        <v>0</v>
      </c>
      <c r="W315" s="130">
        <f t="shared" si="50"/>
        <v>0</v>
      </c>
      <c r="X315" s="132"/>
      <c r="Y315" s="132">
        <f t="shared" si="51"/>
        <v>0</v>
      </c>
      <c r="Z315" s="133"/>
      <c r="AA315" s="133"/>
      <c r="AB315" s="133"/>
      <c r="AC315" s="133"/>
      <c r="AD315" s="149">
        <f>'Ficha funcionário'!Q310</f>
        <v>0</v>
      </c>
      <c r="AE315" s="149">
        <f>'Ficha funcionário'!P310</f>
        <v>0</v>
      </c>
      <c r="AF315" s="133"/>
      <c r="AG315" s="221"/>
      <c r="AH315" s="221"/>
      <c r="AI315" s="222">
        <f t="shared" si="46"/>
        <v>0</v>
      </c>
      <c r="AJ315" s="223">
        <f>'Ficha funcionário'!J310</f>
        <v>0</v>
      </c>
      <c r="AK315" s="222">
        <f>'Ficha funcionário'!K310</f>
        <v>0</v>
      </c>
      <c r="AL315" s="222">
        <f>'Ficha funcionário'!L310</f>
        <v>0</v>
      </c>
      <c r="AM315" s="222">
        <f>'Ficha funcionário'!M310</f>
        <v>-0.3</v>
      </c>
      <c r="AN315" s="222">
        <f t="shared" si="52"/>
        <v>0</v>
      </c>
      <c r="AO315" s="134">
        <f t="shared" si="47"/>
        <v>0</v>
      </c>
      <c r="AP315" s="178"/>
      <c r="AQ315" s="246" t="s">
        <v>175</v>
      </c>
      <c r="AR315" s="179"/>
      <c r="AS315" s="179"/>
      <c r="AT315" s="179"/>
      <c r="AU315" s="179"/>
    </row>
    <row r="316" spans="1:47">
      <c r="A316" s="123" t="b">
        <f>'Ficha funcionário'!A311</f>
        <v>0</v>
      </c>
      <c r="B316" s="123">
        <f>'Ficha funcionário'!B311</f>
        <v>0</v>
      </c>
      <c r="C316" s="123">
        <f>'Ficha funcionário'!C311</f>
        <v>0</v>
      </c>
      <c r="D316" s="124">
        <f>'Ficha funcionário'!D311</f>
        <v>0</v>
      </c>
      <c r="E31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1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16" s="173">
        <f>'Ficha funcionário'!I311</f>
        <v>0</v>
      </c>
      <c r="H316" s="126">
        <f>'Ficha funcionário'!N311</f>
        <v>44</v>
      </c>
      <c r="I316" s="126">
        <f>'Ficha funcionário'!O311</f>
        <v>9</v>
      </c>
      <c r="J316" s="127">
        <f t="shared" si="43"/>
        <v>0</v>
      </c>
      <c r="K316" s="172"/>
      <c r="L316" s="172"/>
      <c r="M316" s="172"/>
      <c r="N316" s="128">
        <f t="shared" si="48"/>
        <v>0</v>
      </c>
      <c r="O316" s="128">
        <f t="shared" si="44"/>
        <v>0</v>
      </c>
      <c r="P316" s="128">
        <f t="shared" si="45"/>
        <v>0</v>
      </c>
      <c r="Q316" s="129">
        <f t="shared" si="49"/>
        <v>18</v>
      </c>
      <c r="R316" s="177">
        <v>0</v>
      </c>
      <c r="S316" s="177">
        <v>0</v>
      </c>
      <c r="T316" s="177">
        <v>0</v>
      </c>
      <c r="U316" s="129">
        <f>-(S316*'Ficha funcionário'!O311)*'Ficha de funcio e processa'!J316</f>
        <v>0</v>
      </c>
      <c r="V316" s="129">
        <f>(T316*'Ficha funcionário'!O311)*'Ficha de funcio e processa'!J316</f>
        <v>0</v>
      </c>
      <c r="W316" s="130">
        <f t="shared" si="50"/>
        <v>0</v>
      </c>
      <c r="X316" s="132"/>
      <c r="Y316" s="132">
        <f t="shared" si="51"/>
        <v>0</v>
      </c>
      <c r="Z316" s="133"/>
      <c r="AA316" s="133"/>
      <c r="AB316" s="133"/>
      <c r="AC316" s="133"/>
      <c r="AD316" s="149">
        <f>'Ficha funcionário'!Q311</f>
        <v>0</v>
      </c>
      <c r="AE316" s="149">
        <f>'Ficha funcionário'!P311</f>
        <v>0</v>
      </c>
      <c r="AF316" s="133"/>
      <c r="AG316" s="221"/>
      <c r="AH316" s="221"/>
      <c r="AI316" s="222">
        <f t="shared" si="46"/>
        <v>0</v>
      </c>
      <c r="AJ316" s="223">
        <f>'Ficha funcionário'!J311</f>
        <v>0</v>
      </c>
      <c r="AK316" s="222">
        <f>'Ficha funcionário'!K311</f>
        <v>0</v>
      </c>
      <c r="AL316" s="222">
        <f>'Ficha funcionário'!L311</f>
        <v>0</v>
      </c>
      <c r="AM316" s="222">
        <f>'Ficha funcionário'!M311</f>
        <v>-0.3</v>
      </c>
      <c r="AN316" s="222">
        <f t="shared" si="52"/>
        <v>0</v>
      </c>
      <c r="AO316" s="134">
        <f t="shared" si="47"/>
        <v>0</v>
      </c>
      <c r="AP316" s="178"/>
      <c r="AQ316" s="246" t="s">
        <v>175</v>
      </c>
      <c r="AR316" s="179"/>
      <c r="AS316" s="179"/>
      <c r="AT316" s="179"/>
      <c r="AU316" s="179"/>
    </row>
    <row r="317" spans="1:47">
      <c r="A317" s="123" t="b">
        <f>'Ficha funcionário'!A312</f>
        <v>0</v>
      </c>
      <c r="B317" s="123">
        <f>'Ficha funcionário'!B312</f>
        <v>0</v>
      </c>
      <c r="C317" s="123">
        <f>'Ficha funcionário'!C312</f>
        <v>0</v>
      </c>
      <c r="D317" s="124">
        <f>'Ficha funcionário'!D312</f>
        <v>0</v>
      </c>
      <c r="E31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1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17" s="173">
        <f>'Ficha funcionário'!I312</f>
        <v>0</v>
      </c>
      <c r="H317" s="126">
        <f>'Ficha funcionário'!N312</f>
        <v>44</v>
      </c>
      <c r="I317" s="126">
        <f>'Ficha funcionário'!O312</f>
        <v>9</v>
      </c>
      <c r="J317" s="127">
        <f t="shared" si="43"/>
        <v>0</v>
      </c>
      <c r="K317" s="172"/>
      <c r="L317" s="172"/>
      <c r="M317" s="172"/>
      <c r="N317" s="128">
        <f t="shared" si="48"/>
        <v>0</v>
      </c>
      <c r="O317" s="128">
        <f t="shared" si="44"/>
        <v>0</v>
      </c>
      <c r="P317" s="128">
        <f t="shared" si="45"/>
        <v>0</v>
      </c>
      <c r="Q317" s="129">
        <f t="shared" si="49"/>
        <v>18</v>
      </c>
      <c r="R317" s="177">
        <v>0</v>
      </c>
      <c r="S317" s="177">
        <v>0</v>
      </c>
      <c r="T317" s="177">
        <v>0</v>
      </c>
      <c r="U317" s="129">
        <f>-(S317*'Ficha funcionário'!O312)*'Ficha de funcio e processa'!J317</f>
        <v>0</v>
      </c>
      <c r="V317" s="129">
        <f>(T317*'Ficha funcionário'!O312)*'Ficha de funcio e processa'!J317</f>
        <v>0</v>
      </c>
      <c r="W317" s="130">
        <f t="shared" si="50"/>
        <v>0</v>
      </c>
      <c r="X317" s="132"/>
      <c r="Y317" s="132">
        <f t="shared" si="51"/>
        <v>0</v>
      </c>
      <c r="Z317" s="133"/>
      <c r="AA317" s="133"/>
      <c r="AB317" s="133"/>
      <c r="AC317" s="133"/>
      <c r="AD317" s="149">
        <f>'Ficha funcionário'!Q312</f>
        <v>0</v>
      </c>
      <c r="AE317" s="149">
        <f>'Ficha funcionário'!P312</f>
        <v>0</v>
      </c>
      <c r="AF317" s="133"/>
      <c r="AG317" s="221"/>
      <c r="AH317" s="221"/>
      <c r="AI317" s="222">
        <f t="shared" si="46"/>
        <v>0</v>
      </c>
      <c r="AJ317" s="223">
        <f>'Ficha funcionário'!J312</f>
        <v>0</v>
      </c>
      <c r="AK317" s="222">
        <f>'Ficha funcionário'!K312</f>
        <v>0</v>
      </c>
      <c r="AL317" s="222">
        <f>'Ficha funcionário'!L312</f>
        <v>0</v>
      </c>
      <c r="AM317" s="222">
        <f>'Ficha funcionário'!M312</f>
        <v>-0.3</v>
      </c>
      <c r="AN317" s="222">
        <f t="shared" si="52"/>
        <v>0</v>
      </c>
      <c r="AO317" s="134">
        <f t="shared" si="47"/>
        <v>0</v>
      </c>
      <c r="AP317" s="178"/>
      <c r="AQ317" s="246" t="s">
        <v>175</v>
      </c>
      <c r="AR317" s="179"/>
      <c r="AS317" s="179"/>
      <c r="AT317" s="179"/>
      <c r="AU317" s="179"/>
    </row>
    <row r="318" spans="1:47">
      <c r="A318" s="123" t="b">
        <f>'Ficha funcionário'!A313</f>
        <v>0</v>
      </c>
      <c r="B318" s="123">
        <f>'Ficha funcionário'!B313</f>
        <v>0</v>
      </c>
      <c r="C318" s="123">
        <f>'Ficha funcionário'!C313</f>
        <v>0</v>
      </c>
      <c r="D318" s="124">
        <f>'Ficha funcionário'!D313</f>
        <v>0</v>
      </c>
      <c r="E31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1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18" s="173">
        <f>'Ficha funcionário'!I313</f>
        <v>0</v>
      </c>
      <c r="H318" s="126">
        <f>'Ficha funcionário'!N313</f>
        <v>44</v>
      </c>
      <c r="I318" s="126">
        <f>'Ficha funcionário'!O313</f>
        <v>9</v>
      </c>
      <c r="J318" s="127">
        <f t="shared" si="43"/>
        <v>0</v>
      </c>
      <c r="K318" s="172"/>
      <c r="L318" s="172"/>
      <c r="M318" s="172"/>
      <c r="N318" s="128">
        <f t="shared" si="48"/>
        <v>0</v>
      </c>
      <c r="O318" s="128">
        <f t="shared" si="44"/>
        <v>0</v>
      </c>
      <c r="P318" s="128">
        <f t="shared" si="45"/>
        <v>0</v>
      </c>
      <c r="Q318" s="129">
        <f t="shared" si="49"/>
        <v>18</v>
      </c>
      <c r="R318" s="177">
        <v>0</v>
      </c>
      <c r="S318" s="177">
        <v>0</v>
      </c>
      <c r="T318" s="177">
        <v>0</v>
      </c>
      <c r="U318" s="129">
        <f>-(S318*'Ficha funcionário'!O313)*'Ficha de funcio e processa'!J318</f>
        <v>0</v>
      </c>
      <c r="V318" s="129">
        <f>(T318*'Ficha funcionário'!O313)*'Ficha de funcio e processa'!J318</f>
        <v>0</v>
      </c>
      <c r="W318" s="130">
        <f t="shared" si="50"/>
        <v>0</v>
      </c>
      <c r="X318" s="132"/>
      <c r="Y318" s="132">
        <f t="shared" si="51"/>
        <v>0</v>
      </c>
      <c r="Z318" s="133"/>
      <c r="AA318" s="133"/>
      <c r="AB318" s="133"/>
      <c r="AC318" s="133"/>
      <c r="AD318" s="149">
        <f>'Ficha funcionário'!Q313</f>
        <v>0</v>
      </c>
      <c r="AE318" s="149">
        <f>'Ficha funcionário'!P313</f>
        <v>0</v>
      </c>
      <c r="AF318" s="133"/>
      <c r="AG318" s="221"/>
      <c r="AH318" s="221"/>
      <c r="AI318" s="222">
        <f t="shared" si="46"/>
        <v>0</v>
      </c>
      <c r="AJ318" s="223">
        <f>'Ficha funcionário'!J313</f>
        <v>0</v>
      </c>
      <c r="AK318" s="222">
        <f>'Ficha funcionário'!K313</f>
        <v>0</v>
      </c>
      <c r="AL318" s="222">
        <f>'Ficha funcionário'!L313</f>
        <v>0</v>
      </c>
      <c r="AM318" s="222">
        <f>'Ficha funcionário'!M313</f>
        <v>-0.3</v>
      </c>
      <c r="AN318" s="222">
        <f t="shared" si="52"/>
        <v>0</v>
      </c>
      <c r="AO318" s="134">
        <f t="shared" si="47"/>
        <v>0</v>
      </c>
      <c r="AP318" s="178"/>
      <c r="AQ318" s="246" t="s">
        <v>175</v>
      </c>
      <c r="AR318" s="179"/>
      <c r="AS318" s="179"/>
      <c r="AT318" s="179"/>
      <c r="AU318" s="179"/>
    </row>
    <row r="319" spans="1:47">
      <c r="A319" s="123" t="b">
        <f>'Ficha funcionário'!A314</f>
        <v>0</v>
      </c>
      <c r="B319" s="123">
        <f>'Ficha funcionário'!B314</f>
        <v>0</v>
      </c>
      <c r="C319" s="123">
        <f>'Ficha funcionário'!C314</f>
        <v>0</v>
      </c>
      <c r="D319" s="124">
        <f>'Ficha funcionário'!D314</f>
        <v>0</v>
      </c>
      <c r="E31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1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19" s="173">
        <f>'Ficha funcionário'!I314</f>
        <v>0</v>
      </c>
      <c r="H319" s="126">
        <f>'Ficha funcionário'!N314</f>
        <v>44</v>
      </c>
      <c r="I319" s="126">
        <f>'Ficha funcionário'!O314</f>
        <v>9</v>
      </c>
      <c r="J319" s="127">
        <f t="shared" si="43"/>
        <v>0</v>
      </c>
      <c r="K319" s="172"/>
      <c r="L319" s="172"/>
      <c r="M319" s="172"/>
      <c r="N319" s="128">
        <f t="shared" si="48"/>
        <v>0</v>
      </c>
      <c r="O319" s="128">
        <f t="shared" si="44"/>
        <v>0</v>
      </c>
      <c r="P319" s="128">
        <f t="shared" si="45"/>
        <v>0</v>
      </c>
      <c r="Q319" s="129">
        <f t="shared" si="49"/>
        <v>18</v>
      </c>
      <c r="R319" s="177">
        <v>0</v>
      </c>
      <c r="S319" s="177">
        <v>0</v>
      </c>
      <c r="T319" s="177">
        <v>0</v>
      </c>
      <c r="U319" s="129">
        <f>-(S319*'Ficha funcionário'!O314)*'Ficha de funcio e processa'!J319</f>
        <v>0</v>
      </c>
      <c r="V319" s="129">
        <f>(T319*'Ficha funcionário'!O314)*'Ficha de funcio e processa'!J319</f>
        <v>0</v>
      </c>
      <c r="W319" s="130">
        <f t="shared" si="50"/>
        <v>0</v>
      </c>
      <c r="X319" s="132"/>
      <c r="Y319" s="132">
        <f t="shared" si="51"/>
        <v>0</v>
      </c>
      <c r="Z319" s="133"/>
      <c r="AA319" s="133"/>
      <c r="AB319" s="133"/>
      <c r="AC319" s="133"/>
      <c r="AD319" s="149">
        <f>'Ficha funcionário'!Q314</f>
        <v>0</v>
      </c>
      <c r="AE319" s="149">
        <f>'Ficha funcionário'!P314</f>
        <v>0</v>
      </c>
      <c r="AF319" s="133"/>
      <c r="AG319" s="221"/>
      <c r="AH319" s="221"/>
      <c r="AI319" s="222">
        <f t="shared" si="46"/>
        <v>0</v>
      </c>
      <c r="AJ319" s="223">
        <f>'Ficha funcionário'!J314</f>
        <v>0</v>
      </c>
      <c r="AK319" s="222">
        <f>'Ficha funcionário'!K314</f>
        <v>0</v>
      </c>
      <c r="AL319" s="222">
        <f>'Ficha funcionário'!L314</f>
        <v>0</v>
      </c>
      <c r="AM319" s="222">
        <f>'Ficha funcionário'!M314</f>
        <v>-0.3</v>
      </c>
      <c r="AN319" s="222">
        <f t="shared" si="52"/>
        <v>0</v>
      </c>
      <c r="AO319" s="134">
        <f t="shared" si="47"/>
        <v>0</v>
      </c>
      <c r="AP319" s="178"/>
      <c r="AQ319" s="246" t="s">
        <v>175</v>
      </c>
      <c r="AR319" s="179"/>
      <c r="AS319" s="179"/>
      <c r="AT319" s="179"/>
      <c r="AU319" s="179"/>
    </row>
    <row r="320" spans="1:47">
      <c r="A320" s="123" t="b">
        <f>'Ficha funcionário'!A315</f>
        <v>0</v>
      </c>
      <c r="B320" s="123">
        <f>'Ficha funcionário'!B315</f>
        <v>0</v>
      </c>
      <c r="C320" s="123">
        <f>'Ficha funcionário'!C315</f>
        <v>0</v>
      </c>
      <c r="D320" s="124">
        <f>'Ficha funcionário'!D315</f>
        <v>0</v>
      </c>
      <c r="E32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2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20" s="173">
        <f>'Ficha funcionário'!I315</f>
        <v>0</v>
      </c>
      <c r="H320" s="126">
        <f>'Ficha funcionário'!N315</f>
        <v>44</v>
      </c>
      <c r="I320" s="126">
        <f>'Ficha funcionário'!O315</f>
        <v>9</v>
      </c>
      <c r="J320" s="127">
        <f t="shared" si="43"/>
        <v>0</v>
      </c>
      <c r="K320" s="172"/>
      <c r="L320" s="172"/>
      <c r="M320" s="172"/>
      <c r="N320" s="128">
        <f t="shared" si="48"/>
        <v>0</v>
      </c>
      <c r="O320" s="128">
        <f t="shared" si="44"/>
        <v>0</v>
      </c>
      <c r="P320" s="128">
        <f t="shared" si="45"/>
        <v>0</v>
      </c>
      <c r="Q320" s="129">
        <f t="shared" si="49"/>
        <v>18</v>
      </c>
      <c r="R320" s="177">
        <v>0</v>
      </c>
      <c r="S320" s="177">
        <v>0</v>
      </c>
      <c r="T320" s="177">
        <v>0</v>
      </c>
      <c r="U320" s="129">
        <f>-(S320*'Ficha funcionário'!O315)*'Ficha de funcio e processa'!J320</f>
        <v>0</v>
      </c>
      <c r="V320" s="129">
        <f>(T320*'Ficha funcionário'!O315)*'Ficha de funcio e processa'!J320</f>
        <v>0</v>
      </c>
      <c r="W320" s="130">
        <f t="shared" si="50"/>
        <v>0</v>
      </c>
      <c r="X320" s="132"/>
      <c r="Y320" s="132">
        <f t="shared" si="51"/>
        <v>0</v>
      </c>
      <c r="Z320" s="133"/>
      <c r="AA320" s="133"/>
      <c r="AB320" s="133"/>
      <c r="AC320" s="133"/>
      <c r="AD320" s="149">
        <f>'Ficha funcionário'!Q315</f>
        <v>0</v>
      </c>
      <c r="AE320" s="149">
        <f>'Ficha funcionário'!P315</f>
        <v>0</v>
      </c>
      <c r="AF320" s="133"/>
      <c r="AG320" s="221"/>
      <c r="AH320" s="221"/>
      <c r="AI320" s="222">
        <f t="shared" si="46"/>
        <v>0</v>
      </c>
      <c r="AJ320" s="223">
        <f>'Ficha funcionário'!J315</f>
        <v>0</v>
      </c>
      <c r="AK320" s="222">
        <f>'Ficha funcionário'!K315</f>
        <v>0</v>
      </c>
      <c r="AL320" s="222">
        <f>'Ficha funcionário'!L315</f>
        <v>0</v>
      </c>
      <c r="AM320" s="222">
        <f>'Ficha funcionário'!M315</f>
        <v>-0.3</v>
      </c>
      <c r="AN320" s="222">
        <f t="shared" si="52"/>
        <v>0</v>
      </c>
      <c r="AO320" s="134">
        <f t="shared" si="47"/>
        <v>0</v>
      </c>
      <c r="AP320" s="178"/>
      <c r="AQ320" s="246" t="s">
        <v>175</v>
      </c>
      <c r="AR320" s="179"/>
      <c r="AS320" s="179"/>
      <c r="AT320" s="179"/>
      <c r="AU320" s="179"/>
    </row>
    <row r="321" spans="1:47">
      <c r="A321" s="123" t="b">
        <f>'Ficha funcionário'!A316</f>
        <v>0</v>
      </c>
      <c r="B321" s="123">
        <f>'Ficha funcionário'!B316</f>
        <v>0</v>
      </c>
      <c r="C321" s="123">
        <f>'Ficha funcionário'!C316</f>
        <v>0</v>
      </c>
      <c r="D321" s="124">
        <f>'Ficha funcionário'!D316</f>
        <v>0</v>
      </c>
      <c r="E32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2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21" s="173">
        <f>'Ficha funcionário'!I316</f>
        <v>0</v>
      </c>
      <c r="H321" s="126">
        <f>'Ficha funcionário'!N316</f>
        <v>44</v>
      </c>
      <c r="I321" s="126">
        <f>'Ficha funcionário'!O316</f>
        <v>9</v>
      </c>
      <c r="J321" s="127">
        <f t="shared" si="43"/>
        <v>0</v>
      </c>
      <c r="K321" s="172"/>
      <c r="L321" s="172"/>
      <c r="M321" s="172"/>
      <c r="N321" s="128">
        <f t="shared" si="48"/>
        <v>0</v>
      </c>
      <c r="O321" s="128">
        <f t="shared" si="44"/>
        <v>0</v>
      </c>
      <c r="P321" s="128">
        <f t="shared" si="45"/>
        <v>0</v>
      </c>
      <c r="Q321" s="129">
        <f t="shared" si="49"/>
        <v>18</v>
      </c>
      <c r="R321" s="177">
        <v>0</v>
      </c>
      <c r="S321" s="177">
        <v>0</v>
      </c>
      <c r="T321" s="177">
        <v>0</v>
      </c>
      <c r="U321" s="129">
        <f>-(S321*'Ficha funcionário'!O316)*'Ficha de funcio e processa'!J321</f>
        <v>0</v>
      </c>
      <c r="V321" s="129">
        <f>(T321*'Ficha funcionário'!O316)*'Ficha de funcio e processa'!J321</f>
        <v>0</v>
      </c>
      <c r="W321" s="130">
        <f t="shared" si="50"/>
        <v>0</v>
      </c>
      <c r="X321" s="132"/>
      <c r="Y321" s="132">
        <f t="shared" si="51"/>
        <v>0</v>
      </c>
      <c r="Z321" s="133"/>
      <c r="AA321" s="133"/>
      <c r="AB321" s="133"/>
      <c r="AC321" s="133"/>
      <c r="AD321" s="149">
        <f>'Ficha funcionário'!Q316</f>
        <v>0</v>
      </c>
      <c r="AE321" s="149">
        <f>'Ficha funcionário'!P316</f>
        <v>0</v>
      </c>
      <c r="AF321" s="133"/>
      <c r="AG321" s="221"/>
      <c r="AH321" s="221"/>
      <c r="AI321" s="222">
        <f t="shared" si="46"/>
        <v>0</v>
      </c>
      <c r="AJ321" s="223">
        <f>'Ficha funcionário'!J316</f>
        <v>0</v>
      </c>
      <c r="AK321" s="222">
        <f>'Ficha funcionário'!K316</f>
        <v>0</v>
      </c>
      <c r="AL321" s="222">
        <f>'Ficha funcionário'!L316</f>
        <v>0</v>
      </c>
      <c r="AM321" s="222">
        <f>'Ficha funcionário'!M316</f>
        <v>-0.3</v>
      </c>
      <c r="AN321" s="222">
        <f t="shared" si="52"/>
        <v>0</v>
      </c>
      <c r="AO321" s="134">
        <f t="shared" si="47"/>
        <v>0</v>
      </c>
      <c r="AP321" s="178"/>
      <c r="AQ321" s="246" t="s">
        <v>175</v>
      </c>
      <c r="AR321" s="179"/>
      <c r="AS321" s="179"/>
      <c r="AT321" s="179"/>
      <c r="AU321" s="179"/>
    </row>
    <row r="322" spans="1:47">
      <c r="A322" s="123" t="b">
        <f>'Ficha funcionário'!A317</f>
        <v>0</v>
      </c>
      <c r="B322" s="123">
        <f>'Ficha funcionário'!B317</f>
        <v>0</v>
      </c>
      <c r="C322" s="123">
        <f>'Ficha funcionário'!C317</f>
        <v>0</v>
      </c>
      <c r="D322" s="124">
        <f>'Ficha funcionário'!D317</f>
        <v>0</v>
      </c>
      <c r="E32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2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22" s="173">
        <f>'Ficha funcionário'!I317</f>
        <v>0</v>
      </c>
      <c r="H322" s="126">
        <f>'Ficha funcionário'!N317</f>
        <v>44</v>
      </c>
      <c r="I322" s="126">
        <f>'Ficha funcionário'!O317</f>
        <v>9</v>
      </c>
      <c r="J322" s="127">
        <f t="shared" si="43"/>
        <v>0</v>
      </c>
      <c r="K322" s="172"/>
      <c r="L322" s="172"/>
      <c r="M322" s="172"/>
      <c r="N322" s="128">
        <f t="shared" si="48"/>
        <v>0</v>
      </c>
      <c r="O322" s="128">
        <f t="shared" si="44"/>
        <v>0</v>
      </c>
      <c r="P322" s="128">
        <f t="shared" si="45"/>
        <v>0</v>
      </c>
      <c r="Q322" s="129">
        <f t="shared" si="49"/>
        <v>18</v>
      </c>
      <c r="R322" s="177">
        <v>0</v>
      </c>
      <c r="S322" s="177">
        <v>0</v>
      </c>
      <c r="T322" s="177">
        <v>0</v>
      </c>
      <c r="U322" s="129">
        <f>-(S322*'Ficha funcionário'!O317)*'Ficha de funcio e processa'!J322</f>
        <v>0</v>
      </c>
      <c r="V322" s="129">
        <f>(T322*'Ficha funcionário'!O317)*'Ficha de funcio e processa'!J322</f>
        <v>0</v>
      </c>
      <c r="W322" s="130">
        <f t="shared" si="50"/>
        <v>0</v>
      </c>
      <c r="X322" s="132"/>
      <c r="Y322" s="132">
        <f t="shared" si="51"/>
        <v>0</v>
      </c>
      <c r="Z322" s="133"/>
      <c r="AA322" s="133"/>
      <c r="AB322" s="133"/>
      <c r="AC322" s="133"/>
      <c r="AD322" s="149">
        <f>'Ficha funcionário'!Q317</f>
        <v>0</v>
      </c>
      <c r="AE322" s="149">
        <f>'Ficha funcionário'!P317</f>
        <v>0</v>
      </c>
      <c r="AF322" s="133"/>
      <c r="AG322" s="221"/>
      <c r="AH322" s="221"/>
      <c r="AI322" s="222">
        <f t="shared" si="46"/>
        <v>0</v>
      </c>
      <c r="AJ322" s="223">
        <f>'Ficha funcionário'!J317</f>
        <v>0</v>
      </c>
      <c r="AK322" s="222">
        <f>'Ficha funcionário'!K317</f>
        <v>0</v>
      </c>
      <c r="AL322" s="222">
        <f>'Ficha funcionário'!L317</f>
        <v>0</v>
      </c>
      <c r="AM322" s="222">
        <f>'Ficha funcionário'!M317</f>
        <v>-0.3</v>
      </c>
      <c r="AN322" s="222">
        <f t="shared" si="52"/>
        <v>0</v>
      </c>
      <c r="AO322" s="134">
        <f t="shared" si="47"/>
        <v>0</v>
      </c>
      <c r="AP322" s="178"/>
      <c r="AQ322" s="246" t="s">
        <v>175</v>
      </c>
      <c r="AR322" s="179"/>
      <c r="AS322" s="179"/>
      <c r="AT322" s="179"/>
      <c r="AU322" s="179"/>
    </row>
    <row r="323" spans="1:47">
      <c r="A323" s="123" t="b">
        <f>'Ficha funcionário'!A318</f>
        <v>0</v>
      </c>
      <c r="B323" s="123">
        <f>'Ficha funcionário'!B318</f>
        <v>0</v>
      </c>
      <c r="C323" s="123">
        <f>'Ficha funcionário'!C318</f>
        <v>0</v>
      </c>
      <c r="D323" s="124">
        <f>'Ficha funcionário'!D318</f>
        <v>0</v>
      </c>
      <c r="E32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2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23" s="173">
        <f>'Ficha funcionário'!I318</f>
        <v>0</v>
      </c>
      <c r="H323" s="126">
        <f>'Ficha funcionário'!N318</f>
        <v>44</v>
      </c>
      <c r="I323" s="126">
        <f>'Ficha funcionário'!O318</f>
        <v>9</v>
      </c>
      <c r="J323" s="127">
        <f t="shared" si="43"/>
        <v>0</v>
      </c>
      <c r="K323" s="172"/>
      <c r="L323" s="172"/>
      <c r="M323" s="172"/>
      <c r="N323" s="128">
        <f t="shared" si="48"/>
        <v>0</v>
      </c>
      <c r="O323" s="128">
        <f t="shared" si="44"/>
        <v>0</v>
      </c>
      <c r="P323" s="128">
        <f t="shared" si="45"/>
        <v>0</v>
      </c>
      <c r="Q323" s="129">
        <f t="shared" si="49"/>
        <v>18</v>
      </c>
      <c r="R323" s="177">
        <v>0</v>
      </c>
      <c r="S323" s="177">
        <v>0</v>
      </c>
      <c r="T323" s="177">
        <v>0</v>
      </c>
      <c r="U323" s="129">
        <f>-(S323*'Ficha funcionário'!O318)*'Ficha de funcio e processa'!J323</f>
        <v>0</v>
      </c>
      <c r="V323" s="129">
        <f>(T323*'Ficha funcionário'!O318)*'Ficha de funcio e processa'!J323</f>
        <v>0</v>
      </c>
      <c r="W323" s="130">
        <f t="shared" si="50"/>
        <v>0</v>
      </c>
      <c r="X323" s="132"/>
      <c r="Y323" s="132">
        <f t="shared" si="51"/>
        <v>0</v>
      </c>
      <c r="Z323" s="133"/>
      <c r="AA323" s="133"/>
      <c r="AB323" s="133"/>
      <c r="AC323" s="133"/>
      <c r="AD323" s="149">
        <f>'Ficha funcionário'!Q318</f>
        <v>0</v>
      </c>
      <c r="AE323" s="149">
        <f>'Ficha funcionário'!P318</f>
        <v>0</v>
      </c>
      <c r="AF323" s="133"/>
      <c r="AG323" s="221"/>
      <c r="AH323" s="221"/>
      <c r="AI323" s="222">
        <f t="shared" si="46"/>
        <v>0</v>
      </c>
      <c r="AJ323" s="223">
        <f>'Ficha funcionário'!J318</f>
        <v>0</v>
      </c>
      <c r="AK323" s="222">
        <f>'Ficha funcionário'!K318</f>
        <v>0</v>
      </c>
      <c r="AL323" s="222">
        <f>'Ficha funcionário'!L318</f>
        <v>0</v>
      </c>
      <c r="AM323" s="222">
        <f>'Ficha funcionário'!M318</f>
        <v>-0.3</v>
      </c>
      <c r="AN323" s="222">
        <f t="shared" si="52"/>
        <v>0</v>
      </c>
      <c r="AO323" s="134">
        <f t="shared" si="47"/>
        <v>0</v>
      </c>
      <c r="AP323" s="178"/>
      <c r="AQ323" s="246" t="s">
        <v>175</v>
      </c>
      <c r="AR323" s="179"/>
      <c r="AS323" s="179"/>
      <c r="AT323" s="179"/>
      <c r="AU323" s="179"/>
    </row>
    <row r="324" spans="1:47">
      <c r="A324" s="123" t="b">
        <f>'Ficha funcionário'!A319</f>
        <v>0</v>
      </c>
      <c r="B324" s="123">
        <f>'Ficha funcionário'!B319</f>
        <v>0</v>
      </c>
      <c r="C324" s="123">
        <f>'Ficha funcionário'!C319</f>
        <v>0</v>
      </c>
      <c r="D324" s="124">
        <f>'Ficha funcionário'!D319</f>
        <v>0</v>
      </c>
      <c r="E32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2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24" s="173">
        <f>'Ficha funcionário'!I319</f>
        <v>0</v>
      </c>
      <c r="H324" s="126">
        <f>'Ficha funcionário'!N319</f>
        <v>44</v>
      </c>
      <c r="I324" s="126">
        <f>'Ficha funcionário'!O319</f>
        <v>9</v>
      </c>
      <c r="J324" s="127">
        <f t="shared" si="43"/>
        <v>0</v>
      </c>
      <c r="K324" s="172"/>
      <c r="L324" s="172"/>
      <c r="M324" s="172"/>
      <c r="N324" s="128">
        <f t="shared" si="48"/>
        <v>0</v>
      </c>
      <c r="O324" s="128">
        <f t="shared" si="44"/>
        <v>0</v>
      </c>
      <c r="P324" s="128">
        <f t="shared" si="45"/>
        <v>0</v>
      </c>
      <c r="Q324" s="129">
        <f t="shared" si="49"/>
        <v>18</v>
      </c>
      <c r="R324" s="177">
        <v>0</v>
      </c>
      <c r="S324" s="177">
        <v>0</v>
      </c>
      <c r="T324" s="177">
        <v>0</v>
      </c>
      <c r="U324" s="129">
        <f>-(S324*'Ficha funcionário'!O319)*'Ficha de funcio e processa'!J324</f>
        <v>0</v>
      </c>
      <c r="V324" s="129">
        <f>(T324*'Ficha funcionário'!O319)*'Ficha de funcio e processa'!J324</f>
        <v>0</v>
      </c>
      <c r="W324" s="130">
        <f t="shared" si="50"/>
        <v>0</v>
      </c>
      <c r="X324" s="132"/>
      <c r="Y324" s="132">
        <f t="shared" si="51"/>
        <v>0</v>
      </c>
      <c r="Z324" s="133"/>
      <c r="AA324" s="133"/>
      <c r="AB324" s="133"/>
      <c r="AC324" s="133"/>
      <c r="AD324" s="149">
        <f>'Ficha funcionário'!Q319</f>
        <v>0</v>
      </c>
      <c r="AE324" s="149">
        <f>'Ficha funcionário'!P319</f>
        <v>0</v>
      </c>
      <c r="AF324" s="133"/>
      <c r="AG324" s="221"/>
      <c r="AH324" s="221"/>
      <c r="AI324" s="222">
        <f t="shared" si="46"/>
        <v>0</v>
      </c>
      <c r="AJ324" s="223">
        <f>'Ficha funcionário'!J319</f>
        <v>0</v>
      </c>
      <c r="AK324" s="222">
        <f>'Ficha funcionário'!K319</f>
        <v>0</v>
      </c>
      <c r="AL324" s="222">
        <f>'Ficha funcionário'!L319</f>
        <v>0</v>
      </c>
      <c r="AM324" s="222">
        <f>'Ficha funcionário'!M319</f>
        <v>-0.3</v>
      </c>
      <c r="AN324" s="222">
        <f t="shared" si="52"/>
        <v>0</v>
      </c>
      <c r="AO324" s="134">
        <f t="shared" si="47"/>
        <v>0</v>
      </c>
      <c r="AP324" s="178"/>
      <c r="AQ324" s="246" t="s">
        <v>175</v>
      </c>
      <c r="AR324" s="179"/>
      <c r="AS324" s="179"/>
      <c r="AT324" s="179"/>
      <c r="AU324" s="179"/>
    </row>
    <row r="325" spans="1:47">
      <c r="A325" s="123" t="b">
        <f>'Ficha funcionário'!A320</f>
        <v>0</v>
      </c>
      <c r="B325" s="123">
        <f>'Ficha funcionário'!B320</f>
        <v>0</v>
      </c>
      <c r="C325" s="123">
        <f>'Ficha funcionário'!C320</f>
        <v>0</v>
      </c>
      <c r="D325" s="124">
        <f>'Ficha funcionário'!D320</f>
        <v>0</v>
      </c>
      <c r="E32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2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25" s="173">
        <f>'Ficha funcionário'!I320</f>
        <v>0</v>
      </c>
      <c r="H325" s="126">
        <f>'Ficha funcionário'!N320</f>
        <v>44</v>
      </c>
      <c r="I325" s="126">
        <f>'Ficha funcionário'!O320</f>
        <v>9</v>
      </c>
      <c r="J325" s="127">
        <f t="shared" si="43"/>
        <v>0</v>
      </c>
      <c r="K325" s="172"/>
      <c r="L325" s="172"/>
      <c r="M325" s="172"/>
      <c r="N325" s="128">
        <f t="shared" si="48"/>
        <v>0</v>
      </c>
      <c r="O325" s="128">
        <f t="shared" si="44"/>
        <v>0</v>
      </c>
      <c r="P325" s="128">
        <f t="shared" si="45"/>
        <v>0</v>
      </c>
      <c r="Q325" s="129">
        <f t="shared" si="49"/>
        <v>18</v>
      </c>
      <c r="R325" s="177">
        <v>0</v>
      </c>
      <c r="S325" s="177">
        <v>0</v>
      </c>
      <c r="T325" s="177">
        <v>0</v>
      </c>
      <c r="U325" s="129">
        <f>-(S325*'Ficha funcionário'!O320)*'Ficha de funcio e processa'!J325</f>
        <v>0</v>
      </c>
      <c r="V325" s="129">
        <f>(T325*'Ficha funcionário'!O320)*'Ficha de funcio e processa'!J325</f>
        <v>0</v>
      </c>
      <c r="W325" s="130">
        <f t="shared" si="50"/>
        <v>0</v>
      </c>
      <c r="X325" s="132"/>
      <c r="Y325" s="132">
        <f t="shared" si="51"/>
        <v>0</v>
      </c>
      <c r="Z325" s="133"/>
      <c r="AA325" s="133"/>
      <c r="AB325" s="133"/>
      <c r="AC325" s="133"/>
      <c r="AD325" s="149">
        <f>'Ficha funcionário'!Q320</f>
        <v>0</v>
      </c>
      <c r="AE325" s="149">
        <f>'Ficha funcionário'!P320</f>
        <v>0</v>
      </c>
      <c r="AF325" s="133"/>
      <c r="AG325" s="221"/>
      <c r="AH325" s="221"/>
      <c r="AI325" s="222">
        <f t="shared" si="46"/>
        <v>0</v>
      </c>
      <c r="AJ325" s="223">
        <f>'Ficha funcionário'!J320</f>
        <v>0</v>
      </c>
      <c r="AK325" s="222">
        <f>'Ficha funcionário'!K320</f>
        <v>0</v>
      </c>
      <c r="AL325" s="222">
        <f>'Ficha funcionário'!L320</f>
        <v>0</v>
      </c>
      <c r="AM325" s="222">
        <f>'Ficha funcionário'!M320</f>
        <v>-0.3</v>
      </c>
      <c r="AN325" s="222">
        <f t="shared" si="52"/>
        <v>0</v>
      </c>
      <c r="AO325" s="134">
        <f t="shared" si="47"/>
        <v>0</v>
      </c>
      <c r="AP325" s="178"/>
      <c r="AQ325" s="246" t="s">
        <v>175</v>
      </c>
      <c r="AR325" s="179"/>
      <c r="AS325" s="179"/>
      <c r="AT325" s="179"/>
      <c r="AU325" s="179"/>
    </row>
    <row r="326" spans="1:47">
      <c r="A326" s="123" t="b">
        <f>'Ficha funcionário'!A321</f>
        <v>0</v>
      </c>
      <c r="B326" s="123">
        <f>'Ficha funcionário'!B321</f>
        <v>0</v>
      </c>
      <c r="C326" s="123">
        <f>'Ficha funcionário'!C321</f>
        <v>0</v>
      </c>
      <c r="D326" s="124">
        <f>'Ficha funcionário'!D321</f>
        <v>0</v>
      </c>
      <c r="E32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2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26" s="173">
        <f>'Ficha funcionário'!I321</f>
        <v>0</v>
      </c>
      <c r="H326" s="126">
        <f>'Ficha funcionário'!N321</f>
        <v>44</v>
      </c>
      <c r="I326" s="126">
        <f>'Ficha funcionário'!O321</f>
        <v>9</v>
      </c>
      <c r="J326" s="127">
        <f t="shared" si="43"/>
        <v>0</v>
      </c>
      <c r="K326" s="172"/>
      <c r="L326" s="172"/>
      <c r="M326" s="172"/>
      <c r="N326" s="128">
        <f t="shared" si="48"/>
        <v>0</v>
      </c>
      <c r="O326" s="128">
        <f t="shared" si="44"/>
        <v>0</v>
      </c>
      <c r="P326" s="128">
        <f t="shared" si="45"/>
        <v>0</v>
      </c>
      <c r="Q326" s="129">
        <f t="shared" si="49"/>
        <v>18</v>
      </c>
      <c r="R326" s="177">
        <v>0</v>
      </c>
      <c r="S326" s="177">
        <v>0</v>
      </c>
      <c r="T326" s="177">
        <v>0</v>
      </c>
      <c r="U326" s="129">
        <f>-(S326*'Ficha funcionário'!O321)*'Ficha de funcio e processa'!J326</f>
        <v>0</v>
      </c>
      <c r="V326" s="129">
        <f>(T326*'Ficha funcionário'!O321)*'Ficha de funcio e processa'!J326</f>
        <v>0</v>
      </c>
      <c r="W326" s="130">
        <f t="shared" si="50"/>
        <v>0</v>
      </c>
      <c r="X326" s="132"/>
      <c r="Y326" s="132">
        <f t="shared" si="51"/>
        <v>0</v>
      </c>
      <c r="Z326" s="133"/>
      <c r="AA326" s="133"/>
      <c r="AB326" s="133"/>
      <c r="AC326" s="133"/>
      <c r="AD326" s="149">
        <f>'Ficha funcionário'!Q321</f>
        <v>0</v>
      </c>
      <c r="AE326" s="149">
        <f>'Ficha funcionário'!P321</f>
        <v>0</v>
      </c>
      <c r="AF326" s="133"/>
      <c r="AG326" s="221"/>
      <c r="AH326" s="221"/>
      <c r="AI326" s="222">
        <f t="shared" si="46"/>
        <v>0</v>
      </c>
      <c r="AJ326" s="223">
        <f>'Ficha funcionário'!J321</f>
        <v>0</v>
      </c>
      <c r="AK326" s="222">
        <f>'Ficha funcionário'!K321</f>
        <v>0</v>
      </c>
      <c r="AL326" s="222">
        <f>'Ficha funcionário'!L321</f>
        <v>0</v>
      </c>
      <c r="AM326" s="222">
        <f>'Ficha funcionário'!M321</f>
        <v>-0.3</v>
      </c>
      <c r="AN326" s="222">
        <f t="shared" si="52"/>
        <v>0</v>
      </c>
      <c r="AO326" s="134">
        <f t="shared" si="47"/>
        <v>0</v>
      </c>
      <c r="AP326" s="178"/>
      <c r="AQ326" s="246" t="s">
        <v>175</v>
      </c>
      <c r="AR326" s="179"/>
      <c r="AS326" s="179"/>
      <c r="AT326" s="179"/>
      <c r="AU326" s="179"/>
    </row>
    <row r="327" spans="1:47">
      <c r="A327" s="123" t="b">
        <f>'Ficha funcionário'!A322</f>
        <v>0</v>
      </c>
      <c r="B327" s="123">
        <f>'Ficha funcionário'!B322</f>
        <v>0</v>
      </c>
      <c r="C327" s="123">
        <f>'Ficha funcionário'!C322</f>
        <v>0</v>
      </c>
      <c r="D327" s="124">
        <f>'Ficha funcionário'!D322</f>
        <v>0</v>
      </c>
      <c r="E32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2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27" s="173">
        <f>'Ficha funcionário'!I322</f>
        <v>0</v>
      </c>
      <c r="H327" s="126">
        <f>'Ficha funcionário'!N322</f>
        <v>44</v>
      </c>
      <c r="I327" s="126">
        <f>'Ficha funcionário'!O322</f>
        <v>9</v>
      </c>
      <c r="J327" s="127">
        <f t="shared" si="43"/>
        <v>0</v>
      </c>
      <c r="K327" s="172"/>
      <c r="L327" s="172"/>
      <c r="M327" s="172"/>
      <c r="N327" s="128">
        <f t="shared" si="48"/>
        <v>0</v>
      </c>
      <c r="O327" s="128">
        <f t="shared" si="44"/>
        <v>0</v>
      </c>
      <c r="P327" s="128">
        <f t="shared" si="45"/>
        <v>0</v>
      </c>
      <c r="Q327" s="129">
        <f t="shared" si="49"/>
        <v>18</v>
      </c>
      <c r="R327" s="177">
        <v>0</v>
      </c>
      <c r="S327" s="177">
        <v>0</v>
      </c>
      <c r="T327" s="177">
        <v>0</v>
      </c>
      <c r="U327" s="129">
        <f>-(S327*'Ficha funcionário'!O322)*'Ficha de funcio e processa'!J327</f>
        <v>0</v>
      </c>
      <c r="V327" s="129">
        <f>(T327*'Ficha funcionário'!O322)*'Ficha de funcio e processa'!J327</f>
        <v>0</v>
      </c>
      <c r="W327" s="130">
        <f t="shared" si="50"/>
        <v>0</v>
      </c>
      <c r="X327" s="132"/>
      <c r="Y327" s="132">
        <f t="shared" si="51"/>
        <v>0</v>
      </c>
      <c r="Z327" s="133"/>
      <c r="AA327" s="133"/>
      <c r="AB327" s="133"/>
      <c r="AC327" s="133"/>
      <c r="AD327" s="149">
        <f>'Ficha funcionário'!Q322</f>
        <v>0</v>
      </c>
      <c r="AE327" s="149">
        <f>'Ficha funcionário'!P322</f>
        <v>0</v>
      </c>
      <c r="AF327" s="133"/>
      <c r="AG327" s="221"/>
      <c r="AH327" s="221"/>
      <c r="AI327" s="222">
        <f t="shared" si="46"/>
        <v>0</v>
      </c>
      <c r="AJ327" s="223">
        <f>'Ficha funcionário'!J322</f>
        <v>0</v>
      </c>
      <c r="AK327" s="222">
        <f>'Ficha funcionário'!K322</f>
        <v>0</v>
      </c>
      <c r="AL327" s="222">
        <f>'Ficha funcionário'!L322</f>
        <v>0</v>
      </c>
      <c r="AM327" s="222">
        <f>'Ficha funcionário'!M322</f>
        <v>-0.3</v>
      </c>
      <c r="AN327" s="222">
        <f t="shared" si="52"/>
        <v>0</v>
      </c>
      <c r="AO327" s="134">
        <f t="shared" si="47"/>
        <v>0</v>
      </c>
      <c r="AP327" s="178"/>
      <c r="AQ327" s="246" t="s">
        <v>175</v>
      </c>
      <c r="AR327" s="179"/>
      <c r="AS327" s="179"/>
      <c r="AT327" s="179"/>
      <c r="AU327" s="179"/>
    </row>
    <row r="328" spans="1:47">
      <c r="A328" s="123" t="b">
        <f>'Ficha funcionário'!A323</f>
        <v>0</v>
      </c>
      <c r="B328" s="123">
        <f>'Ficha funcionário'!B323</f>
        <v>0</v>
      </c>
      <c r="C328" s="123">
        <f>'Ficha funcionário'!C323</f>
        <v>0</v>
      </c>
      <c r="D328" s="124">
        <f>'Ficha funcionário'!D323</f>
        <v>0</v>
      </c>
      <c r="E32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2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28" s="173">
        <f>'Ficha funcionário'!I323</f>
        <v>0</v>
      </c>
      <c r="H328" s="126">
        <f>'Ficha funcionário'!N323</f>
        <v>44</v>
      </c>
      <c r="I328" s="126">
        <f>'Ficha funcionário'!O323</f>
        <v>9</v>
      </c>
      <c r="J328" s="127">
        <f t="shared" si="43"/>
        <v>0</v>
      </c>
      <c r="K328" s="172"/>
      <c r="L328" s="172"/>
      <c r="M328" s="172"/>
      <c r="N328" s="128">
        <f t="shared" si="48"/>
        <v>0</v>
      </c>
      <c r="O328" s="128">
        <f t="shared" si="44"/>
        <v>0</v>
      </c>
      <c r="P328" s="128">
        <f t="shared" si="45"/>
        <v>0</v>
      </c>
      <c r="Q328" s="129">
        <f t="shared" si="49"/>
        <v>18</v>
      </c>
      <c r="R328" s="177">
        <v>0</v>
      </c>
      <c r="S328" s="177">
        <v>0</v>
      </c>
      <c r="T328" s="177">
        <v>0</v>
      </c>
      <c r="U328" s="129">
        <f>-(S328*'Ficha funcionário'!O323)*'Ficha de funcio e processa'!J328</f>
        <v>0</v>
      </c>
      <c r="V328" s="129">
        <f>(T328*'Ficha funcionário'!O323)*'Ficha de funcio e processa'!J328</f>
        <v>0</v>
      </c>
      <c r="W328" s="130">
        <f t="shared" si="50"/>
        <v>0</v>
      </c>
      <c r="X328" s="132"/>
      <c r="Y328" s="132">
        <f t="shared" si="51"/>
        <v>0</v>
      </c>
      <c r="Z328" s="133"/>
      <c r="AA328" s="133"/>
      <c r="AB328" s="133"/>
      <c r="AC328" s="133"/>
      <c r="AD328" s="149">
        <f>'Ficha funcionário'!Q323</f>
        <v>0</v>
      </c>
      <c r="AE328" s="149">
        <f>'Ficha funcionário'!P323</f>
        <v>0</v>
      </c>
      <c r="AF328" s="133"/>
      <c r="AG328" s="221"/>
      <c r="AH328" s="221"/>
      <c r="AI328" s="222">
        <f t="shared" si="46"/>
        <v>0</v>
      </c>
      <c r="AJ328" s="223">
        <f>'Ficha funcionário'!J323</f>
        <v>0</v>
      </c>
      <c r="AK328" s="222">
        <f>'Ficha funcionário'!K323</f>
        <v>0</v>
      </c>
      <c r="AL328" s="222">
        <f>'Ficha funcionário'!L323</f>
        <v>0</v>
      </c>
      <c r="AM328" s="222">
        <f>'Ficha funcionário'!M323</f>
        <v>-0.3</v>
      </c>
      <c r="AN328" s="222">
        <f t="shared" si="52"/>
        <v>0</v>
      </c>
      <c r="AO328" s="134">
        <f t="shared" si="47"/>
        <v>0</v>
      </c>
      <c r="AP328" s="178"/>
      <c r="AQ328" s="246" t="s">
        <v>175</v>
      </c>
      <c r="AR328" s="179"/>
      <c r="AS328" s="179"/>
      <c r="AT328" s="179"/>
      <c r="AU328" s="179"/>
    </row>
    <row r="329" spans="1:47">
      <c r="A329" s="123" t="b">
        <f>'Ficha funcionário'!A324</f>
        <v>0</v>
      </c>
      <c r="B329" s="123">
        <f>'Ficha funcionário'!B324</f>
        <v>0</v>
      </c>
      <c r="C329" s="123">
        <f>'Ficha funcionário'!C324</f>
        <v>0</v>
      </c>
      <c r="D329" s="124">
        <f>'Ficha funcionário'!D324</f>
        <v>0</v>
      </c>
      <c r="E32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2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29" s="173">
        <f>'Ficha funcionário'!I324</f>
        <v>0</v>
      </c>
      <c r="H329" s="126">
        <f>'Ficha funcionário'!N324</f>
        <v>44</v>
      </c>
      <c r="I329" s="126">
        <f>'Ficha funcionário'!O324</f>
        <v>9</v>
      </c>
      <c r="J329" s="127">
        <f t="shared" si="43"/>
        <v>0</v>
      </c>
      <c r="K329" s="172"/>
      <c r="L329" s="172"/>
      <c r="M329" s="172"/>
      <c r="N329" s="128">
        <f t="shared" si="48"/>
        <v>0</v>
      </c>
      <c r="O329" s="128">
        <f t="shared" si="44"/>
        <v>0</v>
      </c>
      <c r="P329" s="128">
        <f t="shared" si="45"/>
        <v>0</v>
      </c>
      <c r="Q329" s="129">
        <f t="shared" si="49"/>
        <v>18</v>
      </c>
      <c r="R329" s="177">
        <v>0</v>
      </c>
      <c r="S329" s="177">
        <v>0</v>
      </c>
      <c r="T329" s="177">
        <v>0</v>
      </c>
      <c r="U329" s="129">
        <f>-(S329*'Ficha funcionário'!O324)*'Ficha de funcio e processa'!J329</f>
        <v>0</v>
      </c>
      <c r="V329" s="129">
        <f>(T329*'Ficha funcionário'!O324)*'Ficha de funcio e processa'!J329</f>
        <v>0</v>
      </c>
      <c r="W329" s="130">
        <f t="shared" si="50"/>
        <v>0</v>
      </c>
      <c r="X329" s="132"/>
      <c r="Y329" s="132">
        <f t="shared" si="51"/>
        <v>0</v>
      </c>
      <c r="Z329" s="133"/>
      <c r="AA329" s="133"/>
      <c r="AB329" s="133"/>
      <c r="AC329" s="133"/>
      <c r="AD329" s="149">
        <f>'Ficha funcionário'!Q324</f>
        <v>0</v>
      </c>
      <c r="AE329" s="149">
        <f>'Ficha funcionário'!P324</f>
        <v>0</v>
      </c>
      <c r="AF329" s="133"/>
      <c r="AG329" s="221"/>
      <c r="AH329" s="221"/>
      <c r="AI329" s="222">
        <f t="shared" si="46"/>
        <v>0</v>
      </c>
      <c r="AJ329" s="223">
        <f>'Ficha funcionário'!J324</f>
        <v>0</v>
      </c>
      <c r="AK329" s="222">
        <f>'Ficha funcionário'!K324</f>
        <v>0</v>
      </c>
      <c r="AL329" s="222">
        <f>'Ficha funcionário'!L324</f>
        <v>0</v>
      </c>
      <c r="AM329" s="222">
        <f>'Ficha funcionário'!M324</f>
        <v>-0.3</v>
      </c>
      <c r="AN329" s="222">
        <f t="shared" si="52"/>
        <v>0</v>
      </c>
      <c r="AO329" s="134">
        <f t="shared" si="47"/>
        <v>0</v>
      </c>
      <c r="AP329" s="178"/>
      <c r="AQ329" s="246" t="s">
        <v>175</v>
      </c>
      <c r="AR329" s="179"/>
      <c r="AS329" s="179"/>
      <c r="AT329" s="179"/>
      <c r="AU329" s="179"/>
    </row>
    <row r="330" spans="1:47">
      <c r="A330" s="123" t="b">
        <f>'Ficha funcionário'!A325</f>
        <v>0</v>
      </c>
      <c r="B330" s="123">
        <f>'Ficha funcionário'!B325</f>
        <v>0</v>
      </c>
      <c r="C330" s="123">
        <f>'Ficha funcionário'!C325</f>
        <v>0</v>
      </c>
      <c r="D330" s="124">
        <f>'Ficha funcionário'!D325</f>
        <v>0</v>
      </c>
      <c r="E33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3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30" s="173">
        <f>'Ficha funcionário'!I325</f>
        <v>0</v>
      </c>
      <c r="H330" s="126">
        <f>'Ficha funcionário'!N325</f>
        <v>44</v>
      </c>
      <c r="I330" s="126">
        <f>'Ficha funcionário'!O325</f>
        <v>9</v>
      </c>
      <c r="J330" s="127">
        <f t="shared" si="43"/>
        <v>0</v>
      </c>
      <c r="K330" s="172"/>
      <c r="L330" s="172"/>
      <c r="M330" s="172"/>
      <c r="N330" s="128">
        <f t="shared" si="48"/>
        <v>0</v>
      </c>
      <c r="O330" s="128">
        <f t="shared" si="44"/>
        <v>0</v>
      </c>
      <c r="P330" s="128">
        <f t="shared" si="45"/>
        <v>0</v>
      </c>
      <c r="Q330" s="129">
        <f t="shared" si="49"/>
        <v>18</v>
      </c>
      <c r="R330" s="177">
        <v>0</v>
      </c>
      <c r="S330" s="177">
        <v>0</v>
      </c>
      <c r="T330" s="177">
        <v>0</v>
      </c>
      <c r="U330" s="129">
        <f>-(S330*'Ficha funcionário'!O325)*'Ficha de funcio e processa'!J330</f>
        <v>0</v>
      </c>
      <c r="V330" s="129">
        <f>(T330*'Ficha funcionário'!O325)*'Ficha de funcio e processa'!J330</f>
        <v>0</v>
      </c>
      <c r="W330" s="130">
        <f t="shared" si="50"/>
        <v>0</v>
      </c>
      <c r="X330" s="132"/>
      <c r="Y330" s="132">
        <f t="shared" si="51"/>
        <v>0</v>
      </c>
      <c r="Z330" s="133"/>
      <c r="AA330" s="133"/>
      <c r="AB330" s="133"/>
      <c r="AC330" s="133"/>
      <c r="AD330" s="149">
        <f>'Ficha funcionário'!Q325</f>
        <v>0</v>
      </c>
      <c r="AE330" s="149">
        <f>'Ficha funcionário'!P325</f>
        <v>0</v>
      </c>
      <c r="AF330" s="133"/>
      <c r="AG330" s="221"/>
      <c r="AH330" s="221"/>
      <c r="AI330" s="222">
        <f t="shared" si="46"/>
        <v>0</v>
      </c>
      <c r="AJ330" s="223">
        <f>'Ficha funcionário'!J325</f>
        <v>0</v>
      </c>
      <c r="AK330" s="222">
        <f>'Ficha funcionário'!K325</f>
        <v>0</v>
      </c>
      <c r="AL330" s="222">
        <f>'Ficha funcionário'!L325</f>
        <v>0</v>
      </c>
      <c r="AM330" s="222">
        <f>'Ficha funcionário'!M325</f>
        <v>-0.3</v>
      </c>
      <c r="AN330" s="222">
        <f t="shared" si="52"/>
        <v>0</v>
      </c>
      <c r="AO330" s="134">
        <f t="shared" si="47"/>
        <v>0</v>
      </c>
      <c r="AP330" s="178"/>
      <c r="AQ330" s="246" t="s">
        <v>175</v>
      </c>
      <c r="AR330" s="179"/>
      <c r="AS330" s="179"/>
      <c r="AT330" s="179"/>
      <c r="AU330" s="179"/>
    </row>
    <row r="331" spans="1:47">
      <c r="A331" s="123" t="b">
        <f>'Ficha funcionário'!A326</f>
        <v>0</v>
      </c>
      <c r="B331" s="123">
        <f>'Ficha funcionário'!B326</f>
        <v>0</v>
      </c>
      <c r="C331" s="123">
        <f>'Ficha funcionário'!C326</f>
        <v>0</v>
      </c>
      <c r="D331" s="124">
        <f>'Ficha funcionário'!D326</f>
        <v>0</v>
      </c>
      <c r="E33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3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31" s="173">
        <f>'Ficha funcionário'!I326</f>
        <v>0</v>
      </c>
      <c r="H331" s="126">
        <f>'Ficha funcionário'!N326</f>
        <v>44</v>
      </c>
      <c r="I331" s="126">
        <f>'Ficha funcionário'!O326</f>
        <v>9</v>
      </c>
      <c r="J331" s="127">
        <f t="shared" si="43"/>
        <v>0</v>
      </c>
      <c r="K331" s="172"/>
      <c r="L331" s="172"/>
      <c r="M331" s="172"/>
      <c r="N331" s="128">
        <f t="shared" si="48"/>
        <v>0</v>
      </c>
      <c r="O331" s="128">
        <f t="shared" si="44"/>
        <v>0</v>
      </c>
      <c r="P331" s="128">
        <f t="shared" si="45"/>
        <v>0</v>
      </c>
      <c r="Q331" s="129">
        <f t="shared" si="49"/>
        <v>18</v>
      </c>
      <c r="R331" s="177">
        <v>0</v>
      </c>
      <c r="S331" s="177">
        <v>0</v>
      </c>
      <c r="T331" s="177">
        <v>0</v>
      </c>
      <c r="U331" s="129">
        <f>-(S331*'Ficha funcionário'!O326)*'Ficha de funcio e processa'!J331</f>
        <v>0</v>
      </c>
      <c r="V331" s="129">
        <f>(T331*'Ficha funcionário'!O326)*'Ficha de funcio e processa'!J331</f>
        <v>0</v>
      </c>
      <c r="W331" s="130">
        <f t="shared" si="50"/>
        <v>0</v>
      </c>
      <c r="X331" s="132"/>
      <c r="Y331" s="132">
        <f t="shared" si="51"/>
        <v>0</v>
      </c>
      <c r="Z331" s="133"/>
      <c r="AA331" s="133"/>
      <c r="AB331" s="133"/>
      <c r="AC331" s="133"/>
      <c r="AD331" s="149">
        <f>'Ficha funcionário'!Q326</f>
        <v>0</v>
      </c>
      <c r="AE331" s="149">
        <f>'Ficha funcionário'!P326</f>
        <v>0</v>
      </c>
      <c r="AF331" s="133"/>
      <c r="AG331" s="221"/>
      <c r="AH331" s="221"/>
      <c r="AI331" s="222">
        <f t="shared" si="46"/>
        <v>0</v>
      </c>
      <c r="AJ331" s="223">
        <f>'Ficha funcionário'!J326</f>
        <v>0</v>
      </c>
      <c r="AK331" s="222">
        <f>'Ficha funcionário'!K326</f>
        <v>0</v>
      </c>
      <c r="AL331" s="222">
        <f>'Ficha funcionário'!L326</f>
        <v>0</v>
      </c>
      <c r="AM331" s="222">
        <f>'Ficha funcionário'!M326</f>
        <v>-0.3</v>
      </c>
      <c r="AN331" s="222">
        <f t="shared" si="52"/>
        <v>0</v>
      </c>
      <c r="AO331" s="134">
        <f t="shared" si="47"/>
        <v>0</v>
      </c>
      <c r="AP331" s="178"/>
      <c r="AQ331" s="246" t="s">
        <v>175</v>
      </c>
      <c r="AR331" s="179"/>
      <c r="AS331" s="179"/>
      <c r="AT331" s="179"/>
      <c r="AU331" s="179"/>
    </row>
    <row r="332" spans="1:47">
      <c r="A332" s="123" t="b">
        <f>'Ficha funcionário'!A327</f>
        <v>0</v>
      </c>
      <c r="B332" s="123">
        <f>'Ficha funcionário'!B327</f>
        <v>0</v>
      </c>
      <c r="C332" s="123">
        <f>'Ficha funcionário'!C327</f>
        <v>0</v>
      </c>
      <c r="D332" s="124">
        <f>'Ficha funcionário'!D327</f>
        <v>0</v>
      </c>
      <c r="E33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3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32" s="173">
        <f>'Ficha funcionário'!I327</f>
        <v>0</v>
      </c>
      <c r="H332" s="126">
        <f>'Ficha funcionário'!N327</f>
        <v>44</v>
      </c>
      <c r="I332" s="126">
        <f>'Ficha funcionário'!O327</f>
        <v>9</v>
      </c>
      <c r="J332" s="127">
        <f t="shared" si="43"/>
        <v>0</v>
      </c>
      <c r="K332" s="172"/>
      <c r="L332" s="172"/>
      <c r="M332" s="172"/>
      <c r="N332" s="128">
        <f t="shared" si="48"/>
        <v>0</v>
      </c>
      <c r="O332" s="128">
        <f t="shared" si="44"/>
        <v>0</v>
      </c>
      <c r="P332" s="128">
        <f t="shared" si="45"/>
        <v>0</v>
      </c>
      <c r="Q332" s="129">
        <f t="shared" si="49"/>
        <v>18</v>
      </c>
      <c r="R332" s="177">
        <v>0</v>
      </c>
      <c r="S332" s="177">
        <v>0</v>
      </c>
      <c r="T332" s="177">
        <v>0</v>
      </c>
      <c r="U332" s="129">
        <f>-(S332*'Ficha funcionário'!O327)*'Ficha de funcio e processa'!J332</f>
        <v>0</v>
      </c>
      <c r="V332" s="129">
        <f>(T332*'Ficha funcionário'!O327)*'Ficha de funcio e processa'!J332</f>
        <v>0</v>
      </c>
      <c r="W332" s="130">
        <f t="shared" si="50"/>
        <v>0</v>
      </c>
      <c r="X332" s="132"/>
      <c r="Y332" s="132">
        <f t="shared" si="51"/>
        <v>0</v>
      </c>
      <c r="Z332" s="133"/>
      <c r="AA332" s="133"/>
      <c r="AB332" s="133"/>
      <c r="AC332" s="133"/>
      <c r="AD332" s="149">
        <f>'Ficha funcionário'!Q327</f>
        <v>0</v>
      </c>
      <c r="AE332" s="149">
        <f>'Ficha funcionário'!P327</f>
        <v>0</v>
      </c>
      <c r="AF332" s="133"/>
      <c r="AG332" s="221"/>
      <c r="AH332" s="221"/>
      <c r="AI332" s="222">
        <f t="shared" si="46"/>
        <v>0</v>
      </c>
      <c r="AJ332" s="223">
        <f>'Ficha funcionário'!J327</f>
        <v>0</v>
      </c>
      <c r="AK332" s="222">
        <f>'Ficha funcionário'!K327</f>
        <v>0</v>
      </c>
      <c r="AL332" s="222">
        <f>'Ficha funcionário'!L327</f>
        <v>0</v>
      </c>
      <c r="AM332" s="222">
        <f>'Ficha funcionário'!M327</f>
        <v>-0.3</v>
      </c>
      <c r="AN332" s="222">
        <f t="shared" si="52"/>
        <v>0</v>
      </c>
      <c r="AO332" s="134">
        <f t="shared" si="47"/>
        <v>0</v>
      </c>
      <c r="AP332" s="178"/>
      <c r="AQ332" s="246" t="s">
        <v>175</v>
      </c>
      <c r="AR332" s="179"/>
      <c r="AS332" s="179"/>
      <c r="AT332" s="179"/>
      <c r="AU332" s="179"/>
    </row>
    <row r="333" spans="1:47">
      <c r="A333" s="123" t="b">
        <f>'Ficha funcionário'!A328</f>
        <v>0</v>
      </c>
      <c r="B333" s="123">
        <f>'Ficha funcionário'!B328</f>
        <v>0</v>
      </c>
      <c r="C333" s="123">
        <f>'Ficha funcionário'!C328</f>
        <v>0</v>
      </c>
      <c r="D333" s="124">
        <f>'Ficha funcionário'!D328</f>
        <v>0</v>
      </c>
      <c r="E33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3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33" s="173">
        <f>'Ficha funcionário'!I328</f>
        <v>0</v>
      </c>
      <c r="H333" s="126">
        <f>'Ficha funcionário'!N328</f>
        <v>44</v>
      </c>
      <c r="I333" s="126">
        <f>'Ficha funcionário'!O328</f>
        <v>9</v>
      </c>
      <c r="J333" s="127">
        <f t="shared" ref="J333:J396" si="53">(G333*12)/(52*44)</f>
        <v>0</v>
      </c>
      <c r="K333" s="172"/>
      <c r="L333" s="172"/>
      <c r="M333" s="172"/>
      <c r="N333" s="128">
        <f t="shared" si="48"/>
        <v>0</v>
      </c>
      <c r="O333" s="128">
        <f t="shared" ref="O333:O396" si="54">(K333*J333)*50%</f>
        <v>0</v>
      </c>
      <c r="P333" s="128">
        <f t="shared" ref="P333:P396" si="55">(L333*J333)*75%</f>
        <v>0</v>
      </c>
      <c r="Q333" s="129">
        <f t="shared" si="49"/>
        <v>18</v>
      </c>
      <c r="R333" s="177">
        <v>0</v>
      </c>
      <c r="S333" s="177">
        <v>0</v>
      </c>
      <c r="T333" s="177">
        <v>0</v>
      </c>
      <c r="U333" s="129">
        <f>-(S333*'Ficha funcionário'!O328)*'Ficha de funcio e processa'!J333</f>
        <v>0</v>
      </c>
      <c r="V333" s="129">
        <f>(T333*'Ficha funcionário'!O328)*'Ficha de funcio e processa'!J333</f>
        <v>0</v>
      </c>
      <c r="W333" s="130">
        <f t="shared" si="50"/>
        <v>0</v>
      </c>
      <c r="X333" s="132"/>
      <c r="Y333" s="132">
        <f t="shared" si="51"/>
        <v>0</v>
      </c>
      <c r="Z333" s="133"/>
      <c r="AA333" s="133"/>
      <c r="AB333" s="133"/>
      <c r="AC333" s="133"/>
      <c r="AD333" s="149">
        <f>'Ficha funcionário'!Q328</f>
        <v>0</v>
      </c>
      <c r="AE333" s="149">
        <f>'Ficha funcionário'!P328</f>
        <v>0</v>
      </c>
      <c r="AF333" s="133"/>
      <c r="AG333" s="221"/>
      <c r="AH333" s="221"/>
      <c r="AI333" s="222">
        <f t="shared" ref="AI333:AI396" si="56">SUM(X333:AF333)</f>
        <v>0</v>
      </c>
      <c r="AJ333" s="223">
        <f>'Ficha funcionário'!J328</f>
        <v>0</v>
      </c>
      <c r="AK333" s="222">
        <f>'Ficha funcionário'!K328</f>
        <v>0</v>
      </c>
      <c r="AL333" s="222">
        <f>'Ficha funcionário'!L328</f>
        <v>0</v>
      </c>
      <c r="AM333" s="222">
        <f>'Ficha funcionário'!M328</f>
        <v>-0.3</v>
      </c>
      <c r="AN333" s="222">
        <f t="shared" si="52"/>
        <v>0</v>
      </c>
      <c r="AO333" s="134">
        <f t="shared" ref="AO333:AO396" si="57">SUM(W333,AG333,AH333:AI333,AP333)-(AN333)</f>
        <v>0</v>
      </c>
      <c r="AP333" s="178"/>
      <c r="AQ333" s="246" t="s">
        <v>175</v>
      </c>
      <c r="AR333" s="179"/>
      <c r="AS333" s="179"/>
      <c r="AT333" s="179"/>
      <c r="AU333" s="179"/>
    </row>
    <row r="334" spans="1:47">
      <c r="A334" s="123" t="b">
        <f>'Ficha funcionário'!A329</f>
        <v>0</v>
      </c>
      <c r="B334" s="123">
        <f>'Ficha funcionário'!B329</f>
        <v>0</v>
      </c>
      <c r="C334" s="123">
        <f>'Ficha funcionário'!C329</f>
        <v>0</v>
      </c>
      <c r="D334" s="124">
        <f>'Ficha funcionário'!D329</f>
        <v>0</v>
      </c>
      <c r="E33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3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34" s="173">
        <f>'Ficha funcionário'!I329</f>
        <v>0</v>
      </c>
      <c r="H334" s="126">
        <f>'Ficha funcionário'!N329</f>
        <v>44</v>
      </c>
      <c r="I334" s="126">
        <f>'Ficha funcionário'!O329</f>
        <v>9</v>
      </c>
      <c r="J334" s="127">
        <f t="shared" si="53"/>
        <v>0</v>
      </c>
      <c r="K334" s="172"/>
      <c r="L334" s="172"/>
      <c r="M334" s="172"/>
      <c r="N334" s="128">
        <f t="shared" ref="N334:N397" si="58">M334*J334</f>
        <v>0</v>
      </c>
      <c r="O334" s="128">
        <f t="shared" si="54"/>
        <v>0</v>
      </c>
      <c r="P334" s="128">
        <f t="shared" si="55"/>
        <v>0</v>
      </c>
      <c r="Q334" s="129">
        <f t="shared" ref="Q334:Q397" si="59">$C$8-R334-S334-T334</f>
        <v>18</v>
      </c>
      <c r="R334" s="177">
        <v>0</v>
      </c>
      <c r="S334" s="177">
        <v>0</v>
      </c>
      <c r="T334" s="177">
        <v>0</v>
      </c>
      <c r="U334" s="129">
        <f>-(S334*'Ficha funcionário'!O329)*'Ficha de funcio e processa'!J334</f>
        <v>0</v>
      </c>
      <c r="V334" s="129">
        <f>(T334*'Ficha funcionário'!O329)*'Ficha de funcio e processa'!J334</f>
        <v>0</v>
      </c>
      <c r="W334" s="130">
        <f t="shared" ref="W334:W397" si="60">SUM(G334,N334:P334,U334,V334)</f>
        <v>0</v>
      </c>
      <c r="X334" s="132"/>
      <c r="Y334" s="132">
        <f t="shared" si="51"/>
        <v>0</v>
      </c>
      <c r="Z334" s="133"/>
      <c r="AA334" s="133"/>
      <c r="AB334" s="133"/>
      <c r="AC334" s="133"/>
      <c r="AD334" s="149">
        <f>'Ficha funcionário'!Q329</f>
        <v>0</v>
      </c>
      <c r="AE334" s="149">
        <f>'Ficha funcionário'!P329</f>
        <v>0</v>
      </c>
      <c r="AF334" s="133"/>
      <c r="AG334" s="221"/>
      <c r="AH334" s="221"/>
      <c r="AI334" s="222">
        <f t="shared" si="56"/>
        <v>0</v>
      </c>
      <c r="AJ334" s="223">
        <f>'Ficha funcionário'!J329</f>
        <v>0</v>
      </c>
      <c r="AK334" s="222">
        <f>'Ficha funcionário'!K329</f>
        <v>0</v>
      </c>
      <c r="AL334" s="222">
        <f>'Ficha funcionário'!L329</f>
        <v>0</v>
      </c>
      <c r="AM334" s="222">
        <f>'Ficha funcionário'!M329</f>
        <v>-0.3</v>
      </c>
      <c r="AN334" s="222">
        <f t="shared" si="52"/>
        <v>0</v>
      </c>
      <c r="AO334" s="134">
        <f t="shared" si="57"/>
        <v>0</v>
      </c>
      <c r="AP334" s="178"/>
      <c r="AQ334" s="246" t="s">
        <v>175</v>
      </c>
      <c r="AR334" s="179"/>
      <c r="AS334" s="179"/>
      <c r="AT334" s="179"/>
      <c r="AU334" s="179"/>
    </row>
    <row r="335" spans="1:47">
      <c r="A335" s="123" t="b">
        <f>'Ficha funcionário'!A330</f>
        <v>0</v>
      </c>
      <c r="B335" s="123">
        <f>'Ficha funcionário'!B330</f>
        <v>0</v>
      </c>
      <c r="C335" s="123">
        <f>'Ficha funcionário'!C330</f>
        <v>0</v>
      </c>
      <c r="D335" s="124">
        <f>'Ficha funcionário'!D330</f>
        <v>0</v>
      </c>
      <c r="E33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3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35" s="173">
        <f>'Ficha funcionário'!I330</f>
        <v>0</v>
      </c>
      <c r="H335" s="126">
        <f>'Ficha funcionário'!N330</f>
        <v>44</v>
      </c>
      <c r="I335" s="126">
        <f>'Ficha funcionário'!O330</f>
        <v>9</v>
      </c>
      <c r="J335" s="127">
        <f t="shared" si="53"/>
        <v>0</v>
      </c>
      <c r="K335" s="172"/>
      <c r="L335" s="172"/>
      <c r="M335" s="172"/>
      <c r="N335" s="128">
        <f t="shared" si="58"/>
        <v>0</v>
      </c>
      <c r="O335" s="128">
        <f t="shared" si="54"/>
        <v>0</v>
      </c>
      <c r="P335" s="128">
        <f t="shared" si="55"/>
        <v>0</v>
      </c>
      <c r="Q335" s="129">
        <f t="shared" si="59"/>
        <v>18</v>
      </c>
      <c r="R335" s="177">
        <v>0</v>
      </c>
      <c r="S335" s="177">
        <v>0</v>
      </c>
      <c r="T335" s="177">
        <v>0</v>
      </c>
      <c r="U335" s="129">
        <f>-(S335*'Ficha funcionário'!O330)*'Ficha de funcio e processa'!J335</f>
        <v>0</v>
      </c>
      <c r="V335" s="129">
        <f>(T335*'Ficha funcionário'!O330)*'Ficha de funcio e processa'!J335</f>
        <v>0</v>
      </c>
      <c r="W335" s="130">
        <f t="shared" si="60"/>
        <v>0</v>
      </c>
      <c r="X335" s="132"/>
      <c r="Y335" s="132">
        <f t="shared" si="51"/>
        <v>0</v>
      </c>
      <c r="Z335" s="133"/>
      <c r="AA335" s="133"/>
      <c r="AB335" s="133"/>
      <c r="AC335" s="133"/>
      <c r="AD335" s="149">
        <f>'Ficha funcionário'!Q330</f>
        <v>0</v>
      </c>
      <c r="AE335" s="149">
        <f>'Ficha funcionário'!P330</f>
        <v>0</v>
      </c>
      <c r="AF335" s="133"/>
      <c r="AG335" s="221"/>
      <c r="AH335" s="221"/>
      <c r="AI335" s="222">
        <f t="shared" si="56"/>
        <v>0</v>
      </c>
      <c r="AJ335" s="223">
        <f>'Ficha funcionário'!J330</f>
        <v>0</v>
      </c>
      <c r="AK335" s="222">
        <f>'Ficha funcionário'!K330</f>
        <v>0</v>
      </c>
      <c r="AL335" s="222">
        <f>'Ficha funcionário'!L330</f>
        <v>0</v>
      </c>
      <c r="AM335" s="222">
        <f>'Ficha funcionário'!M330</f>
        <v>-0.3</v>
      </c>
      <c r="AN335" s="222">
        <f t="shared" si="52"/>
        <v>0</v>
      </c>
      <c r="AO335" s="134">
        <f t="shared" si="57"/>
        <v>0</v>
      </c>
      <c r="AP335" s="178"/>
      <c r="AQ335" s="246" t="s">
        <v>175</v>
      </c>
      <c r="AR335" s="179"/>
      <c r="AS335" s="179"/>
      <c r="AT335" s="179"/>
      <c r="AU335" s="179"/>
    </row>
    <row r="336" spans="1:47">
      <c r="A336" s="123" t="b">
        <f>'Ficha funcionário'!A331</f>
        <v>0</v>
      </c>
      <c r="B336" s="123">
        <f>'Ficha funcionário'!B331</f>
        <v>0</v>
      </c>
      <c r="C336" s="123">
        <f>'Ficha funcionário'!C331</f>
        <v>0</v>
      </c>
      <c r="D336" s="124">
        <f>'Ficha funcionário'!D331</f>
        <v>0</v>
      </c>
      <c r="E33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3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36" s="173">
        <f>'Ficha funcionário'!I331</f>
        <v>0</v>
      </c>
      <c r="H336" s="126">
        <f>'Ficha funcionário'!N331</f>
        <v>44</v>
      </c>
      <c r="I336" s="126">
        <f>'Ficha funcionário'!O331</f>
        <v>9</v>
      </c>
      <c r="J336" s="127">
        <f t="shared" si="53"/>
        <v>0</v>
      </c>
      <c r="K336" s="172"/>
      <c r="L336" s="172"/>
      <c r="M336" s="172"/>
      <c r="N336" s="128">
        <f t="shared" si="58"/>
        <v>0</v>
      </c>
      <c r="O336" s="128">
        <f t="shared" si="54"/>
        <v>0</v>
      </c>
      <c r="P336" s="128">
        <f t="shared" si="55"/>
        <v>0</v>
      </c>
      <c r="Q336" s="129">
        <f t="shared" si="59"/>
        <v>18</v>
      </c>
      <c r="R336" s="177">
        <v>0</v>
      </c>
      <c r="S336" s="177">
        <v>0</v>
      </c>
      <c r="T336" s="177">
        <v>0</v>
      </c>
      <c r="U336" s="129">
        <f>-(S336*'Ficha funcionário'!O331)*'Ficha de funcio e processa'!J336</f>
        <v>0</v>
      </c>
      <c r="V336" s="129">
        <f>(T336*'Ficha funcionário'!O331)*'Ficha de funcio e processa'!J336</f>
        <v>0</v>
      </c>
      <c r="W336" s="130">
        <f t="shared" si="60"/>
        <v>0</v>
      </c>
      <c r="X336" s="132"/>
      <c r="Y336" s="132">
        <f t="shared" si="51"/>
        <v>0</v>
      </c>
      <c r="Z336" s="133"/>
      <c r="AA336" s="133"/>
      <c r="AB336" s="133"/>
      <c r="AC336" s="133"/>
      <c r="AD336" s="149">
        <f>'Ficha funcionário'!Q331</f>
        <v>0</v>
      </c>
      <c r="AE336" s="149">
        <f>'Ficha funcionário'!P331</f>
        <v>0</v>
      </c>
      <c r="AF336" s="133"/>
      <c r="AG336" s="221"/>
      <c r="AH336" s="221"/>
      <c r="AI336" s="222">
        <f t="shared" si="56"/>
        <v>0</v>
      </c>
      <c r="AJ336" s="223">
        <f>'Ficha funcionário'!J331</f>
        <v>0</v>
      </c>
      <c r="AK336" s="222">
        <f>'Ficha funcionário'!K331</f>
        <v>0</v>
      </c>
      <c r="AL336" s="222">
        <f>'Ficha funcionário'!L331</f>
        <v>0</v>
      </c>
      <c r="AM336" s="222">
        <f>'Ficha funcionário'!M331</f>
        <v>-0.3</v>
      </c>
      <c r="AN336" s="222">
        <f t="shared" si="52"/>
        <v>0</v>
      </c>
      <c r="AO336" s="134">
        <f t="shared" si="57"/>
        <v>0</v>
      </c>
      <c r="AP336" s="178"/>
      <c r="AQ336" s="246" t="s">
        <v>175</v>
      </c>
      <c r="AR336" s="179"/>
      <c r="AS336" s="179"/>
      <c r="AT336" s="179"/>
      <c r="AU336" s="179"/>
    </row>
    <row r="337" spans="1:47">
      <c r="A337" s="123" t="b">
        <f>'Ficha funcionário'!A332</f>
        <v>0</v>
      </c>
      <c r="B337" s="123">
        <f>'Ficha funcionário'!B332</f>
        <v>0</v>
      </c>
      <c r="C337" s="123">
        <f>'Ficha funcionário'!C332</f>
        <v>0</v>
      </c>
      <c r="D337" s="124">
        <f>'Ficha funcionário'!D332</f>
        <v>0</v>
      </c>
      <c r="E33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3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37" s="173">
        <f>'Ficha funcionário'!I332</f>
        <v>0</v>
      </c>
      <c r="H337" s="126">
        <f>'Ficha funcionário'!N332</f>
        <v>44</v>
      </c>
      <c r="I337" s="126">
        <f>'Ficha funcionário'!O332</f>
        <v>9</v>
      </c>
      <c r="J337" s="127">
        <f t="shared" si="53"/>
        <v>0</v>
      </c>
      <c r="K337" s="172"/>
      <c r="L337" s="172"/>
      <c r="M337" s="172"/>
      <c r="N337" s="128">
        <f t="shared" si="58"/>
        <v>0</v>
      </c>
      <c r="O337" s="128">
        <f t="shared" si="54"/>
        <v>0</v>
      </c>
      <c r="P337" s="128">
        <f t="shared" si="55"/>
        <v>0</v>
      </c>
      <c r="Q337" s="129">
        <f t="shared" si="59"/>
        <v>18</v>
      </c>
      <c r="R337" s="177">
        <v>0</v>
      </c>
      <c r="S337" s="177">
        <v>0</v>
      </c>
      <c r="T337" s="177">
        <v>0</v>
      </c>
      <c r="U337" s="129">
        <f>-(S337*'Ficha funcionário'!O332)*'Ficha de funcio e processa'!J337</f>
        <v>0</v>
      </c>
      <c r="V337" s="129">
        <f>(T337*'Ficha funcionário'!O332)*'Ficha de funcio e processa'!J337</f>
        <v>0</v>
      </c>
      <c r="W337" s="130">
        <f t="shared" si="60"/>
        <v>0</v>
      </c>
      <c r="X337" s="132"/>
      <c r="Y337" s="132">
        <f t="shared" si="51"/>
        <v>0</v>
      </c>
      <c r="Z337" s="133"/>
      <c r="AA337" s="133"/>
      <c r="AB337" s="133"/>
      <c r="AC337" s="133"/>
      <c r="AD337" s="149">
        <f>'Ficha funcionário'!Q332</f>
        <v>0</v>
      </c>
      <c r="AE337" s="149">
        <f>'Ficha funcionário'!P332</f>
        <v>0</v>
      </c>
      <c r="AF337" s="133"/>
      <c r="AG337" s="221"/>
      <c r="AH337" s="221"/>
      <c r="AI337" s="222">
        <f t="shared" si="56"/>
        <v>0</v>
      </c>
      <c r="AJ337" s="223">
        <f>'Ficha funcionário'!J332</f>
        <v>0</v>
      </c>
      <c r="AK337" s="222">
        <f>'Ficha funcionário'!K332</f>
        <v>0</v>
      </c>
      <c r="AL337" s="222">
        <f>'Ficha funcionário'!L332</f>
        <v>0</v>
      </c>
      <c r="AM337" s="222">
        <f>'Ficha funcionário'!M332</f>
        <v>-0.3</v>
      </c>
      <c r="AN337" s="222">
        <f t="shared" si="52"/>
        <v>0</v>
      </c>
      <c r="AO337" s="134">
        <f t="shared" si="57"/>
        <v>0</v>
      </c>
      <c r="AP337" s="178"/>
      <c r="AQ337" s="246" t="s">
        <v>175</v>
      </c>
      <c r="AR337" s="179"/>
      <c r="AS337" s="179"/>
      <c r="AT337" s="179"/>
      <c r="AU337" s="179"/>
    </row>
    <row r="338" spans="1:47">
      <c r="A338" s="123" t="b">
        <f>'Ficha funcionário'!A333</f>
        <v>0</v>
      </c>
      <c r="B338" s="123">
        <f>'Ficha funcionário'!B333</f>
        <v>0</v>
      </c>
      <c r="C338" s="123">
        <f>'Ficha funcionário'!C333</f>
        <v>0</v>
      </c>
      <c r="D338" s="124">
        <f>'Ficha funcionário'!D333</f>
        <v>0</v>
      </c>
      <c r="E33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3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38" s="173">
        <f>'Ficha funcionário'!I333</f>
        <v>0</v>
      </c>
      <c r="H338" s="126">
        <f>'Ficha funcionário'!N333</f>
        <v>44</v>
      </c>
      <c r="I338" s="126">
        <f>'Ficha funcionário'!O333</f>
        <v>9</v>
      </c>
      <c r="J338" s="127">
        <f t="shared" si="53"/>
        <v>0</v>
      </c>
      <c r="K338" s="172"/>
      <c r="L338" s="172"/>
      <c r="M338" s="172"/>
      <c r="N338" s="128">
        <f t="shared" si="58"/>
        <v>0</v>
      </c>
      <c r="O338" s="128">
        <f t="shared" si="54"/>
        <v>0</v>
      </c>
      <c r="P338" s="128">
        <f t="shared" si="55"/>
        <v>0</v>
      </c>
      <c r="Q338" s="129">
        <f t="shared" si="59"/>
        <v>18</v>
      </c>
      <c r="R338" s="177">
        <v>0</v>
      </c>
      <c r="S338" s="177">
        <v>0</v>
      </c>
      <c r="T338" s="177">
        <v>0</v>
      </c>
      <c r="U338" s="129">
        <f>-(S338*'Ficha funcionário'!O333)*'Ficha de funcio e processa'!J338</f>
        <v>0</v>
      </c>
      <c r="V338" s="129">
        <f>(T338*'Ficha funcionário'!O333)*'Ficha de funcio e processa'!J338</f>
        <v>0</v>
      </c>
      <c r="W338" s="130">
        <f t="shared" si="60"/>
        <v>0</v>
      </c>
      <c r="X338" s="132"/>
      <c r="Y338" s="132">
        <f t="shared" si="51"/>
        <v>0</v>
      </c>
      <c r="Z338" s="133"/>
      <c r="AA338" s="133"/>
      <c r="AB338" s="133"/>
      <c r="AC338" s="133"/>
      <c r="AD338" s="149">
        <f>'Ficha funcionário'!Q333</f>
        <v>0</v>
      </c>
      <c r="AE338" s="149">
        <f>'Ficha funcionário'!P333</f>
        <v>0</v>
      </c>
      <c r="AF338" s="133"/>
      <c r="AG338" s="221"/>
      <c r="AH338" s="221"/>
      <c r="AI338" s="222">
        <f t="shared" si="56"/>
        <v>0</v>
      </c>
      <c r="AJ338" s="223">
        <f>'Ficha funcionário'!J333</f>
        <v>0</v>
      </c>
      <c r="AK338" s="222">
        <f>'Ficha funcionário'!K333</f>
        <v>0</v>
      </c>
      <c r="AL338" s="222">
        <f>'Ficha funcionário'!L333</f>
        <v>0</v>
      </c>
      <c r="AM338" s="222">
        <f>'Ficha funcionário'!M333</f>
        <v>-0.3</v>
      </c>
      <c r="AN338" s="222">
        <f t="shared" si="52"/>
        <v>0</v>
      </c>
      <c r="AO338" s="134">
        <f t="shared" si="57"/>
        <v>0</v>
      </c>
      <c r="AP338" s="178"/>
      <c r="AQ338" s="246" t="s">
        <v>175</v>
      </c>
      <c r="AR338" s="179"/>
      <c r="AS338" s="179"/>
      <c r="AT338" s="179"/>
      <c r="AU338" s="179"/>
    </row>
    <row r="339" spans="1:47">
      <c r="A339" s="123" t="b">
        <f>'Ficha funcionário'!A334</f>
        <v>0</v>
      </c>
      <c r="B339" s="123">
        <f>'Ficha funcionário'!B334</f>
        <v>0</v>
      </c>
      <c r="C339" s="123">
        <f>'Ficha funcionário'!C334</f>
        <v>0</v>
      </c>
      <c r="D339" s="124">
        <f>'Ficha funcionário'!D334</f>
        <v>0</v>
      </c>
      <c r="E33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3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39" s="173">
        <f>'Ficha funcionário'!I334</f>
        <v>0</v>
      </c>
      <c r="H339" s="126">
        <f>'Ficha funcionário'!N334</f>
        <v>44</v>
      </c>
      <c r="I339" s="126">
        <f>'Ficha funcionário'!O334</f>
        <v>9</v>
      </c>
      <c r="J339" s="127">
        <f t="shared" si="53"/>
        <v>0</v>
      </c>
      <c r="K339" s="172"/>
      <c r="L339" s="172"/>
      <c r="M339" s="172"/>
      <c r="N339" s="128">
        <f t="shared" si="58"/>
        <v>0</v>
      </c>
      <c r="O339" s="128">
        <f t="shared" si="54"/>
        <v>0</v>
      </c>
      <c r="P339" s="128">
        <f t="shared" si="55"/>
        <v>0</v>
      </c>
      <c r="Q339" s="129">
        <f t="shared" si="59"/>
        <v>18</v>
      </c>
      <c r="R339" s="177">
        <v>0</v>
      </c>
      <c r="S339" s="177">
        <v>0</v>
      </c>
      <c r="T339" s="177">
        <v>0</v>
      </c>
      <c r="U339" s="129">
        <f>-(S339*'Ficha funcionário'!O334)*'Ficha de funcio e processa'!J339</f>
        <v>0</v>
      </c>
      <c r="V339" s="129">
        <f>(T339*'Ficha funcionário'!O334)*'Ficha de funcio e processa'!J339</f>
        <v>0</v>
      </c>
      <c r="W339" s="130">
        <f t="shared" si="60"/>
        <v>0</v>
      </c>
      <c r="X339" s="132"/>
      <c r="Y339" s="132">
        <f t="shared" si="51"/>
        <v>0</v>
      </c>
      <c r="Z339" s="133"/>
      <c r="AA339" s="133"/>
      <c r="AB339" s="133"/>
      <c r="AC339" s="133"/>
      <c r="AD339" s="149">
        <f>'Ficha funcionário'!Q334</f>
        <v>0</v>
      </c>
      <c r="AE339" s="149">
        <f>'Ficha funcionário'!P334</f>
        <v>0</v>
      </c>
      <c r="AF339" s="133"/>
      <c r="AG339" s="221"/>
      <c r="AH339" s="221"/>
      <c r="AI339" s="222">
        <f t="shared" si="56"/>
        <v>0</v>
      </c>
      <c r="AJ339" s="223">
        <f>'Ficha funcionário'!J334</f>
        <v>0</v>
      </c>
      <c r="AK339" s="222">
        <f>'Ficha funcionário'!K334</f>
        <v>0</v>
      </c>
      <c r="AL339" s="222">
        <f>'Ficha funcionário'!L334</f>
        <v>0</v>
      </c>
      <c r="AM339" s="222">
        <f>'Ficha funcionário'!M334</f>
        <v>-0.3</v>
      </c>
      <c r="AN339" s="222">
        <f t="shared" si="52"/>
        <v>0</v>
      </c>
      <c r="AO339" s="134">
        <f t="shared" si="57"/>
        <v>0</v>
      </c>
      <c r="AP339" s="178"/>
      <c r="AQ339" s="246" t="s">
        <v>175</v>
      </c>
      <c r="AR339" s="179"/>
      <c r="AS339" s="179"/>
      <c r="AT339" s="179"/>
      <c r="AU339" s="179"/>
    </row>
    <row r="340" spans="1:47">
      <c r="A340" s="123" t="b">
        <f>'Ficha funcionário'!A335</f>
        <v>0</v>
      </c>
      <c r="B340" s="123">
        <f>'Ficha funcionário'!B335</f>
        <v>0</v>
      </c>
      <c r="C340" s="123">
        <f>'Ficha funcionário'!C335</f>
        <v>0</v>
      </c>
      <c r="D340" s="124">
        <f>'Ficha funcionário'!D335</f>
        <v>0</v>
      </c>
      <c r="E34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4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40" s="173">
        <f>'Ficha funcionário'!I335</f>
        <v>0</v>
      </c>
      <c r="H340" s="126">
        <f>'Ficha funcionário'!N335</f>
        <v>44</v>
      </c>
      <c r="I340" s="126">
        <f>'Ficha funcionário'!O335</f>
        <v>9</v>
      </c>
      <c r="J340" s="127">
        <f t="shared" si="53"/>
        <v>0</v>
      </c>
      <c r="K340" s="172"/>
      <c r="L340" s="172"/>
      <c r="M340" s="172"/>
      <c r="N340" s="128">
        <f t="shared" si="58"/>
        <v>0</v>
      </c>
      <c r="O340" s="128">
        <f t="shared" si="54"/>
        <v>0</v>
      </c>
      <c r="P340" s="128">
        <f t="shared" si="55"/>
        <v>0</v>
      </c>
      <c r="Q340" s="129">
        <f t="shared" si="59"/>
        <v>18</v>
      </c>
      <c r="R340" s="177">
        <v>0</v>
      </c>
      <c r="S340" s="177">
        <v>0</v>
      </c>
      <c r="T340" s="177">
        <v>0</v>
      </c>
      <c r="U340" s="129">
        <f>-(S340*'Ficha funcionário'!O335)*'Ficha de funcio e processa'!J340</f>
        <v>0</v>
      </c>
      <c r="V340" s="129">
        <f>(T340*'Ficha funcionário'!O335)*'Ficha de funcio e processa'!J340</f>
        <v>0</v>
      </c>
      <c r="W340" s="130">
        <f t="shared" si="60"/>
        <v>0</v>
      </c>
      <c r="X340" s="132"/>
      <c r="Y340" s="132">
        <f t="shared" si="51"/>
        <v>0</v>
      </c>
      <c r="Z340" s="133"/>
      <c r="AA340" s="133"/>
      <c r="AB340" s="133"/>
      <c r="AC340" s="133"/>
      <c r="AD340" s="149">
        <f>'Ficha funcionário'!Q335</f>
        <v>0</v>
      </c>
      <c r="AE340" s="149">
        <f>'Ficha funcionário'!P335</f>
        <v>0</v>
      </c>
      <c r="AF340" s="133"/>
      <c r="AG340" s="221"/>
      <c r="AH340" s="221"/>
      <c r="AI340" s="222">
        <f t="shared" si="56"/>
        <v>0</v>
      </c>
      <c r="AJ340" s="223">
        <f>'Ficha funcionário'!J335</f>
        <v>0</v>
      </c>
      <c r="AK340" s="222">
        <f>'Ficha funcionário'!K335</f>
        <v>0</v>
      </c>
      <c r="AL340" s="222">
        <f>'Ficha funcionário'!L335</f>
        <v>0</v>
      </c>
      <c r="AM340" s="222">
        <f>'Ficha funcionário'!M335</f>
        <v>-0.3</v>
      </c>
      <c r="AN340" s="222">
        <f t="shared" si="52"/>
        <v>0</v>
      </c>
      <c r="AO340" s="134">
        <f t="shared" si="57"/>
        <v>0</v>
      </c>
      <c r="AP340" s="178"/>
      <c r="AQ340" s="246" t="s">
        <v>175</v>
      </c>
      <c r="AR340" s="179"/>
      <c r="AS340" s="179"/>
      <c r="AT340" s="179"/>
      <c r="AU340" s="179"/>
    </row>
    <row r="341" spans="1:47">
      <c r="A341" s="123" t="b">
        <f>'Ficha funcionário'!A336</f>
        <v>0</v>
      </c>
      <c r="B341" s="123">
        <f>'Ficha funcionário'!B336</f>
        <v>0</v>
      </c>
      <c r="C341" s="123">
        <f>'Ficha funcionário'!C336</f>
        <v>0</v>
      </c>
      <c r="D341" s="124">
        <f>'Ficha funcionário'!D336</f>
        <v>0</v>
      </c>
      <c r="E34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4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41" s="173">
        <f>'Ficha funcionário'!I336</f>
        <v>0</v>
      </c>
      <c r="H341" s="126">
        <f>'Ficha funcionário'!N336</f>
        <v>44</v>
      </c>
      <c r="I341" s="126">
        <f>'Ficha funcionário'!O336</f>
        <v>9</v>
      </c>
      <c r="J341" s="127">
        <f t="shared" si="53"/>
        <v>0</v>
      </c>
      <c r="K341" s="172"/>
      <c r="L341" s="172"/>
      <c r="M341" s="172"/>
      <c r="N341" s="128">
        <f t="shared" si="58"/>
        <v>0</v>
      </c>
      <c r="O341" s="128">
        <f t="shared" si="54"/>
        <v>0</v>
      </c>
      <c r="P341" s="128">
        <f t="shared" si="55"/>
        <v>0</v>
      </c>
      <c r="Q341" s="129">
        <f t="shared" si="59"/>
        <v>18</v>
      </c>
      <c r="R341" s="177">
        <v>0</v>
      </c>
      <c r="S341" s="177">
        <v>0</v>
      </c>
      <c r="T341" s="177">
        <v>0</v>
      </c>
      <c r="U341" s="129">
        <f>-(S341*'Ficha funcionário'!O336)*'Ficha de funcio e processa'!J341</f>
        <v>0</v>
      </c>
      <c r="V341" s="129">
        <f>(T341*'Ficha funcionário'!O336)*'Ficha de funcio e processa'!J341</f>
        <v>0</v>
      </c>
      <c r="W341" s="130">
        <f t="shared" si="60"/>
        <v>0</v>
      </c>
      <c r="X341" s="132"/>
      <c r="Y341" s="132">
        <f t="shared" si="51"/>
        <v>0</v>
      </c>
      <c r="Z341" s="133"/>
      <c r="AA341" s="133"/>
      <c r="AB341" s="133"/>
      <c r="AC341" s="133"/>
      <c r="AD341" s="149">
        <f>'Ficha funcionário'!Q336</f>
        <v>0</v>
      </c>
      <c r="AE341" s="149">
        <f>'Ficha funcionário'!P336</f>
        <v>0</v>
      </c>
      <c r="AF341" s="133"/>
      <c r="AG341" s="221"/>
      <c r="AH341" s="221"/>
      <c r="AI341" s="222">
        <f t="shared" si="56"/>
        <v>0</v>
      </c>
      <c r="AJ341" s="223">
        <f>'Ficha funcionário'!J336</f>
        <v>0</v>
      </c>
      <c r="AK341" s="222">
        <f>'Ficha funcionário'!K336</f>
        <v>0</v>
      </c>
      <c r="AL341" s="222">
        <f>'Ficha funcionário'!L336</f>
        <v>0</v>
      </c>
      <c r="AM341" s="222">
        <f>'Ficha funcionário'!M336</f>
        <v>-0.3</v>
      </c>
      <c r="AN341" s="222">
        <f t="shared" si="52"/>
        <v>0</v>
      </c>
      <c r="AO341" s="134">
        <f t="shared" si="57"/>
        <v>0</v>
      </c>
      <c r="AP341" s="178"/>
      <c r="AQ341" s="246" t="s">
        <v>175</v>
      </c>
      <c r="AR341" s="179"/>
      <c r="AS341" s="179"/>
      <c r="AT341" s="179"/>
      <c r="AU341" s="179"/>
    </row>
    <row r="342" spans="1:47">
      <c r="A342" s="123" t="b">
        <f>'Ficha funcionário'!A337</f>
        <v>0</v>
      </c>
      <c r="B342" s="123">
        <f>'Ficha funcionário'!B337</f>
        <v>0</v>
      </c>
      <c r="C342" s="123">
        <f>'Ficha funcionário'!C337</f>
        <v>0</v>
      </c>
      <c r="D342" s="124">
        <f>'Ficha funcionário'!D337</f>
        <v>0</v>
      </c>
      <c r="E34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4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42" s="173">
        <f>'Ficha funcionário'!I337</f>
        <v>0</v>
      </c>
      <c r="H342" s="126">
        <f>'Ficha funcionário'!N337</f>
        <v>44</v>
      </c>
      <c r="I342" s="126">
        <f>'Ficha funcionário'!O337</f>
        <v>9</v>
      </c>
      <c r="J342" s="127">
        <f t="shared" si="53"/>
        <v>0</v>
      </c>
      <c r="K342" s="172"/>
      <c r="L342" s="172"/>
      <c r="M342" s="172"/>
      <c r="N342" s="128">
        <f t="shared" si="58"/>
        <v>0</v>
      </c>
      <c r="O342" s="128">
        <f t="shared" si="54"/>
        <v>0</v>
      </c>
      <c r="P342" s="128">
        <f t="shared" si="55"/>
        <v>0</v>
      </c>
      <c r="Q342" s="129">
        <f t="shared" si="59"/>
        <v>18</v>
      </c>
      <c r="R342" s="177">
        <v>0</v>
      </c>
      <c r="S342" s="177">
        <v>0</v>
      </c>
      <c r="T342" s="177">
        <v>0</v>
      </c>
      <c r="U342" s="129">
        <f>-(S342*'Ficha funcionário'!O337)*'Ficha de funcio e processa'!J342</f>
        <v>0</v>
      </c>
      <c r="V342" s="129">
        <f>(T342*'Ficha funcionário'!O337)*'Ficha de funcio e processa'!J342</f>
        <v>0</v>
      </c>
      <c r="W342" s="130">
        <f t="shared" si="60"/>
        <v>0</v>
      </c>
      <c r="X342" s="132"/>
      <c r="Y342" s="132">
        <f t="shared" si="51"/>
        <v>0</v>
      </c>
      <c r="Z342" s="133"/>
      <c r="AA342" s="133"/>
      <c r="AB342" s="133"/>
      <c r="AC342" s="133"/>
      <c r="AD342" s="149">
        <f>'Ficha funcionário'!Q337</f>
        <v>0</v>
      </c>
      <c r="AE342" s="149">
        <f>'Ficha funcionário'!P337</f>
        <v>0</v>
      </c>
      <c r="AF342" s="133"/>
      <c r="AG342" s="221"/>
      <c r="AH342" s="221"/>
      <c r="AI342" s="222">
        <f t="shared" si="56"/>
        <v>0</v>
      </c>
      <c r="AJ342" s="223">
        <f>'Ficha funcionário'!J337</f>
        <v>0</v>
      </c>
      <c r="AK342" s="222">
        <f>'Ficha funcionário'!K337</f>
        <v>0</v>
      </c>
      <c r="AL342" s="222">
        <f>'Ficha funcionário'!L337</f>
        <v>0</v>
      </c>
      <c r="AM342" s="222">
        <f>'Ficha funcionário'!M337</f>
        <v>-0.3</v>
      </c>
      <c r="AN342" s="222">
        <f t="shared" si="52"/>
        <v>0</v>
      </c>
      <c r="AO342" s="134">
        <f t="shared" si="57"/>
        <v>0</v>
      </c>
      <c r="AP342" s="178"/>
      <c r="AQ342" s="246" t="s">
        <v>175</v>
      </c>
      <c r="AR342" s="179"/>
      <c r="AS342" s="179"/>
      <c r="AT342" s="179"/>
      <c r="AU342" s="179"/>
    </row>
    <row r="343" spans="1:47">
      <c r="A343" s="123" t="b">
        <f>'Ficha funcionário'!A338</f>
        <v>0</v>
      </c>
      <c r="B343" s="123">
        <f>'Ficha funcionário'!B338</f>
        <v>0</v>
      </c>
      <c r="C343" s="123">
        <f>'Ficha funcionário'!C338</f>
        <v>0</v>
      </c>
      <c r="D343" s="124">
        <f>'Ficha funcionário'!D338</f>
        <v>0</v>
      </c>
      <c r="E34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4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43" s="173">
        <f>'Ficha funcionário'!I338</f>
        <v>0</v>
      </c>
      <c r="H343" s="126">
        <f>'Ficha funcionário'!N338</f>
        <v>44</v>
      </c>
      <c r="I343" s="126">
        <f>'Ficha funcionário'!O338</f>
        <v>9</v>
      </c>
      <c r="J343" s="127">
        <f t="shared" si="53"/>
        <v>0</v>
      </c>
      <c r="K343" s="172"/>
      <c r="L343" s="172"/>
      <c r="M343" s="172"/>
      <c r="N343" s="128">
        <f t="shared" si="58"/>
        <v>0</v>
      </c>
      <c r="O343" s="128">
        <f t="shared" si="54"/>
        <v>0</v>
      </c>
      <c r="P343" s="128">
        <f t="shared" si="55"/>
        <v>0</v>
      </c>
      <c r="Q343" s="129">
        <f t="shared" si="59"/>
        <v>18</v>
      </c>
      <c r="R343" s="177">
        <v>0</v>
      </c>
      <c r="S343" s="177">
        <v>0</v>
      </c>
      <c r="T343" s="177">
        <v>0</v>
      </c>
      <c r="U343" s="129">
        <f>-(S343*'Ficha funcionário'!O338)*'Ficha de funcio e processa'!J343</f>
        <v>0</v>
      </c>
      <c r="V343" s="129">
        <f>(T343*'Ficha funcionário'!O338)*'Ficha de funcio e processa'!J343</f>
        <v>0</v>
      </c>
      <c r="W343" s="130">
        <f t="shared" si="60"/>
        <v>0</v>
      </c>
      <c r="X343" s="132"/>
      <c r="Y343" s="132">
        <f t="shared" si="51"/>
        <v>0</v>
      </c>
      <c r="Z343" s="133"/>
      <c r="AA343" s="133"/>
      <c r="AB343" s="133"/>
      <c r="AC343" s="133"/>
      <c r="AD343" s="149">
        <f>'Ficha funcionário'!Q338</f>
        <v>0</v>
      </c>
      <c r="AE343" s="149">
        <f>'Ficha funcionário'!P338</f>
        <v>0</v>
      </c>
      <c r="AF343" s="133"/>
      <c r="AG343" s="221"/>
      <c r="AH343" s="221"/>
      <c r="AI343" s="222">
        <f t="shared" si="56"/>
        <v>0</v>
      </c>
      <c r="AJ343" s="223">
        <f>'Ficha funcionário'!J338</f>
        <v>0</v>
      </c>
      <c r="AK343" s="222">
        <f>'Ficha funcionário'!K338</f>
        <v>0</v>
      </c>
      <c r="AL343" s="222">
        <f>'Ficha funcionário'!L338</f>
        <v>0</v>
      </c>
      <c r="AM343" s="222">
        <f>'Ficha funcionário'!M338</f>
        <v>-0.3</v>
      </c>
      <c r="AN343" s="222">
        <f t="shared" si="52"/>
        <v>0</v>
      </c>
      <c r="AO343" s="134">
        <f t="shared" si="57"/>
        <v>0</v>
      </c>
      <c r="AP343" s="178"/>
      <c r="AQ343" s="246" t="s">
        <v>175</v>
      </c>
      <c r="AR343" s="179"/>
      <c r="AS343" s="179"/>
      <c r="AT343" s="179"/>
      <c r="AU343" s="179"/>
    </row>
    <row r="344" spans="1:47">
      <c r="A344" s="123" t="b">
        <f>'Ficha funcionário'!A339</f>
        <v>0</v>
      </c>
      <c r="B344" s="123">
        <f>'Ficha funcionário'!B339</f>
        <v>0</v>
      </c>
      <c r="C344" s="123">
        <f>'Ficha funcionário'!C339</f>
        <v>0</v>
      </c>
      <c r="D344" s="124">
        <f>'Ficha funcionário'!D339</f>
        <v>0</v>
      </c>
      <c r="E34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4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44" s="173">
        <f>'Ficha funcionário'!I339</f>
        <v>0</v>
      </c>
      <c r="H344" s="126">
        <f>'Ficha funcionário'!N339</f>
        <v>44</v>
      </c>
      <c r="I344" s="126">
        <f>'Ficha funcionário'!O339</f>
        <v>9</v>
      </c>
      <c r="J344" s="127">
        <f t="shared" si="53"/>
        <v>0</v>
      </c>
      <c r="K344" s="172"/>
      <c r="L344" s="172"/>
      <c r="M344" s="172"/>
      <c r="N344" s="128">
        <f t="shared" si="58"/>
        <v>0</v>
      </c>
      <c r="O344" s="128">
        <f t="shared" si="54"/>
        <v>0</v>
      </c>
      <c r="P344" s="128">
        <f t="shared" si="55"/>
        <v>0</v>
      </c>
      <c r="Q344" s="129">
        <f t="shared" si="59"/>
        <v>18</v>
      </c>
      <c r="R344" s="177">
        <v>0</v>
      </c>
      <c r="S344" s="177">
        <v>0</v>
      </c>
      <c r="T344" s="177">
        <v>0</v>
      </c>
      <c r="U344" s="129">
        <f>-(S344*'Ficha funcionário'!O339)*'Ficha de funcio e processa'!J344</f>
        <v>0</v>
      </c>
      <c r="V344" s="129">
        <f>(T344*'Ficha funcionário'!O339)*'Ficha de funcio e processa'!J344</f>
        <v>0</v>
      </c>
      <c r="W344" s="130">
        <f t="shared" si="60"/>
        <v>0</v>
      </c>
      <c r="X344" s="132"/>
      <c r="Y344" s="132">
        <f t="shared" si="51"/>
        <v>0</v>
      </c>
      <c r="Z344" s="133"/>
      <c r="AA344" s="133"/>
      <c r="AB344" s="133"/>
      <c r="AC344" s="133"/>
      <c r="AD344" s="149">
        <f>'Ficha funcionário'!Q339</f>
        <v>0</v>
      </c>
      <c r="AE344" s="149">
        <f>'Ficha funcionário'!P339</f>
        <v>0</v>
      </c>
      <c r="AF344" s="133"/>
      <c r="AG344" s="221"/>
      <c r="AH344" s="221"/>
      <c r="AI344" s="222">
        <f t="shared" si="56"/>
        <v>0</v>
      </c>
      <c r="AJ344" s="223">
        <f>'Ficha funcionário'!J339</f>
        <v>0</v>
      </c>
      <c r="AK344" s="222">
        <f>'Ficha funcionário'!K339</f>
        <v>0</v>
      </c>
      <c r="AL344" s="222">
        <f>'Ficha funcionário'!L339</f>
        <v>0</v>
      </c>
      <c r="AM344" s="222">
        <f>'Ficha funcionário'!M339</f>
        <v>-0.3</v>
      </c>
      <c r="AN344" s="222">
        <f t="shared" si="52"/>
        <v>0</v>
      </c>
      <c r="AO344" s="134">
        <f t="shared" si="57"/>
        <v>0</v>
      </c>
      <c r="AP344" s="178"/>
      <c r="AQ344" s="246" t="s">
        <v>175</v>
      </c>
      <c r="AR344" s="179"/>
      <c r="AS344" s="179"/>
      <c r="AT344" s="179"/>
      <c r="AU344" s="179"/>
    </row>
    <row r="345" spans="1:47">
      <c r="A345" s="123" t="b">
        <f>'Ficha funcionário'!A340</f>
        <v>0</v>
      </c>
      <c r="B345" s="123">
        <f>'Ficha funcionário'!B340</f>
        <v>0</v>
      </c>
      <c r="C345" s="123">
        <f>'Ficha funcionário'!C340</f>
        <v>0</v>
      </c>
      <c r="D345" s="124">
        <f>'Ficha funcionário'!D340</f>
        <v>0</v>
      </c>
      <c r="E34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4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45" s="173">
        <f>'Ficha funcionário'!I340</f>
        <v>0</v>
      </c>
      <c r="H345" s="126">
        <f>'Ficha funcionário'!N340</f>
        <v>44</v>
      </c>
      <c r="I345" s="126">
        <f>'Ficha funcionário'!O340</f>
        <v>9</v>
      </c>
      <c r="J345" s="127">
        <f t="shared" si="53"/>
        <v>0</v>
      </c>
      <c r="K345" s="172"/>
      <c r="L345" s="172"/>
      <c r="M345" s="172"/>
      <c r="N345" s="128">
        <f t="shared" si="58"/>
        <v>0</v>
      </c>
      <c r="O345" s="128">
        <f t="shared" si="54"/>
        <v>0</v>
      </c>
      <c r="P345" s="128">
        <f t="shared" si="55"/>
        <v>0</v>
      </c>
      <c r="Q345" s="129">
        <f t="shared" si="59"/>
        <v>18</v>
      </c>
      <c r="R345" s="177">
        <v>0</v>
      </c>
      <c r="S345" s="177">
        <v>0</v>
      </c>
      <c r="T345" s="177">
        <v>0</v>
      </c>
      <c r="U345" s="129">
        <f>-(S345*'Ficha funcionário'!O340)*'Ficha de funcio e processa'!J345</f>
        <v>0</v>
      </c>
      <c r="V345" s="129">
        <f>(T345*'Ficha funcionário'!O340)*'Ficha de funcio e processa'!J345</f>
        <v>0</v>
      </c>
      <c r="W345" s="130">
        <f t="shared" si="60"/>
        <v>0</v>
      </c>
      <c r="X345" s="132"/>
      <c r="Y345" s="132">
        <f t="shared" si="51"/>
        <v>0</v>
      </c>
      <c r="Z345" s="133"/>
      <c r="AA345" s="133"/>
      <c r="AB345" s="133"/>
      <c r="AC345" s="133"/>
      <c r="AD345" s="149">
        <f>'Ficha funcionário'!Q340</f>
        <v>0</v>
      </c>
      <c r="AE345" s="149">
        <f>'Ficha funcionário'!P340</f>
        <v>0</v>
      </c>
      <c r="AF345" s="133"/>
      <c r="AG345" s="221"/>
      <c r="AH345" s="221"/>
      <c r="AI345" s="222">
        <f t="shared" si="56"/>
        <v>0</v>
      </c>
      <c r="AJ345" s="223">
        <f>'Ficha funcionário'!J340</f>
        <v>0</v>
      </c>
      <c r="AK345" s="222">
        <f>'Ficha funcionário'!K340</f>
        <v>0</v>
      </c>
      <c r="AL345" s="222">
        <f>'Ficha funcionário'!L340</f>
        <v>0</v>
      </c>
      <c r="AM345" s="222">
        <f>'Ficha funcionário'!M340</f>
        <v>-0.3</v>
      </c>
      <c r="AN345" s="222">
        <f t="shared" si="52"/>
        <v>0</v>
      </c>
      <c r="AO345" s="134">
        <f t="shared" si="57"/>
        <v>0</v>
      </c>
      <c r="AP345" s="178"/>
      <c r="AQ345" s="246" t="s">
        <v>175</v>
      </c>
      <c r="AR345" s="179"/>
      <c r="AS345" s="179"/>
      <c r="AT345" s="179"/>
      <c r="AU345" s="179"/>
    </row>
    <row r="346" spans="1:47">
      <c r="A346" s="123" t="b">
        <f>'Ficha funcionário'!A341</f>
        <v>0</v>
      </c>
      <c r="B346" s="123">
        <f>'Ficha funcionário'!B341</f>
        <v>0</v>
      </c>
      <c r="C346" s="123">
        <f>'Ficha funcionário'!C341</f>
        <v>0</v>
      </c>
      <c r="D346" s="124">
        <f>'Ficha funcionário'!D341</f>
        <v>0</v>
      </c>
      <c r="E34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4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46" s="173">
        <f>'Ficha funcionário'!I341</f>
        <v>0</v>
      </c>
      <c r="H346" s="126">
        <f>'Ficha funcionário'!N341</f>
        <v>44</v>
      </c>
      <c r="I346" s="126">
        <f>'Ficha funcionário'!O341</f>
        <v>9</v>
      </c>
      <c r="J346" s="127">
        <f t="shared" si="53"/>
        <v>0</v>
      </c>
      <c r="K346" s="172"/>
      <c r="L346" s="172"/>
      <c r="M346" s="172"/>
      <c r="N346" s="128">
        <f t="shared" si="58"/>
        <v>0</v>
      </c>
      <c r="O346" s="128">
        <f t="shared" si="54"/>
        <v>0</v>
      </c>
      <c r="P346" s="128">
        <f t="shared" si="55"/>
        <v>0</v>
      </c>
      <c r="Q346" s="129">
        <f t="shared" si="59"/>
        <v>18</v>
      </c>
      <c r="R346" s="177">
        <v>0</v>
      </c>
      <c r="S346" s="177">
        <v>0</v>
      </c>
      <c r="T346" s="177">
        <v>0</v>
      </c>
      <c r="U346" s="129">
        <f>-(S346*'Ficha funcionário'!O341)*'Ficha de funcio e processa'!J346</f>
        <v>0</v>
      </c>
      <c r="V346" s="129">
        <f>(T346*'Ficha funcionário'!O341)*'Ficha de funcio e processa'!J346</f>
        <v>0</v>
      </c>
      <c r="W346" s="130">
        <f t="shared" si="60"/>
        <v>0</v>
      </c>
      <c r="X346" s="132"/>
      <c r="Y346" s="132">
        <f t="shared" si="51"/>
        <v>0</v>
      </c>
      <c r="Z346" s="133"/>
      <c r="AA346" s="133"/>
      <c r="AB346" s="133"/>
      <c r="AC346" s="133"/>
      <c r="AD346" s="149">
        <f>'Ficha funcionário'!Q341</f>
        <v>0</v>
      </c>
      <c r="AE346" s="149">
        <f>'Ficha funcionário'!P341</f>
        <v>0</v>
      </c>
      <c r="AF346" s="133"/>
      <c r="AG346" s="221"/>
      <c r="AH346" s="221"/>
      <c r="AI346" s="222">
        <f t="shared" si="56"/>
        <v>0</v>
      </c>
      <c r="AJ346" s="223">
        <f>'Ficha funcionário'!J341</f>
        <v>0</v>
      </c>
      <c r="AK346" s="222">
        <f>'Ficha funcionário'!K341</f>
        <v>0</v>
      </c>
      <c r="AL346" s="222">
        <f>'Ficha funcionário'!L341</f>
        <v>0</v>
      </c>
      <c r="AM346" s="222">
        <f>'Ficha funcionário'!M341</f>
        <v>-0.3</v>
      </c>
      <c r="AN346" s="222">
        <f t="shared" si="52"/>
        <v>0</v>
      </c>
      <c r="AO346" s="134">
        <f t="shared" si="57"/>
        <v>0</v>
      </c>
      <c r="AP346" s="178"/>
      <c r="AQ346" s="246" t="s">
        <v>175</v>
      </c>
      <c r="AR346" s="179"/>
      <c r="AS346" s="179"/>
      <c r="AT346" s="179"/>
      <c r="AU346" s="179"/>
    </row>
    <row r="347" spans="1:47">
      <c r="A347" s="123" t="b">
        <f>'Ficha funcionário'!A342</f>
        <v>0</v>
      </c>
      <c r="B347" s="123">
        <f>'Ficha funcionário'!B342</f>
        <v>0</v>
      </c>
      <c r="C347" s="123">
        <f>'Ficha funcionário'!C342</f>
        <v>0</v>
      </c>
      <c r="D347" s="124">
        <f>'Ficha funcionário'!D342</f>
        <v>0</v>
      </c>
      <c r="E34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4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47" s="173">
        <f>'Ficha funcionário'!I342</f>
        <v>0</v>
      </c>
      <c r="H347" s="126">
        <f>'Ficha funcionário'!N342</f>
        <v>44</v>
      </c>
      <c r="I347" s="126">
        <f>'Ficha funcionário'!O342</f>
        <v>9</v>
      </c>
      <c r="J347" s="127">
        <f t="shared" si="53"/>
        <v>0</v>
      </c>
      <c r="K347" s="172"/>
      <c r="L347" s="172"/>
      <c r="M347" s="172"/>
      <c r="N347" s="128">
        <f t="shared" si="58"/>
        <v>0</v>
      </c>
      <c r="O347" s="128">
        <f t="shared" si="54"/>
        <v>0</v>
      </c>
      <c r="P347" s="128">
        <f t="shared" si="55"/>
        <v>0</v>
      </c>
      <c r="Q347" s="129">
        <f t="shared" si="59"/>
        <v>18</v>
      </c>
      <c r="R347" s="177">
        <v>0</v>
      </c>
      <c r="S347" s="177">
        <v>0</v>
      </c>
      <c r="T347" s="177">
        <v>0</v>
      </c>
      <c r="U347" s="129">
        <f>-(S347*'Ficha funcionário'!O342)*'Ficha de funcio e processa'!J347</f>
        <v>0</v>
      </c>
      <c r="V347" s="129">
        <f>(T347*'Ficha funcionário'!O342)*'Ficha de funcio e processa'!J347</f>
        <v>0</v>
      </c>
      <c r="W347" s="130">
        <f t="shared" si="60"/>
        <v>0</v>
      </c>
      <c r="X347" s="132"/>
      <c r="Y347" s="132">
        <f t="shared" si="51"/>
        <v>0</v>
      </c>
      <c r="Z347" s="133"/>
      <c r="AA347" s="133"/>
      <c r="AB347" s="133"/>
      <c r="AC347" s="133"/>
      <c r="AD347" s="149">
        <f>'Ficha funcionário'!Q342</f>
        <v>0</v>
      </c>
      <c r="AE347" s="149">
        <f>'Ficha funcionário'!P342</f>
        <v>0</v>
      </c>
      <c r="AF347" s="133"/>
      <c r="AG347" s="221"/>
      <c r="AH347" s="221"/>
      <c r="AI347" s="222">
        <f t="shared" si="56"/>
        <v>0</v>
      </c>
      <c r="AJ347" s="223">
        <f>'Ficha funcionário'!J342</f>
        <v>0</v>
      </c>
      <c r="AK347" s="222">
        <f>'Ficha funcionário'!K342</f>
        <v>0</v>
      </c>
      <c r="AL347" s="222">
        <f>'Ficha funcionário'!L342</f>
        <v>0</v>
      </c>
      <c r="AM347" s="222">
        <f>'Ficha funcionário'!M342</f>
        <v>-0.3</v>
      </c>
      <c r="AN347" s="222">
        <f t="shared" si="52"/>
        <v>0</v>
      </c>
      <c r="AO347" s="134">
        <f t="shared" si="57"/>
        <v>0</v>
      </c>
      <c r="AP347" s="178"/>
      <c r="AQ347" s="246" t="s">
        <v>175</v>
      </c>
      <c r="AR347" s="179"/>
      <c r="AS347" s="179"/>
      <c r="AT347" s="179"/>
      <c r="AU347" s="179"/>
    </row>
    <row r="348" spans="1:47">
      <c r="A348" s="123" t="b">
        <f>'Ficha funcionário'!A343</f>
        <v>0</v>
      </c>
      <c r="B348" s="123">
        <f>'Ficha funcionário'!B343</f>
        <v>0</v>
      </c>
      <c r="C348" s="123">
        <f>'Ficha funcionário'!C343</f>
        <v>0</v>
      </c>
      <c r="D348" s="124">
        <f>'Ficha funcionário'!D343</f>
        <v>0</v>
      </c>
      <c r="E34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4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48" s="173">
        <f>'Ficha funcionário'!I343</f>
        <v>0</v>
      </c>
      <c r="H348" s="126">
        <f>'Ficha funcionário'!N343</f>
        <v>44</v>
      </c>
      <c r="I348" s="126">
        <f>'Ficha funcionário'!O343</f>
        <v>9</v>
      </c>
      <c r="J348" s="127">
        <f t="shared" si="53"/>
        <v>0</v>
      </c>
      <c r="K348" s="172"/>
      <c r="L348" s="172"/>
      <c r="M348" s="172"/>
      <c r="N348" s="128">
        <f t="shared" si="58"/>
        <v>0</v>
      </c>
      <c r="O348" s="128">
        <f t="shared" si="54"/>
        <v>0</v>
      </c>
      <c r="P348" s="128">
        <f t="shared" si="55"/>
        <v>0</v>
      </c>
      <c r="Q348" s="129">
        <f t="shared" si="59"/>
        <v>18</v>
      </c>
      <c r="R348" s="177">
        <v>0</v>
      </c>
      <c r="S348" s="177">
        <v>0</v>
      </c>
      <c r="T348" s="177">
        <v>0</v>
      </c>
      <c r="U348" s="129">
        <f>-(S348*'Ficha funcionário'!O343)*'Ficha de funcio e processa'!J348</f>
        <v>0</v>
      </c>
      <c r="V348" s="129">
        <f>(T348*'Ficha funcionário'!O343)*'Ficha de funcio e processa'!J348</f>
        <v>0</v>
      </c>
      <c r="W348" s="130">
        <f t="shared" si="60"/>
        <v>0</v>
      </c>
      <c r="X348" s="132"/>
      <c r="Y348" s="132">
        <f t="shared" si="51"/>
        <v>0</v>
      </c>
      <c r="Z348" s="133"/>
      <c r="AA348" s="133"/>
      <c r="AB348" s="133"/>
      <c r="AC348" s="133"/>
      <c r="AD348" s="149">
        <f>'Ficha funcionário'!Q343</f>
        <v>0</v>
      </c>
      <c r="AE348" s="149">
        <f>'Ficha funcionário'!P343</f>
        <v>0</v>
      </c>
      <c r="AF348" s="133"/>
      <c r="AG348" s="221"/>
      <c r="AH348" s="221"/>
      <c r="AI348" s="222">
        <f t="shared" si="56"/>
        <v>0</v>
      </c>
      <c r="AJ348" s="223">
        <f>'Ficha funcionário'!J343</f>
        <v>0</v>
      </c>
      <c r="AK348" s="222">
        <f>'Ficha funcionário'!K343</f>
        <v>0</v>
      </c>
      <c r="AL348" s="222">
        <f>'Ficha funcionário'!L343</f>
        <v>0</v>
      </c>
      <c r="AM348" s="222">
        <f>'Ficha funcionário'!M343</f>
        <v>-0.3</v>
      </c>
      <c r="AN348" s="222">
        <f t="shared" si="52"/>
        <v>0</v>
      </c>
      <c r="AO348" s="134">
        <f t="shared" si="57"/>
        <v>0</v>
      </c>
      <c r="AP348" s="178"/>
      <c r="AQ348" s="246" t="s">
        <v>175</v>
      </c>
      <c r="AR348" s="179"/>
      <c r="AS348" s="179"/>
      <c r="AT348" s="179"/>
      <c r="AU348" s="179"/>
    </row>
    <row r="349" spans="1:47">
      <c r="A349" s="123" t="b">
        <f>'Ficha funcionário'!A344</f>
        <v>0</v>
      </c>
      <c r="B349" s="123">
        <f>'Ficha funcionário'!B344</f>
        <v>0</v>
      </c>
      <c r="C349" s="123">
        <f>'Ficha funcionário'!C344</f>
        <v>0</v>
      </c>
      <c r="D349" s="124">
        <f>'Ficha funcionário'!D344</f>
        <v>0</v>
      </c>
      <c r="E34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4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49" s="173">
        <f>'Ficha funcionário'!I344</f>
        <v>0</v>
      </c>
      <c r="H349" s="126">
        <f>'Ficha funcionário'!N344</f>
        <v>44</v>
      </c>
      <c r="I349" s="126">
        <f>'Ficha funcionário'!O344</f>
        <v>9</v>
      </c>
      <c r="J349" s="127">
        <f t="shared" si="53"/>
        <v>0</v>
      </c>
      <c r="K349" s="172"/>
      <c r="L349" s="172"/>
      <c r="M349" s="172"/>
      <c r="N349" s="128">
        <f t="shared" si="58"/>
        <v>0</v>
      </c>
      <c r="O349" s="128">
        <f t="shared" si="54"/>
        <v>0</v>
      </c>
      <c r="P349" s="128">
        <f t="shared" si="55"/>
        <v>0</v>
      </c>
      <c r="Q349" s="129">
        <f t="shared" si="59"/>
        <v>18</v>
      </c>
      <c r="R349" s="177">
        <v>0</v>
      </c>
      <c r="S349" s="177">
        <v>0</v>
      </c>
      <c r="T349" s="177">
        <v>0</v>
      </c>
      <c r="U349" s="129">
        <f>-(S349*'Ficha funcionário'!O344)*'Ficha de funcio e processa'!J349</f>
        <v>0</v>
      </c>
      <c r="V349" s="129">
        <f>(T349*'Ficha funcionário'!O344)*'Ficha de funcio e processa'!J349</f>
        <v>0</v>
      </c>
      <c r="W349" s="130">
        <f t="shared" si="60"/>
        <v>0</v>
      </c>
      <c r="X349" s="132"/>
      <c r="Y349" s="132">
        <f t="shared" si="51"/>
        <v>0</v>
      </c>
      <c r="Z349" s="133"/>
      <c r="AA349" s="133"/>
      <c r="AB349" s="133"/>
      <c r="AC349" s="133"/>
      <c r="AD349" s="149">
        <f>'Ficha funcionário'!Q344</f>
        <v>0</v>
      </c>
      <c r="AE349" s="149">
        <f>'Ficha funcionário'!P344</f>
        <v>0</v>
      </c>
      <c r="AF349" s="133"/>
      <c r="AG349" s="221"/>
      <c r="AH349" s="221"/>
      <c r="AI349" s="222">
        <f t="shared" si="56"/>
        <v>0</v>
      </c>
      <c r="AJ349" s="223">
        <f>'Ficha funcionário'!J344</f>
        <v>0</v>
      </c>
      <c r="AK349" s="222">
        <f>'Ficha funcionário'!K344</f>
        <v>0</v>
      </c>
      <c r="AL349" s="222">
        <f>'Ficha funcionário'!L344</f>
        <v>0</v>
      </c>
      <c r="AM349" s="222">
        <f>'Ficha funcionário'!M344</f>
        <v>-0.3</v>
      </c>
      <c r="AN349" s="222">
        <f t="shared" si="52"/>
        <v>0</v>
      </c>
      <c r="AO349" s="134">
        <f t="shared" si="57"/>
        <v>0</v>
      </c>
      <c r="AP349" s="178"/>
      <c r="AQ349" s="246" t="s">
        <v>175</v>
      </c>
      <c r="AR349" s="179"/>
      <c r="AS349" s="179"/>
      <c r="AT349" s="179"/>
      <c r="AU349" s="179"/>
    </row>
    <row r="350" spans="1:47">
      <c r="A350" s="123" t="b">
        <f>'Ficha funcionário'!A345</f>
        <v>0</v>
      </c>
      <c r="B350" s="123">
        <f>'Ficha funcionário'!B345</f>
        <v>0</v>
      </c>
      <c r="C350" s="123">
        <f>'Ficha funcionário'!C345</f>
        <v>0</v>
      </c>
      <c r="D350" s="124">
        <f>'Ficha funcionário'!D345</f>
        <v>0</v>
      </c>
      <c r="E35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5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50" s="173">
        <f>'Ficha funcionário'!I345</f>
        <v>0</v>
      </c>
      <c r="H350" s="126">
        <f>'Ficha funcionário'!N345</f>
        <v>44</v>
      </c>
      <c r="I350" s="126">
        <f>'Ficha funcionário'!O345</f>
        <v>9</v>
      </c>
      <c r="J350" s="127">
        <f t="shared" si="53"/>
        <v>0</v>
      </c>
      <c r="K350" s="172"/>
      <c r="L350" s="172"/>
      <c r="M350" s="172"/>
      <c r="N350" s="128">
        <f t="shared" si="58"/>
        <v>0</v>
      </c>
      <c r="O350" s="128">
        <f t="shared" si="54"/>
        <v>0</v>
      </c>
      <c r="P350" s="128">
        <f t="shared" si="55"/>
        <v>0</v>
      </c>
      <c r="Q350" s="129">
        <f t="shared" si="59"/>
        <v>18</v>
      </c>
      <c r="R350" s="177">
        <v>0</v>
      </c>
      <c r="S350" s="177">
        <v>0</v>
      </c>
      <c r="T350" s="177">
        <v>0</v>
      </c>
      <c r="U350" s="129">
        <f>-(S350*'Ficha funcionário'!O345)*'Ficha de funcio e processa'!J350</f>
        <v>0</v>
      </c>
      <c r="V350" s="129">
        <f>(T350*'Ficha funcionário'!O345)*'Ficha de funcio e processa'!J350</f>
        <v>0</v>
      </c>
      <c r="W350" s="130">
        <f t="shared" si="60"/>
        <v>0</v>
      </c>
      <c r="X350" s="132"/>
      <c r="Y350" s="132">
        <f t="shared" si="51"/>
        <v>0</v>
      </c>
      <c r="Z350" s="133"/>
      <c r="AA350" s="133"/>
      <c r="AB350" s="133"/>
      <c r="AC350" s="133"/>
      <c r="AD350" s="149">
        <f>'Ficha funcionário'!Q345</f>
        <v>0</v>
      </c>
      <c r="AE350" s="149">
        <f>'Ficha funcionário'!P345</f>
        <v>0</v>
      </c>
      <c r="AF350" s="133"/>
      <c r="AG350" s="221"/>
      <c r="AH350" s="221"/>
      <c r="AI350" s="222">
        <f t="shared" si="56"/>
        <v>0</v>
      </c>
      <c r="AJ350" s="223">
        <f>'Ficha funcionário'!J345</f>
        <v>0</v>
      </c>
      <c r="AK350" s="222">
        <f>'Ficha funcionário'!K345</f>
        <v>0</v>
      </c>
      <c r="AL350" s="222">
        <f>'Ficha funcionário'!L345</f>
        <v>0</v>
      </c>
      <c r="AM350" s="222">
        <f>'Ficha funcionário'!M345</f>
        <v>-0.3</v>
      </c>
      <c r="AN350" s="222">
        <f t="shared" si="52"/>
        <v>0</v>
      </c>
      <c r="AO350" s="134">
        <f t="shared" si="57"/>
        <v>0</v>
      </c>
      <c r="AP350" s="178"/>
      <c r="AQ350" s="246" t="s">
        <v>175</v>
      </c>
      <c r="AR350" s="179"/>
      <c r="AS350" s="179"/>
      <c r="AT350" s="179"/>
      <c r="AU350" s="179"/>
    </row>
    <row r="351" spans="1:47">
      <c r="A351" s="123" t="b">
        <f>'Ficha funcionário'!A346</f>
        <v>0</v>
      </c>
      <c r="B351" s="123">
        <f>'Ficha funcionário'!B346</f>
        <v>0</v>
      </c>
      <c r="C351" s="123">
        <f>'Ficha funcionário'!C346</f>
        <v>0</v>
      </c>
      <c r="D351" s="124">
        <f>'Ficha funcionário'!D346</f>
        <v>0</v>
      </c>
      <c r="E35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5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51" s="173">
        <f>'Ficha funcionário'!I346</f>
        <v>0</v>
      </c>
      <c r="H351" s="126">
        <f>'Ficha funcionário'!N346</f>
        <v>44</v>
      </c>
      <c r="I351" s="126">
        <f>'Ficha funcionário'!O346</f>
        <v>9</v>
      </c>
      <c r="J351" s="127">
        <f t="shared" si="53"/>
        <v>0</v>
      </c>
      <c r="K351" s="172"/>
      <c r="L351" s="172"/>
      <c r="M351" s="172"/>
      <c r="N351" s="128">
        <f t="shared" si="58"/>
        <v>0</v>
      </c>
      <c r="O351" s="128">
        <f t="shared" si="54"/>
        <v>0</v>
      </c>
      <c r="P351" s="128">
        <f t="shared" si="55"/>
        <v>0</v>
      </c>
      <c r="Q351" s="129">
        <f t="shared" si="59"/>
        <v>18</v>
      </c>
      <c r="R351" s="177">
        <v>0</v>
      </c>
      <c r="S351" s="177">
        <v>0</v>
      </c>
      <c r="T351" s="177">
        <v>0</v>
      </c>
      <c r="U351" s="129">
        <f>-(S351*'Ficha funcionário'!O346)*'Ficha de funcio e processa'!J351</f>
        <v>0</v>
      </c>
      <c r="V351" s="129">
        <f>(T351*'Ficha funcionário'!O346)*'Ficha de funcio e processa'!J351</f>
        <v>0</v>
      </c>
      <c r="W351" s="130">
        <f t="shared" si="60"/>
        <v>0</v>
      </c>
      <c r="X351" s="132"/>
      <c r="Y351" s="132">
        <f t="shared" si="51"/>
        <v>0</v>
      </c>
      <c r="Z351" s="133"/>
      <c r="AA351" s="133"/>
      <c r="AB351" s="133"/>
      <c r="AC351" s="133"/>
      <c r="AD351" s="149">
        <f>'Ficha funcionário'!Q346</f>
        <v>0</v>
      </c>
      <c r="AE351" s="149">
        <f>'Ficha funcionário'!P346</f>
        <v>0</v>
      </c>
      <c r="AF351" s="133"/>
      <c r="AG351" s="221"/>
      <c r="AH351" s="221"/>
      <c r="AI351" s="222">
        <f t="shared" si="56"/>
        <v>0</v>
      </c>
      <c r="AJ351" s="223">
        <f>'Ficha funcionário'!J346</f>
        <v>0</v>
      </c>
      <c r="AK351" s="222">
        <f>'Ficha funcionário'!K346</f>
        <v>0</v>
      </c>
      <c r="AL351" s="222">
        <f>'Ficha funcionário'!L346</f>
        <v>0</v>
      </c>
      <c r="AM351" s="222">
        <f>'Ficha funcionário'!M346</f>
        <v>-0.3</v>
      </c>
      <c r="AN351" s="222">
        <f t="shared" si="52"/>
        <v>0</v>
      </c>
      <c r="AO351" s="134">
        <f t="shared" si="57"/>
        <v>0</v>
      </c>
      <c r="AP351" s="178"/>
      <c r="AQ351" s="246" t="s">
        <v>175</v>
      </c>
      <c r="AR351" s="179"/>
      <c r="AS351" s="179"/>
      <c r="AT351" s="179"/>
      <c r="AU351" s="179"/>
    </row>
    <row r="352" spans="1:47">
      <c r="A352" s="123" t="b">
        <f>'Ficha funcionário'!A347</f>
        <v>0</v>
      </c>
      <c r="B352" s="123">
        <f>'Ficha funcionário'!B347</f>
        <v>0</v>
      </c>
      <c r="C352" s="123">
        <f>'Ficha funcionário'!C347</f>
        <v>0</v>
      </c>
      <c r="D352" s="124">
        <f>'Ficha funcionário'!D347</f>
        <v>0</v>
      </c>
      <c r="E35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5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52" s="173">
        <f>'Ficha funcionário'!I347</f>
        <v>0</v>
      </c>
      <c r="H352" s="126">
        <f>'Ficha funcionário'!N347</f>
        <v>44</v>
      </c>
      <c r="I352" s="126">
        <f>'Ficha funcionário'!O347</f>
        <v>9</v>
      </c>
      <c r="J352" s="127">
        <f t="shared" si="53"/>
        <v>0</v>
      </c>
      <c r="K352" s="172"/>
      <c r="L352" s="172"/>
      <c r="M352" s="172"/>
      <c r="N352" s="128">
        <f t="shared" si="58"/>
        <v>0</v>
      </c>
      <c r="O352" s="128">
        <f t="shared" si="54"/>
        <v>0</v>
      </c>
      <c r="P352" s="128">
        <f t="shared" si="55"/>
        <v>0</v>
      </c>
      <c r="Q352" s="129">
        <f t="shared" si="59"/>
        <v>18</v>
      </c>
      <c r="R352" s="177">
        <v>0</v>
      </c>
      <c r="S352" s="177">
        <v>0</v>
      </c>
      <c r="T352" s="177">
        <v>0</v>
      </c>
      <c r="U352" s="129">
        <f>-(S352*'Ficha funcionário'!O347)*'Ficha de funcio e processa'!J352</f>
        <v>0</v>
      </c>
      <c r="V352" s="129">
        <f>(T352*'Ficha funcionário'!O347)*'Ficha de funcio e processa'!J352</f>
        <v>0</v>
      </c>
      <c r="W352" s="130">
        <f t="shared" si="60"/>
        <v>0</v>
      </c>
      <c r="X352" s="132"/>
      <c r="Y352" s="132">
        <f t="shared" si="51"/>
        <v>0</v>
      </c>
      <c r="Z352" s="133"/>
      <c r="AA352" s="133"/>
      <c r="AB352" s="133"/>
      <c r="AC352" s="133"/>
      <c r="AD352" s="149">
        <f>'Ficha funcionário'!Q347</f>
        <v>0</v>
      </c>
      <c r="AE352" s="149">
        <f>'Ficha funcionário'!P347</f>
        <v>0</v>
      </c>
      <c r="AF352" s="133"/>
      <c r="AG352" s="221"/>
      <c r="AH352" s="221"/>
      <c r="AI352" s="222">
        <f t="shared" si="56"/>
        <v>0</v>
      </c>
      <c r="AJ352" s="223">
        <f>'Ficha funcionário'!J347</f>
        <v>0</v>
      </c>
      <c r="AK352" s="222">
        <f>'Ficha funcionário'!K347</f>
        <v>0</v>
      </c>
      <c r="AL352" s="222">
        <f>'Ficha funcionário'!L347</f>
        <v>0</v>
      </c>
      <c r="AM352" s="222">
        <f>'Ficha funcionário'!M347</f>
        <v>-0.3</v>
      </c>
      <c r="AN352" s="222">
        <f t="shared" si="52"/>
        <v>0</v>
      </c>
      <c r="AO352" s="134">
        <f t="shared" si="57"/>
        <v>0</v>
      </c>
      <c r="AP352" s="178"/>
      <c r="AQ352" s="246" t="s">
        <v>175</v>
      </c>
      <c r="AR352" s="179"/>
      <c r="AS352" s="179"/>
      <c r="AT352" s="179"/>
      <c r="AU352" s="179"/>
    </row>
    <row r="353" spans="1:47">
      <c r="A353" s="123" t="b">
        <f>'Ficha funcionário'!A348</f>
        <v>0</v>
      </c>
      <c r="B353" s="123">
        <f>'Ficha funcionário'!B348</f>
        <v>0</v>
      </c>
      <c r="C353" s="123">
        <f>'Ficha funcionário'!C348</f>
        <v>0</v>
      </c>
      <c r="D353" s="124">
        <f>'Ficha funcionário'!D348</f>
        <v>0</v>
      </c>
      <c r="E35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5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53" s="173">
        <f>'Ficha funcionário'!I348</f>
        <v>0</v>
      </c>
      <c r="H353" s="126">
        <f>'Ficha funcionário'!N348</f>
        <v>44</v>
      </c>
      <c r="I353" s="126">
        <f>'Ficha funcionário'!O348</f>
        <v>9</v>
      </c>
      <c r="J353" s="127">
        <f t="shared" si="53"/>
        <v>0</v>
      </c>
      <c r="K353" s="172"/>
      <c r="L353" s="172"/>
      <c r="M353" s="172"/>
      <c r="N353" s="128">
        <f t="shared" si="58"/>
        <v>0</v>
      </c>
      <c r="O353" s="128">
        <f t="shared" si="54"/>
        <v>0</v>
      </c>
      <c r="P353" s="128">
        <f t="shared" si="55"/>
        <v>0</v>
      </c>
      <c r="Q353" s="129">
        <f t="shared" si="59"/>
        <v>18</v>
      </c>
      <c r="R353" s="177">
        <v>0</v>
      </c>
      <c r="S353" s="177">
        <v>0</v>
      </c>
      <c r="T353" s="177">
        <v>0</v>
      </c>
      <c r="U353" s="129">
        <f>-(S353*'Ficha funcionário'!O348)*'Ficha de funcio e processa'!J353</f>
        <v>0</v>
      </c>
      <c r="V353" s="129">
        <f>(T353*'Ficha funcionário'!O348)*'Ficha de funcio e processa'!J353</f>
        <v>0</v>
      </c>
      <c r="W353" s="130">
        <f t="shared" si="60"/>
        <v>0</v>
      </c>
      <c r="X353" s="132"/>
      <c r="Y353" s="132">
        <f t="shared" si="51"/>
        <v>0</v>
      </c>
      <c r="Z353" s="133"/>
      <c r="AA353" s="133"/>
      <c r="AB353" s="133"/>
      <c r="AC353" s="133"/>
      <c r="AD353" s="149">
        <f>'Ficha funcionário'!Q348</f>
        <v>0</v>
      </c>
      <c r="AE353" s="149">
        <f>'Ficha funcionário'!P348</f>
        <v>0</v>
      </c>
      <c r="AF353" s="133"/>
      <c r="AG353" s="221"/>
      <c r="AH353" s="221"/>
      <c r="AI353" s="222">
        <f t="shared" si="56"/>
        <v>0</v>
      </c>
      <c r="AJ353" s="223">
        <f>'Ficha funcionário'!J348</f>
        <v>0</v>
      </c>
      <c r="AK353" s="222">
        <f>'Ficha funcionário'!K348</f>
        <v>0</v>
      </c>
      <c r="AL353" s="222">
        <f>'Ficha funcionário'!L348</f>
        <v>0</v>
      </c>
      <c r="AM353" s="222">
        <f>'Ficha funcionário'!M348</f>
        <v>-0.3</v>
      </c>
      <c r="AN353" s="222">
        <f t="shared" si="52"/>
        <v>0</v>
      </c>
      <c r="AO353" s="134">
        <f t="shared" si="57"/>
        <v>0</v>
      </c>
      <c r="AP353" s="178"/>
      <c r="AQ353" s="246" t="s">
        <v>175</v>
      </c>
      <c r="AR353" s="179"/>
      <c r="AS353" s="179"/>
      <c r="AT353" s="179"/>
      <c r="AU353" s="179"/>
    </row>
    <row r="354" spans="1:47">
      <c r="A354" s="123" t="b">
        <f>'Ficha funcionário'!A349</f>
        <v>0</v>
      </c>
      <c r="B354" s="123">
        <f>'Ficha funcionário'!B349</f>
        <v>0</v>
      </c>
      <c r="C354" s="123">
        <f>'Ficha funcionário'!C349</f>
        <v>0</v>
      </c>
      <c r="D354" s="124">
        <f>'Ficha funcionário'!D349</f>
        <v>0</v>
      </c>
      <c r="E35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5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54" s="173">
        <f>'Ficha funcionário'!I349</f>
        <v>0</v>
      </c>
      <c r="H354" s="126">
        <f>'Ficha funcionário'!N349</f>
        <v>44</v>
      </c>
      <c r="I354" s="126">
        <f>'Ficha funcionário'!O349</f>
        <v>9</v>
      </c>
      <c r="J354" s="127">
        <f t="shared" si="53"/>
        <v>0</v>
      </c>
      <c r="K354" s="172"/>
      <c r="L354" s="172"/>
      <c r="M354" s="172"/>
      <c r="N354" s="128">
        <f t="shared" si="58"/>
        <v>0</v>
      </c>
      <c r="O354" s="128">
        <f t="shared" si="54"/>
        <v>0</v>
      </c>
      <c r="P354" s="128">
        <f t="shared" si="55"/>
        <v>0</v>
      </c>
      <c r="Q354" s="129">
        <f t="shared" si="59"/>
        <v>18</v>
      </c>
      <c r="R354" s="177">
        <v>0</v>
      </c>
      <c r="S354" s="177">
        <v>0</v>
      </c>
      <c r="T354" s="177">
        <v>0</v>
      </c>
      <c r="U354" s="129">
        <f>-(S354*'Ficha funcionário'!O349)*'Ficha de funcio e processa'!J354</f>
        <v>0</v>
      </c>
      <c r="V354" s="129">
        <f>(T354*'Ficha funcionário'!O349)*'Ficha de funcio e processa'!J354</f>
        <v>0</v>
      </c>
      <c r="W354" s="130">
        <f t="shared" si="60"/>
        <v>0</v>
      </c>
      <c r="X354" s="132"/>
      <c r="Y354" s="132">
        <f t="shared" si="51"/>
        <v>0</v>
      </c>
      <c r="Z354" s="133"/>
      <c r="AA354" s="133"/>
      <c r="AB354" s="133"/>
      <c r="AC354" s="133"/>
      <c r="AD354" s="149">
        <f>'Ficha funcionário'!Q349</f>
        <v>0</v>
      </c>
      <c r="AE354" s="149">
        <f>'Ficha funcionário'!P349</f>
        <v>0</v>
      </c>
      <c r="AF354" s="133"/>
      <c r="AG354" s="221"/>
      <c r="AH354" s="221"/>
      <c r="AI354" s="222">
        <f t="shared" si="56"/>
        <v>0</v>
      </c>
      <c r="AJ354" s="223">
        <f>'Ficha funcionário'!J349</f>
        <v>0</v>
      </c>
      <c r="AK354" s="222">
        <f>'Ficha funcionário'!K349</f>
        <v>0</v>
      </c>
      <c r="AL354" s="222">
        <f>'Ficha funcionário'!L349</f>
        <v>0</v>
      </c>
      <c r="AM354" s="222">
        <f>'Ficha funcionário'!M349</f>
        <v>-0.3</v>
      </c>
      <c r="AN354" s="222">
        <f t="shared" si="52"/>
        <v>0</v>
      </c>
      <c r="AO354" s="134">
        <f t="shared" si="57"/>
        <v>0</v>
      </c>
      <c r="AP354" s="178"/>
      <c r="AQ354" s="246" t="s">
        <v>175</v>
      </c>
      <c r="AR354" s="179"/>
      <c r="AS354" s="179"/>
      <c r="AT354" s="179"/>
      <c r="AU354" s="179"/>
    </row>
    <row r="355" spans="1:47">
      <c r="A355" s="123" t="b">
        <f>'Ficha funcionário'!A350</f>
        <v>0</v>
      </c>
      <c r="B355" s="123">
        <f>'Ficha funcionário'!B350</f>
        <v>0</v>
      </c>
      <c r="C355" s="123">
        <f>'Ficha funcionário'!C350</f>
        <v>0</v>
      </c>
      <c r="D355" s="124">
        <f>'Ficha funcionário'!D350</f>
        <v>0</v>
      </c>
      <c r="E35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5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55" s="173">
        <f>'Ficha funcionário'!I350</f>
        <v>0</v>
      </c>
      <c r="H355" s="126">
        <f>'Ficha funcionário'!N350</f>
        <v>44</v>
      </c>
      <c r="I355" s="126">
        <f>'Ficha funcionário'!O350</f>
        <v>9</v>
      </c>
      <c r="J355" s="127">
        <f t="shared" si="53"/>
        <v>0</v>
      </c>
      <c r="K355" s="172"/>
      <c r="L355" s="172"/>
      <c r="M355" s="172"/>
      <c r="N355" s="128">
        <f t="shared" si="58"/>
        <v>0</v>
      </c>
      <c r="O355" s="128">
        <f t="shared" si="54"/>
        <v>0</v>
      </c>
      <c r="P355" s="128">
        <f t="shared" si="55"/>
        <v>0</v>
      </c>
      <c r="Q355" s="129">
        <f t="shared" si="59"/>
        <v>18</v>
      </c>
      <c r="R355" s="177">
        <v>0</v>
      </c>
      <c r="S355" s="177">
        <v>0</v>
      </c>
      <c r="T355" s="177">
        <v>0</v>
      </c>
      <c r="U355" s="129">
        <f>-(S355*'Ficha funcionário'!O350)*'Ficha de funcio e processa'!J355</f>
        <v>0</v>
      </c>
      <c r="V355" s="129">
        <f>(T355*'Ficha funcionário'!O350)*'Ficha de funcio e processa'!J355</f>
        <v>0</v>
      </c>
      <c r="W355" s="130">
        <f t="shared" si="60"/>
        <v>0</v>
      </c>
      <c r="X355" s="132"/>
      <c r="Y355" s="132">
        <f t="shared" ref="Y355:Y418" si="61">G355*5%</f>
        <v>0</v>
      </c>
      <c r="Z355" s="133"/>
      <c r="AA355" s="133"/>
      <c r="AB355" s="133"/>
      <c r="AC355" s="133"/>
      <c r="AD355" s="149">
        <f>'Ficha funcionário'!Q350</f>
        <v>0</v>
      </c>
      <c r="AE355" s="149">
        <f>'Ficha funcionário'!P350</f>
        <v>0</v>
      </c>
      <c r="AF355" s="133"/>
      <c r="AG355" s="221"/>
      <c r="AH355" s="221"/>
      <c r="AI355" s="222">
        <f t="shared" si="56"/>
        <v>0</v>
      </c>
      <c r="AJ355" s="223">
        <f>'Ficha funcionário'!J350</f>
        <v>0</v>
      </c>
      <c r="AK355" s="222">
        <f>'Ficha funcionário'!K350</f>
        <v>0</v>
      </c>
      <c r="AL355" s="222">
        <f>'Ficha funcionário'!L350</f>
        <v>0</v>
      </c>
      <c r="AM355" s="222">
        <f>'Ficha funcionário'!M350</f>
        <v>-0.3</v>
      </c>
      <c r="AN355" s="222">
        <f t="shared" ref="AN355:AN418" si="62">(AM355*AJ355)+AK355</f>
        <v>0</v>
      </c>
      <c r="AO355" s="134">
        <f t="shared" si="57"/>
        <v>0</v>
      </c>
      <c r="AP355" s="178"/>
      <c r="AQ355" s="246" t="s">
        <v>175</v>
      </c>
      <c r="AR355" s="179"/>
      <c r="AS355" s="179"/>
      <c r="AT355" s="179"/>
      <c r="AU355" s="179"/>
    </row>
    <row r="356" spans="1:47">
      <c r="A356" s="123" t="b">
        <f>'Ficha funcionário'!A351</f>
        <v>0</v>
      </c>
      <c r="B356" s="123">
        <f>'Ficha funcionário'!B351</f>
        <v>0</v>
      </c>
      <c r="C356" s="123">
        <f>'Ficha funcionário'!C351</f>
        <v>0</v>
      </c>
      <c r="D356" s="124">
        <f>'Ficha funcionário'!D351</f>
        <v>0</v>
      </c>
      <c r="E35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5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56" s="173">
        <f>'Ficha funcionário'!I351</f>
        <v>0</v>
      </c>
      <c r="H356" s="126">
        <f>'Ficha funcionário'!N351</f>
        <v>44</v>
      </c>
      <c r="I356" s="126">
        <f>'Ficha funcionário'!O351</f>
        <v>9</v>
      </c>
      <c r="J356" s="127">
        <f t="shared" si="53"/>
        <v>0</v>
      </c>
      <c r="K356" s="172"/>
      <c r="L356" s="172"/>
      <c r="M356" s="172"/>
      <c r="N356" s="128">
        <f t="shared" si="58"/>
        <v>0</v>
      </c>
      <c r="O356" s="128">
        <f t="shared" si="54"/>
        <v>0</v>
      </c>
      <c r="P356" s="128">
        <f t="shared" si="55"/>
        <v>0</v>
      </c>
      <c r="Q356" s="129">
        <f t="shared" si="59"/>
        <v>18</v>
      </c>
      <c r="R356" s="177">
        <v>0</v>
      </c>
      <c r="S356" s="177">
        <v>0</v>
      </c>
      <c r="T356" s="177">
        <v>0</v>
      </c>
      <c r="U356" s="129">
        <f>-(S356*'Ficha funcionário'!O351)*'Ficha de funcio e processa'!J356</f>
        <v>0</v>
      </c>
      <c r="V356" s="129">
        <f>(T356*'Ficha funcionário'!O351)*'Ficha de funcio e processa'!J356</f>
        <v>0</v>
      </c>
      <c r="W356" s="130">
        <f t="shared" si="60"/>
        <v>0</v>
      </c>
      <c r="X356" s="132"/>
      <c r="Y356" s="132">
        <f t="shared" si="61"/>
        <v>0</v>
      </c>
      <c r="Z356" s="133"/>
      <c r="AA356" s="133"/>
      <c r="AB356" s="133"/>
      <c r="AC356" s="133"/>
      <c r="AD356" s="149">
        <f>'Ficha funcionário'!Q351</f>
        <v>0</v>
      </c>
      <c r="AE356" s="149">
        <f>'Ficha funcionário'!P351</f>
        <v>0</v>
      </c>
      <c r="AF356" s="133"/>
      <c r="AG356" s="221"/>
      <c r="AH356" s="221"/>
      <c r="AI356" s="222">
        <f t="shared" si="56"/>
        <v>0</v>
      </c>
      <c r="AJ356" s="223">
        <f>'Ficha funcionário'!J351</f>
        <v>0</v>
      </c>
      <c r="AK356" s="222">
        <f>'Ficha funcionário'!K351</f>
        <v>0</v>
      </c>
      <c r="AL356" s="222">
        <f>'Ficha funcionário'!L351</f>
        <v>0</v>
      </c>
      <c r="AM356" s="222">
        <f>'Ficha funcionário'!M351</f>
        <v>-0.3</v>
      </c>
      <c r="AN356" s="222">
        <f t="shared" si="62"/>
        <v>0</v>
      </c>
      <c r="AO356" s="134">
        <f t="shared" si="57"/>
        <v>0</v>
      </c>
      <c r="AP356" s="178"/>
      <c r="AQ356" s="246" t="s">
        <v>175</v>
      </c>
      <c r="AR356" s="179"/>
      <c r="AS356" s="179"/>
      <c r="AT356" s="179"/>
      <c r="AU356" s="179"/>
    </row>
    <row r="357" spans="1:47">
      <c r="A357" s="123" t="b">
        <f>'Ficha funcionário'!A352</f>
        <v>0</v>
      </c>
      <c r="B357" s="123">
        <f>'Ficha funcionário'!B352</f>
        <v>0</v>
      </c>
      <c r="C357" s="123">
        <f>'Ficha funcionário'!C352</f>
        <v>0</v>
      </c>
      <c r="D357" s="124">
        <f>'Ficha funcionário'!D352</f>
        <v>0</v>
      </c>
      <c r="E35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5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57" s="173">
        <f>'Ficha funcionário'!I352</f>
        <v>0</v>
      </c>
      <c r="H357" s="126">
        <f>'Ficha funcionário'!N352</f>
        <v>44</v>
      </c>
      <c r="I357" s="126">
        <f>'Ficha funcionário'!O352</f>
        <v>9</v>
      </c>
      <c r="J357" s="127">
        <f t="shared" si="53"/>
        <v>0</v>
      </c>
      <c r="K357" s="172"/>
      <c r="L357" s="172"/>
      <c r="M357" s="172"/>
      <c r="N357" s="128">
        <f t="shared" si="58"/>
        <v>0</v>
      </c>
      <c r="O357" s="128">
        <f t="shared" si="54"/>
        <v>0</v>
      </c>
      <c r="P357" s="128">
        <f t="shared" si="55"/>
        <v>0</v>
      </c>
      <c r="Q357" s="129">
        <f t="shared" si="59"/>
        <v>18</v>
      </c>
      <c r="R357" s="177">
        <v>0</v>
      </c>
      <c r="S357" s="177">
        <v>0</v>
      </c>
      <c r="T357" s="177">
        <v>0</v>
      </c>
      <c r="U357" s="129">
        <f>-(S357*'Ficha funcionário'!O352)*'Ficha de funcio e processa'!J357</f>
        <v>0</v>
      </c>
      <c r="V357" s="129">
        <f>(T357*'Ficha funcionário'!O352)*'Ficha de funcio e processa'!J357</f>
        <v>0</v>
      </c>
      <c r="W357" s="130">
        <f t="shared" si="60"/>
        <v>0</v>
      </c>
      <c r="X357" s="132"/>
      <c r="Y357" s="132">
        <f t="shared" si="61"/>
        <v>0</v>
      </c>
      <c r="Z357" s="133"/>
      <c r="AA357" s="133"/>
      <c r="AB357" s="133"/>
      <c r="AC357" s="133"/>
      <c r="AD357" s="149">
        <f>'Ficha funcionário'!Q352</f>
        <v>0</v>
      </c>
      <c r="AE357" s="149">
        <f>'Ficha funcionário'!P352</f>
        <v>0</v>
      </c>
      <c r="AF357" s="133"/>
      <c r="AG357" s="221"/>
      <c r="AH357" s="221"/>
      <c r="AI357" s="222">
        <f t="shared" si="56"/>
        <v>0</v>
      </c>
      <c r="AJ357" s="223">
        <f>'Ficha funcionário'!J352</f>
        <v>0</v>
      </c>
      <c r="AK357" s="222">
        <f>'Ficha funcionário'!K352</f>
        <v>0</v>
      </c>
      <c r="AL357" s="222">
        <f>'Ficha funcionário'!L352</f>
        <v>0</v>
      </c>
      <c r="AM357" s="222">
        <f>'Ficha funcionário'!M352</f>
        <v>-0.3</v>
      </c>
      <c r="AN357" s="222">
        <f t="shared" si="62"/>
        <v>0</v>
      </c>
      <c r="AO357" s="134">
        <f t="shared" si="57"/>
        <v>0</v>
      </c>
      <c r="AP357" s="178"/>
      <c r="AQ357" s="246" t="s">
        <v>175</v>
      </c>
      <c r="AR357" s="179"/>
      <c r="AS357" s="179"/>
      <c r="AT357" s="179"/>
      <c r="AU357" s="179"/>
    </row>
    <row r="358" spans="1:47">
      <c r="A358" s="123" t="b">
        <f>'Ficha funcionário'!A353</f>
        <v>0</v>
      </c>
      <c r="B358" s="123">
        <f>'Ficha funcionário'!B353</f>
        <v>0</v>
      </c>
      <c r="C358" s="123">
        <f>'Ficha funcionário'!C353</f>
        <v>0</v>
      </c>
      <c r="D358" s="124">
        <f>'Ficha funcionário'!D353</f>
        <v>0</v>
      </c>
      <c r="E35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5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58" s="173">
        <f>'Ficha funcionário'!I353</f>
        <v>0</v>
      </c>
      <c r="H358" s="126">
        <f>'Ficha funcionário'!N353</f>
        <v>44</v>
      </c>
      <c r="I358" s="126">
        <f>'Ficha funcionário'!O353</f>
        <v>9</v>
      </c>
      <c r="J358" s="127">
        <f t="shared" si="53"/>
        <v>0</v>
      </c>
      <c r="K358" s="172"/>
      <c r="L358" s="172"/>
      <c r="M358" s="172"/>
      <c r="N358" s="128">
        <f t="shared" si="58"/>
        <v>0</v>
      </c>
      <c r="O358" s="128">
        <f t="shared" si="54"/>
        <v>0</v>
      </c>
      <c r="P358" s="128">
        <f t="shared" si="55"/>
        <v>0</v>
      </c>
      <c r="Q358" s="129">
        <f t="shared" si="59"/>
        <v>18</v>
      </c>
      <c r="R358" s="177">
        <v>0</v>
      </c>
      <c r="S358" s="177">
        <v>0</v>
      </c>
      <c r="T358" s="177">
        <v>0</v>
      </c>
      <c r="U358" s="129">
        <f>-(S358*'Ficha funcionário'!O353)*'Ficha de funcio e processa'!J358</f>
        <v>0</v>
      </c>
      <c r="V358" s="129">
        <f>(T358*'Ficha funcionário'!O353)*'Ficha de funcio e processa'!J358</f>
        <v>0</v>
      </c>
      <c r="W358" s="130">
        <f t="shared" si="60"/>
        <v>0</v>
      </c>
      <c r="X358" s="132"/>
      <c r="Y358" s="132">
        <f t="shared" si="61"/>
        <v>0</v>
      </c>
      <c r="Z358" s="133"/>
      <c r="AA358" s="133"/>
      <c r="AB358" s="133"/>
      <c r="AC358" s="133"/>
      <c r="AD358" s="149">
        <f>'Ficha funcionário'!Q353</f>
        <v>0</v>
      </c>
      <c r="AE358" s="149">
        <f>'Ficha funcionário'!P353</f>
        <v>0</v>
      </c>
      <c r="AF358" s="133"/>
      <c r="AG358" s="221"/>
      <c r="AH358" s="221"/>
      <c r="AI358" s="222">
        <f t="shared" si="56"/>
        <v>0</v>
      </c>
      <c r="AJ358" s="223">
        <f>'Ficha funcionário'!J353</f>
        <v>0</v>
      </c>
      <c r="AK358" s="222">
        <f>'Ficha funcionário'!K353</f>
        <v>0</v>
      </c>
      <c r="AL358" s="222">
        <f>'Ficha funcionário'!L353</f>
        <v>0</v>
      </c>
      <c r="AM358" s="222">
        <f>'Ficha funcionário'!M353</f>
        <v>-0.3</v>
      </c>
      <c r="AN358" s="222">
        <f t="shared" si="62"/>
        <v>0</v>
      </c>
      <c r="AO358" s="134">
        <f t="shared" si="57"/>
        <v>0</v>
      </c>
      <c r="AP358" s="178"/>
      <c r="AQ358" s="246" t="s">
        <v>175</v>
      </c>
      <c r="AR358" s="179"/>
      <c r="AS358" s="179"/>
      <c r="AT358" s="179"/>
      <c r="AU358" s="179"/>
    </row>
    <row r="359" spans="1:47">
      <c r="A359" s="123" t="b">
        <f>'Ficha funcionário'!A354</f>
        <v>0</v>
      </c>
      <c r="B359" s="123">
        <f>'Ficha funcionário'!B354</f>
        <v>0</v>
      </c>
      <c r="C359" s="123">
        <f>'Ficha funcionário'!C354</f>
        <v>0</v>
      </c>
      <c r="D359" s="124">
        <f>'Ficha funcionário'!D354</f>
        <v>0</v>
      </c>
      <c r="E35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5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59" s="173">
        <f>'Ficha funcionário'!I354</f>
        <v>0</v>
      </c>
      <c r="H359" s="126">
        <f>'Ficha funcionário'!N354</f>
        <v>44</v>
      </c>
      <c r="I359" s="126">
        <f>'Ficha funcionário'!O354</f>
        <v>9</v>
      </c>
      <c r="J359" s="127">
        <f t="shared" si="53"/>
        <v>0</v>
      </c>
      <c r="K359" s="172"/>
      <c r="L359" s="172"/>
      <c r="M359" s="172"/>
      <c r="N359" s="128">
        <f t="shared" si="58"/>
        <v>0</v>
      </c>
      <c r="O359" s="128">
        <f t="shared" si="54"/>
        <v>0</v>
      </c>
      <c r="P359" s="128">
        <f t="shared" si="55"/>
        <v>0</v>
      </c>
      <c r="Q359" s="129">
        <f t="shared" si="59"/>
        <v>18</v>
      </c>
      <c r="R359" s="177">
        <v>0</v>
      </c>
      <c r="S359" s="177">
        <v>0</v>
      </c>
      <c r="T359" s="177">
        <v>0</v>
      </c>
      <c r="U359" s="129">
        <f>-(S359*'Ficha funcionário'!O354)*'Ficha de funcio e processa'!J359</f>
        <v>0</v>
      </c>
      <c r="V359" s="129">
        <f>(T359*'Ficha funcionário'!O354)*'Ficha de funcio e processa'!J359</f>
        <v>0</v>
      </c>
      <c r="W359" s="130">
        <f t="shared" si="60"/>
        <v>0</v>
      </c>
      <c r="X359" s="132"/>
      <c r="Y359" s="132">
        <f t="shared" si="61"/>
        <v>0</v>
      </c>
      <c r="Z359" s="133"/>
      <c r="AA359" s="133"/>
      <c r="AB359" s="133"/>
      <c r="AC359" s="133"/>
      <c r="AD359" s="149">
        <f>'Ficha funcionário'!Q354</f>
        <v>0</v>
      </c>
      <c r="AE359" s="149">
        <f>'Ficha funcionário'!P354</f>
        <v>0</v>
      </c>
      <c r="AF359" s="133"/>
      <c r="AG359" s="221"/>
      <c r="AH359" s="221"/>
      <c r="AI359" s="222">
        <f t="shared" si="56"/>
        <v>0</v>
      </c>
      <c r="AJ359" s="223">
        <f>'Ficha funcionário'!J354</f>
        <v>0</v>
      </c>
      <c r="AK359" s="222">
        <f>'Ficha funcionário'!K354</f>
        <v>0</v>
      </c>
      <c r="AL359" s="222">
        <f>'Ficha funcionário'!L354</f>
        <v>0</v>
      </c>
      <c r="AM359" s="222">
        <f>'Ficha funcionário'!M354</f>
        <v>-0.3</v>
      </c>
      <c r="AN359" s="222">
        <f t="shared" si="62"/>
        <v>0</v>
      </c>
      <c r="AO359" s="134">
        <f t="shared" si="57"/>
        <v>0</v>
      </c>
      <c r="AP359" s="178"/>
      <c r="AQ359" s="246" t="s">
        <v>175</v>
      </c>
      <c r="AR359" s="179"/>
      <c r="AS359" s="179"/>
      <c r="AT359" s="179"/>
      <c r="AU359" s="179"/>
    </row>
    <row r="360" spans="1:47">
      <c r="A360" s="123" t="b">
        <f>'Ficha funcionário'!A355</f>
        <v>0</v>
      </c>
      <c r="B360" s="123">
        <f>'Ficha funcionário'!B355</f>
        <v>0</v>
      </c>
      <c r="C360" s="123">
        <f>'Ficha funcionário'!C355</f>
        <v>0</v>
      </c>
      <c r="D360" s="124">
        <f>'Ficha funcionário'!D355</f>
        <v>0</v>
      </c>
      <c r="E36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6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60" s="173">
        <f>'Ficha funcionário'!I355</f>
        <v>0</v>
      </c>
      <c r="H360" s="126">
        <f>'Ficha funcionário'!N355</f>
        <v>44</v>
      </c>
      <c r="I360" s="126">
        <f>'Ficha funcionário'!O355</f>
        <v>9</v>
      </c>
      <c r="J360" s="127">
        <f t="shared" si="53"/>
        <v>0</v>
      </c>
      <c r="K360" s="172"/>
      <c r="L360" s="172"/>
      <c r="M360" s="172"/>
      <c r="N360" s="128">
        <f t="shared" si="58"/>
        <v>0</v>
      </c>
      <c r="O360" s="128">
        <f t="shared" si="54"/>
        <v>0</v>
      </c>
      <c r="P360" s="128">
        <f t="shared" si="55"/>
        <v>0</v>
      </c>
      <c r="Q360" s="129">
        <f t="shared" si="59"/>
        <v>18</v>
      </c>
      <c r="R360" s="177">
        <v>0</v>
      </c>
      <c r="S360" s="177">
        <v>0</v>
      </c>
      <c r="T360" s="177">
        <v>0</v>
      </c>
      <c r="U360" s="129">
        <f>-(S360*'Ficha funcionário'!O355)*'Ficha de funcio e processa'!J360</f>
        <v>0</v>
      </c>
      <c r="V360" s="129">
        <f>(T360*'Ficha funcionário'!O355)*'Ficha de funcio e processa'!J360</f>
        <v>0</v>
      </c>
      <c r="W360" s="130">
        <f t="shared" si="60"/>
        <v>0</v>
      </c>
      <c r="X360" s="132"/>
      <c r="Y360" s="132">
        <f t="shared" si="61"/>
        <v>0</v>
      </c>
      <c r="Z360" s="133"/>
      <c r="AA360" s="133"/>
      <c r="AB360" s="133"/>
      <c r="AC360" s="133"/>
      <c r="AD360" s="149">
        <f>'Ficha funcionário'!Q355</f>
        <v>0</v>
      </c>
      <c r="AE360" s="149">
        <f>'Ficha funcionário'!P355</f>
        <v>0</v>
      </c>
      <c r="AF360" s="133"/>
      <c r="AG360" s="221"/>
      <c r="AH360" s="221"/>
      <c r="AI360" s="222">
        <f t="shared" si="56"/>
        <v>0</v>
      </c>
      <c r="AJ360" s="223">
        <f>'Ficha funcionário'!J355</f>
        <v>0</v>
      </c>
      <c r="AK360" s="222">
        <f>'Ficha funcionário'!K355</f>
        <v>0</v>
      </c>
      <c r="AL360" s="222">
        <f>'Ficha funcionário'!L355</f>
        <v>0</v>
      </c>
      <c r="AM360" s="222">
        <f>'Ficha funcionário'!M355</f>
        <v>-0.3</v>
      </c>
      <c r="AN360" s="222">
        <f t="shared" si="62"/>
        <v>0</v>
      </c>
      <c r="AO360" s="134">
        <f t="shared" si="57"/>
        <v>0</v>
      </c>
      <c r="AP360" s="178"/>
      <c r="AQ360" s="246" t="s">
        <v>175</v>
      </c>
      <c r="AR360" s="179"/>
      <c r="AS360" s="179"/>
      <c r="AT360" s="179"/>
      <c r="AU360" s="179"/>
    </row>
    <row r="361" spans="1:47">
      <c r="A361" s="123" t="b">
        <f>'Ficha funcionário'!A356</f>
        <v>0</v>
      </c>
      <c r="B361" s="123">
        <f>'Ficha funcionário'!B356</f>
        <v>0</v>
      </c>
      <c r="C361" s="123">
        <f>'Ficha funcionário'!C356</f>
        <v>0</v>
      </c>
      <c r="D361" s="124">
        <f>'Ficha funcionário'!D356</f>
        <v>0</v>
      </c>
      <c r="E36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6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61" s="173">
        <f>'Ficha funcionário'!I356</f>
        <v>0</v>
      </c>
      <c r="H361" s="126">
        <f>'Ficha funcionário'!N356</f>
        <v>44</v>
      </c>
      <c r="I361" s="126">
        <f>'Ficha funcionário'!O356</f>
        <v>9</v>
      </c>
      <c r="J361" s="127">
        <f t="shared" si="53"/>
        <v>0</v>
      </c>
      <c r="K361" s="172"/>
      <c r="L361" s="172"/>
      <c r="M361" s="172"/>
      <c r="N361" s="128">
        <f t="shared" si="58"/>
        <v>0</v>
      </c>
      <c r="O361" s="128">
        <f t="shared" si="54"/>
        <v>0</v>
      </c>
      <c r="P361" s="128">
        <f t="shared" si="55"/>
        <v>0</v>
      </c>
      <c r="Q361" s="129">
        <f t="shared" si="59"/>
        <v>18</v>
      </c>
      <c r="R361" s="177">
        <v>0</v>
      </c>
      <c r="S361" s="177">
        <v>0</v>
      </c>
      <c r="T361" s="177">
        <v>0</v>
      </c>
      <c r="U361" s="129">
        <f>-(S361*'Ficha funcionário'!O356)*'Ficha de funcio e processa'!J361</f>
        <v>0</v>
      </c>
      <c r="V361" s="129">
        <f>(T361*'Ficha funcionário'!O356)*'Ficha de funcio e processa'!J361</f>
        <v>0</v>
      </c>
      <c r="W361" s="130">
        <f t="shared" si="60"/>
        <v>0</v>
      </c>
      <c r="X361" s="132"/>
      <c r="Y361" s="132">
        <f t="shared" si="61"/>
        <v>0</v>
      </c>
      <c r="Z361" s="133"/>
      <c r="AA361" s="133"/>
      <c r="AB361" s="133"/>
      <c r="AC361" s="133"/>
      <c r="AD361" s="149">
        <f>'Ficha funcionário'!Q356</f>
        <v>0</v>
      </c>
      <c r="AE361" s="149">
        <f>'Ficha funcionário'!P356</f>
        <v>0</v>
      </c>
      <c r="AF361" s="133"/>
      <c r="AG361" s="221"/>
      <c r="AH361" s="221"/>
      <c r="AI361" s="222">
        <f t="shared" si="56"/>
        <v>0</v>
      </c>
      <c r="AJ361" s="223">
        <f>'Ficha funcionário'!J356</f>
        <v>0</v>
      </c>
      <c r="AK361" s="222">
        <f>'Ficha funcionário'!K356</f>
        <v>0</v>
      </c>
      <c r="AL361" s="222">
        <f>'Ficha funcionário'!L356</f>
        <v>0</v>
      </c>
      <c r="AM361" s="222">
        <f>'Ficha funcionário'!M356</f>
        <v>-0.3</v>
      </c>
      <c r="AN361" s="222">
        <f t="shared" si="62"/>
        <v>0</v>
      </c>
      <c r="AO361" s="134">
        <f t="shared" si="57"/>
        <v>0</v>
      </c>
      <c r="AP361" s="178"/>
      <c r="AQ361" s="246" t="s">
        <v>175</v>
      </c>
      <c r="AR361" s="179"/>
      <c r="AS361" s="179"/>
      <c r="AT361" s="179"/>
      <c r="AU361" s="179"/>
    </row>
    <row r="362" spans="1:47">
      <c r="A362" s="123" t="b">
        <f>'Ficha funcionário'!A357</f>
        <v>0</v>
      </c>
      <c r="B362" s="123">
        <f>'Ficha funcionário'!B357</f>
        <v>0</v>
      </c>
      <c r="C362" s="123">
        <f>'Ficha funcionário'!C357</f>
        <v>0</v>
      </c>
      <c r="D362" s="124">
        <f>'Ficha funcionário'!D357</f>
        <v>0</v>
      </c>
      <c r="E36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6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62" s="173">
        <f>'Ficha funcionário'!I357</f>
        <v>0</v>
      </c>
      <c r="H362" s="126">
        <f>'Ficha funcionário'!N357</f>
        <v>44</v>
      </c>
      <c r="I362" s="126">
        <f>'Ficha funcionário'!O357</f>
        <v>9</v>
      </c>
      <c r="J362" s="127">
        <f t="shared" si="53"/>
        <v>0</v>
      </c>
      <c r="K362" s="172"/>
      <c r="L362" s="172"/>
      <c r="M362" s="172"/>
      <c r="N362" s="128">
        <f t="shared" si="58"/>
        <v>0</v>
      </c>
      <c r="O362" s="128">
        <f t="shared" si="54"/>
        <v>0</v>
      </c>
      <c r="P362" s="128">
        <f t="shared" si="55"/>
        <v>0</v>
      </c>
      <c r="Q362" s="129">
        <f t="shared" si="59"/>
        <v>18</v>
      </c>
      <c r="R362" s="177">
        <v>0</v>
      </c>
      <c r="S362" s="177">
        <v>0</v>
      </c>
      <c r="T362" s="177">
        <v>0</v>
      </c>
      <c r="U362" s="129">
        <f>-(S362*'Ficha funcionário'!O357)*'Ficha de funcio e processa'!J362</f>
        <v>0</v>
      </c>
      <c r="V362" s="129">
        <f>(T362*'Ficha funcionário'!O357)*'Ficha de funcio e processa'!J362</f>
        <v>0</v>
      </c>
      <c r="W362" s="130">
        <f t="shared" si="60"/>
        <v>0</v>
      </c>
      <c r="X362" s="132"/>
      <c r="Y362" s="132">
        <f t="shared" si="61"/>
        <v>0</v>
      </c>
      <c r="Z362" s="133"/>
      <c r="AA362" s="133"/>
      <c r="AB362" s="133"/>
      <c r="AC362" s="133"/>
      <c r="AD362" s="149">
        <f>'Ficha funcionário'!Q357</f>
        <v>0</v>
      </c>
      <c r="AE362" s="149">
        <f>'Ficha funcionário'!P357</f>
        <v>0</v>
      </c>
      <c r="AF362" s="133"/>
      <c r="AG362" s="221"/>
      <c r="AH362" s="221"/>
      <c r="AI362" s="222">
        <f t="shared" si="56"/>
        <v>0</v>
      </c>
      <c r="AJ362" s="223">
        <f>'Ficha funcionário'!J357</f>
        <v>0</v>
      </c>
      <c r="AK362" s="222">
        <f>'Ficha funcionário'!K357</f>
        <v>0</v>
      </c>
      <c r="AL362" s="222">
        <f>'Ficha funcionário'!L357</f>
        <v>0</v>
      </c>
      <c r="AM362" s="222">
        <f>'Ficha funcionário'!M357</f>
        <v>-0.3</v>
      </c>
      <c r="AN362" s="222">
        <f t="shared" si="62"/>
        <v>0</v>
      </c>
      <c r="AO362" s="134">
        <f t="shared" si="57"/>
        <v>0</v>
      </c>
      <c r="AP362" s="178"/>
      <c r="AQ362" s="246" t="s">
        <v>175</v>
      </c>
      <c r="AR362" s="179"/>
      <c r="AS362" s="179"/>
      <c r="AT362" s="179"/>
      <c r="AU362" s="179"/>
    </row>
    <row r="363" spans="1:47">
      <c r="A363" s="123" t="b">
        <f>'Ficha funcionário'!A358</f>
        <v>0</v>
      </c>
      <c r="B363" s="123">
        <f>'Ficha funcionário'!B358</f>
        <v>0</v>
      </c>
      <c r="C363" s="123">
        <f>'Ficha funcionário'!C358</f>
        <v>0</v>
      </c>
      <c r="D363" s="124">
        <f>'Ficha funcionário'!D358</f>
        <v>0</v>
      </c>
      <c r="E36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6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63" s="173">
        <f>'Ficha funcionário'!I358</f>
        <v>0</v>
      </c>
      <c r="H363" s="126">
        <f>'Ficha funcionário'!N358</f>
        <v>44</v>
      </c>
      <c r="I363" s="126">
        <f>'Ficha funcionário'!O358</f>
        <v>9</v>
      </c>
      <c r="J363" s="127">
        <f t="shared" si="53"/>
        <v>0</v>
      </c>
      <c r="K363" s="172"/>
      <c r="L363" s="172"/>
      <c r="M363" s="172"/>
      <c r="N363" s="128">
        <f t="shared" si="58"/>
        <v>0</v>
      </c>
      <c r="O363" s="128">
        <f t="shared" si="54"/>
        <v>0</v>
      </c>
      <c r="P363" s="128">
        <f t="shared" si="55"/>
        <v>0</v>
      </c>
      <c r="Q363" s="129">
        <f t="shared" si="59"/>
        <v>18</v>
      </c>
      <c r="R363" s="177">
        <v>0</v>
      </c>
      <c r="S363" s="177">
        <v>0</v>
      </c>
      <c r="T363" s="177">
        <v>0</v>
      </c>
      <c r="U363" s="129">
        <f>-(S363*'Ficha funcionário'!O358)*'Ficha de funcio e processa'!J363</f>
        <v>0</v>
      </c>
      <c r="V363" s="129">
        <f>(T363*'Ficha funcionário'!O358)*'Ficha de funcio e processa'!J363</f>
        <v>0</v>
      </c>
      <c r="W363" s="130">
        <f t="shared" si="60"/>
        <v>0</v>
      </c>
      <c r="X363" s="132"/>
      <c r="Y363" s="132">
        <f t="shared" si="61"/>
        <v>0</v>
      </c>
      <c r="Z363" s="133"/>
      <c r="AA363" s="133"/>
      <c r="AB363" s="133"/>
      <c r="AC363" s="133"/>
      <c r="AD363" s="149">
        <f>'Ficha funcionário'!Q358</f>
        <v>0</v>
      </c>
      <c r="AE363" s="149">
        <f>'Ficha funcionário'!P358</f>
        <v>0</v>
      </c>
      <c r="AF363" s="133"/>
      <c r="AG363" s="221"/>
      <c r="AH363" s="221"/>
      <c r="AI363" s="222">
        <f t="shared" si="56"/>
        <v>0</v>
      </c>
      <c r="AJ363" s="223">
        <f>'Ficha funcionário'!J358</f>
        <v>0</v>
      </c>
      <c r="AK363" s="222">
        <f>'Ficha funcionário'!K358</f>
        <v>0</v>
      </c>
      <c r="AL363" s="222">
        <f>'Ficha funcionário'!L358</f>
        <v>0</v>
      </c>
      <c r="AM363" s="222">
        <f>'Ficha funcionário'!M358</f>
        <v>-0.3</v>
      </c>
      <c r="AN363" s="222">
        <f t="shared" si="62"/>
        <v>0</v>
      </c>
      <c r="AO363" s="134">
        <f t="shared" si="57"/>
        <v>0</v>
      </c>
      <c r="AP363" s="178"/>
      <c r="AQ363" s="246" t="s">
        <v>175</v>
      </c>
      <c r="AR363" s="179"/>
      <c r="AS363" s="179"/>
      <c r="AT363" s="179"/>
      <c r="AU363" s="179"/>
    </row>
    <row r="364" spans="1:47">
      <c r="A364" s="123" t="b">
        <f>'Ficha funcionário'!A359</f>
        <v>0</v>
      </c>
      <c r="B364" s="123">
        <f>'Ficha funcionário'!B359</f>
        <v>0</v>
      </c>
      <c r="C364" s="123">
        <f>'Ficha funcionário'!C359</f>
        <v>0</v>
      </c>
      <c r="D364" s="124">
        <f>'Ficha funcionário'!D359</f>
        <v>0</v>
      </c>
      <c r="E36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6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64" s="173">
        <f>'Ficha funcionário'!I359</f>
        <v>0</v>
      </c>
      <c r="H364" s="126">
        <f>'Ficha funcionário'!N359</f>
        <v>44</v>
      </c>
      <c r="I364" s="126">
        <f>'Ficha funcionário'!O359</f>
        <v>9</v>
      </c>
      <c r="J364" s="127">
        <f t="shared" si="53"/>
        <v>0</v>
      </c>
      <c r="K364" s="172"/>
      <c r="L364" s="172"/>
      <c r="M364" s="172"/>
      <c r="N364" s="128">
        <f t="shared" si="58"/>
        <v>0</v>
      </c>
      <c r="O364" s="128">
        <f t="shared" si="54"/>
        <v>0</v>
      </c>
      <c r="P364" s="128">
        <f t="shared" si="55"/>
        <v>0</v>
      </c>
      <c r="Q364" s="129">
        <f t="shared" si="59"/>
        <v>18</v>
      </c>
      <c r="R364" s="177">
        <v>0</v>
      </c>
      <c r="S364" s="177">
        <v>0</v>
      </c>
      <c r="T364" s="177">
        <v>0</v>
      </c>
      <c r="U364" s="129">
        <f>-(S364*'Ficha funcionário'!O359)*'Ficha de funcio e processa'!J364</f>
        <v>0</v>
      </c>
      <c r="V364" s="129">
        <f>(T364*'Ficha funcionário'!O359)*'Ficha de funcio e processa'!J364</f>
        <v>0</v>
      </c>
      <c r="W364" s="130">
        <f t="shared" si="60"/>
        <v>0</v>
      </c>
      <c r="X364" s="132"/>
      <c r="Y364" s="132">
        <f t="shared" si="61"/>
        <v>0</v>
      </c>
      <c r="Z364" s="133"/>
      <c r="AA364" s="133"/>
      <c r="AB364" s="133"/>
      <c r="AC364" s="133"/>
      <c r="AD364" s="149">
        <f>'Ficha funcionário'!Q359</f>
        <v>0</v>
      </c>
      <c r="AE364" s="149">
        <f>'Ficha funcionário'!P359</f>
        <v>0</v>
      </c>
      <c r="AF364" s="133"/>
      <c r="AG364" s="221"/>
      <c r="AH364" s="221"/>
      <c r="AI364" s="222">
        <f t="shared" si="56"/>
        <v>0</v>
      </c>
      <c r="AJ364" s="223">
        <f>'Ficha funcionário'!J359</f>
        <v>0</v>
      </c>
      <c r="AK364" s="222">
        <f>'Ficha funcionário'!K359</f>
        <v>0</v>
      </c>
      <c r="AL364" s="222">
        <f>'Ficha funcionário'!L359</f>
        <v>0</v>
      </c>
      <c r="AM364" s="222">
        <f>'Ficha funcionário'!M359</f>
        <v>-0.3</v>
      </c>
      <c r="AN364" s="222">
        <f t="shared" si="62"/>
        <v>0</v>
      </c>
      <c r="AO364" s="134">
        <f t="shared" si="57"/>
        <v>0</v>
      </c>
      <c r="AP364" s="178"/>
      <c r="AQ364" s="246" t="s">
        <v>175</v>
      </c>
      <c r="AR364" s="179"/>
      <c r="AS364" s="179"/>
      <c r="AT364" s="179"/>
      <c r="AU364" s="179"/>
    </row>
    <row r="365" spans="1:47">
      <c r="A365" s="123" t="b">
        <f>'Ficha funcionário'!A360</f>
        <v>0</v>
      </c>
      <c r="B365" s="123">
        <f>'Ficha funcionário'!B360</f>
        <v>0</v>
      </c>
      <c r="C365" s="123">
        <f>'Ficha funcionário'!C360</f>
        <v>0</v>
      </c>
      <c r="D365" s="124">
        <f>'Ficha funcionário'!D360</f>
        <v>0</v>
      </c>
      <c r="E36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6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65" s="173">
        <f>'Ficha funcionário'!I360</f>
        <v>0</v>
      </c>
      <c r="H365" s="126">
        <f>'Ficha funcionário'!N360</f>
        <v>44</v>
      </c>
      <c r="I365" s="126">
        <f>'Ficha funcionário'!O360</f>
        <v>9</v>
      </c>
      <c r="J365" s="127">
        <f t="shared" si="53"/>
        <v>0</v>
      </c>
      <c r="K365" s="172"/>
      <c r="L365" s="172"/>
      <c r="M365" s="172"/>
      <c r="N365" s="128">
        <f t="shared" si="58"/>
        <v>0</v>
      </c>
      <c r="O365" s="128">
        <f t="shared" si="54"/>
        <v>0</v>
      </c>
      <c r="P365" s="128">
        <f t="shared" si="55"/>
        <v>0</v>
      </c>
      <c r="Q365" s="129">
        <f t="shared" si="59"/>
        <v>18</v>
      </c>
      <c r="R365" s="177">
        <v>0</v>
      </c>
      <c r="S365" s="177">
        <v>0</v>
      </c>
      <c r="T365" s="177">
        <v>0</v>
      </c>
      <c r="U365" s="129">
        <f>-(S365*'Ficha funcionário'!O360)*'Ficha de funcio e processa'!J365</f>
        <v>0</v>
      </c>
      <c r="V365" s="129">
        <f>(T365*'Ficha funcionário'!O360)*'Ficha de funcio e processa'!J365</f>
        <v>0</v>
      </c>
      <c r="W365" s="130">
        <f t="shared" si="60"/>
        <v>0</v>
      </c>
      <c r="X365" s="132"/>
      <c r="Y365" s="132">
        <f t="shared" si="61"/>
        <v>0</v>
      </c>
      <c r="Z365" s="133"/>
      <c r="AA365" s="133"/>
      <c r="AB365" s="133"/>
      <c r="AC365" s="133"/>
      <c r="AD365" s="149">
        <f>'Ficha funcionário'!Q360</f>
        <v>0</v>
      </c>
      <c r="AE365" s="149">
        <f>'Ficha funcionário'!P360</f>
        <v>0</v>
      </c>
      <c r="AF365" s="133"/>
      <c r="AG365" s="221"/>
      <c r="AH365" s="221"/>
      <c r="AI365" s="222">
        <f t="shared" si="56"/>
        <v>0</v>
      </c>
      <c r="AJ365" s="223">
        <f>'Ficha funcionário'!J360</f>
        <v>0</v>
      </c>
      <c r="AK365" s="222">
        <f>'Ficha funcionário'!K360</f>
        <v>0</v>
      </c>
      <c r="AL365" s="222">
        <f>'Ficha funcionário'!L360</f>
        <v>0</v>
      </c>
      <c r="AM365" s="222">
        <f>'Ficha funcionário'!M360</f>
        <v>-0.3</v>
      </c>
      <c r="AN365" s="222">
        <f t="shared" si="62"/>
        <v>0</v>
      </c>
      <c r="AO365" s="134">
        <f t="shared" si="57"/>
        <v>0</v>
      </c>
      <c r="AP365" s="178"/>
      <c r="AQ365" s="246" t="s">
        <v>175</v>
      </c>
      <c r="AR365" s="179"/>
      <c r="AS365" s="179"/>
      <c r="AT365" s="179"/>
      <c r="AU365" s="179"/>
    </row>
    <row r="366" spans="1:47">
      <c r="A366" s="123" t="b">
        <f>'Ficha funcionário'!A361</f>
        <v>0</v>
      </c>
      <c r="B366" s="123">
        <f>'Ficha funcionário'!B361</f>
        <v>0</v>
      </c>
      <c r="C366" s="123">
        <f>'Ficha funcionário'!C361</f>
        <v>0</v>
      </c>
      <c r="D366" s="124">
        <f>'Ficha funcionário'!D361</f>
        <v>0</v>
      </c>
      <c r="E36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6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66" s="173">
        <f>'Ficha funcionário'!I361</f>
        <v>0</v>
      </c>
      <c r="H366" s="126">
        <f>'Ficha funcionário'!N361</f>
        <v>44</v>
      </c>
      <c r="I366" s="126">
        <f>'Ficha funcionário'!O361</f>
        <v>9</v>
      </c>
      <c r="J366" s="127">
        <f t="shared" si="53"/>
        <v>0</v>
      </c>
      <c r="K366" s="172"/>
      <c r="L366" s="172"/>
      <c r="M366" s="172"/>
      <c r="N366" s="128">
        <f t="shared" si="58"/>
        <v>0</v>
      </c>
      <c r="O366" s="128">
        <f t="shared" si="54"/>
        <v>0</v>
      </c>
      <c r="P366" s="128">
        <f t="shared" si="55"/>
        <v>0</v>
      </c>
      <c r="Q366" s="129">
        <f t="shared" si="59"/>
        <v>18</v>
      </c>
      <c r="R366" s="177">
        <v>0</v>
      </c>
      <c r="S366" s="177">
        <v>0</v>
      </c>
      <c r="T366" s="177">
        <v>0</v>
      </c>
      <c r="U366" s="129">
        <f>-(S366*'Ficha funcionário'!O361)*'Ficha de funcio e processa'!J366</f>
        <v>0</v>
      </c>
      <c r="V366" s="129">
        <f>(T366*'Ficha funcionário'!O361)*'Ficha de funcio e processa'!J366</f>
        <v>0</v>
      </c>
      <c r="W366" s="130">
        <f t="shared" si="60"/>
        <v>0</v>
      </c>
      <c r="X366" s="132"/>
      <c r="Y366" s="132">
        <f t="shared" si="61"/>
        <v>0</v>
      </c>
      <c r="Z366" s="133"/>
      <c r="AA366" s="133"/>
      <c r="AB366" s="133"/>
      <c r="AC366" s="133"/>
      <c r="AD366" s="149">
        <f>'Ficha funcionário'!Q361</f>
        <v>0</v>
      </c>
      <c r="AE366" s="149">
        <f>'Ficha funcionário'!P361</f>
        <v>0</v>
      </c>
      <c r="AF366" s="133"/>
      <c r="AG366" s="221"/>
      <c r="AH366" s="221"/>
      <c r="AI366" s="222">
        <f t="shared" si="56"/>
        <v>0</v>
      </c>
      <c r="AJ366" s="223">
        <f>'Ficha funcionário'!J361</f>
        <v>0</v>
      </c>
      <c r="AK366" s="222">
        <f>'Ficha funcionário'!K361</f>
        <v>0</v>
      </c>
      <c r="AL366" s="222">
        <f>'Ficha funcionário'!L361</f>
        <v>0</v>
      </c>
      <c r="AM366" s="222">
        <f>'Ficha funcionário'!M361</f>
        <v>-0.3</v>
      </c>
      <c r="AN366" s="222">
        <f t="shared" si="62"/>
        <v>0</v>
      </c>
      <c r="AO366" s="134">
        <f t="shared" si="57"/>
        <v>0</v>
      </c>
      <c r="AP366" s="178"/>
      <c r="AQ366" s="246" t="s">
        <v>175</v>
      </c>
      <c r="AR366" s="179"/>
      <c r="AS366" s="179"/>
      <c r="AT366" s="179"/>
      <c r="AU366" s="179"/>
    </row>
    <row r="367" spans="1:47">
      <c r="A367" s="123" t="b">
        <f>'Ficha funcionário'!A362</f>
        <v>0</v>
      </c>
      <c r="B367" s="123">
        <f>'Ficha funcionário'!B362</f>
        <v>0</v>
      </c>
      <c r="C367" s="123">
        <f>'Ficha funcionário'!C362</f>
        <v>0</v>
      </c>
      <c r="D367" s="124">
        <f>'Ficha funcionário'!D362</f>
        <v>0</v>
      </c>
      <c r="E36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6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67" s="173">
        <f>'Ficha funcionário'!I362</f>
        <v>0</v>
      </c>
      <c r="H367" s="126">
        <f>'Ficha funcionário'!N362</f>
        <v>44</v>
      </c>
      <c r="I367" s="126">
        <f>'Ficha funcionário'!O362</f>
        <v>9</v>
      </c>
      <c r="J367" s="127">
        <f t="shared" si="53"/>
        <v>0</v>
      </c>
      <c r="K367" s="172"/>
      <c r="L367" s="172"/>
      <c r="M367" s="172"/>
      <c r="N367" s="128">
        <f t="shared" si="58"/>
        <v>0</v>
      </c>
      <c r="O367" s="128">
        <f t="shared" si="54"/>
        <v>0</v>
      </c>
      <c r="P367" s="128">
        <f t="shared" si="55"/>
        <v>0</v>
      </c>
      <c r="Q367" s="129">
        <f t="shared" si="59"/>
        <v>18</v>
      </c>
      <c r="R367" s="177">
        <v>0</v>
      </c>
      <c r="S367" s="177">
        <v>0</v>
      </c>
      <c r="T367" s="177">
        <v>0</v>
      </c>
      <c r="U367" s="129">
        <f>-(S367*'Ficha funcionário'!O362)*'Ficha de funcio e processa'!J367</f>
        <v>0</v>
      </c>
      <c r="V367" s="129">
        <f>(T367*'Ficha funcionário'!O362)*'Ficha de funcio e processa'!J367</f>
        <v>0</v>
      </c>
      <c r="W367" s="130">
        <f t="shared" si="60"/>
        <v>0</v>
      </c>
      <c r="X367" s="132"/>
      <c r="Y367" s="132">
        <f t="shared" si="61"/>
        <v>0</v>
      </c>
      <c r="Z367" s="133"/>
      <c r="AA367" s="133"/>
      <c r="AB367" s="133"/>
      <c r="AC367" s="133"/>
      <c r="AD367" s="149">
        <f>'Ficha funcionário'!Q362</f>
        <v>0</v>
      </c>
      <c r="AE367" s="149">
        <f>'Ficha funcionário'!P362</f>
        <v>0</v>
      </c>
      <c r="AF367" s="133"/>
      <c r="AG367" s="221"/>
      <c r="AH367" s="221"/>
      <c r="AI367" s="222">
        <f t="shared" si="56"/>
        <v>0</v>
      </c>
      <c r="AJ367" s="223">
        <f>'Ficha funcionário'!J362</f>
        <v>0</v>
      </c>
      <c r="AK367" s="222">
        <f>'Ficha funcionário'!K362</f>
        <v>0</v>
      </c>
      <c r="AL367" s="222">
        <f>'Ficha funcionário'!L362</f>
        <v>0</v>
      </c>
      <c r="AM367" s="222">
        <f>'Ficha funcionário'!M362</f>
        <v>-0.3</v>
      </c>
      <c r="AN367" s="222">
        <f t="shared" si="62"/>
        <v>0</v>
      </c>
      <c r="AO367" s="134">
        <f t="shared" si="57"/>
        <v>0</v>
      </c>
      <c r="AP367" s="178"/>
      <c r="AQ367" s="246" t="s">
        <v>175</v>
      </c>
      <c r="AR367" s="179"/>
      <c r="AS367" s="179"/>
      <c r="AT367" s="179"/>
      <c r="AU367" s="179"/>
    </row>
    <row r="368" spans="1:47">
      <c r="A368" s="123" t="b">
        <f>'Ficha funcionário'!A363</f>
        <v>0</v>
      </c>
      <c r="B368" s="123">
        <f>'Ficha funcionário'!B363</f>
        <v>0</v>
      </c>
      <c r="C368" s="123">
        <f>'Ficha funcionário'!C363</f>
        <v>0</v>
      </c>
      <c r="D368" s="124">
        <f>'Ficha funcionário'!D363</f>
        <v>0</v>
      </c>
      <c r="E36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6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68" s="173">
        <f>'Ficha funcionário'!I363</f>
        <v>0</v>
      </c>
      <c r="H368" s="126">
        <f>'Ficha funcionário'!N363</f>
        <v>44</v>
      </c>
      <c r="I368" s="126">
        <f>'Ficha funcionário'!O363</f>
        <v>9</v>
      </c>
      <c r="J368" s="127">
        <f t="shared" si="53"/>
        <v>0</v>
      </c>
      <c r="K368" s="172"/>
      <c r="L368" s="172"/>
      <c r="M368" s="172"/>
      <c r="N368" s="128">
        <f t="shared" si="58"/>
        <v>0</v>
      </c>
      <c r="O368" s="128">
        <f t="shared" si="54"/>
        <v>0</v>
      </c>
      <c r="P368" s="128">
        <f t="shared" si="55"/>
        <v>0</v>
      </c>
      <c r="Q368" s="129">
        <f t="shared" si="59"/>
        <v>18</v>
      </c>
      <c r="R368" s="177">
        <v>0</v>
      </c>
      <c r="S368" s="177">
        <v>0</v>
      </c>
      <c r="T368" s="177">
        <v>0</v>
      </c>
      <c r="U368" s="129">
        <f>-(S368*'Ficha funcionário'!O363)*'Ficha de funcio e processa'!J368</f>
        <v>0</v>
      </c>
      <c r="V368" s="129">
        <f>(T368*'Ficha funcionário'!O363)*'Ficha de funcio e processa'!J368</f>
        <v>0</v>
      </c>
      <c r="W368" s="130">
        <f t="shared" si="60"/>
        <v>0</v>
      </c>
      <c r="X368" s="132"/>
      <c r="Y368" s="132">
        <f t="shared" si="61"/>
        <v>0</v>
      </c>
      <c r="Z368" s="133"/>
      <c r="AA368" s="133"/>
      <c r="AB368" s="133"/>
      <c r="AC368" s="133"/>
      <c r="AD368" s="149">
        <f>'Ficha funcionário'!Q363</f>
        <v>0</v>
      </c>
      <c r="AE368" s="149">
        <f>'Ficha funcionário'!P363</f>
        <v>0</v>
      </c>
      <c r="AF368" s="133"/>
      <c r="AG368" s="221"/>
      <c r="AH368" s="221"/>
      <c r="AI368" s="222">
        <f t="shared" si="56"/>
        <v>0</v>
      </c>
      <c r="AJ368" s="223">
        <f>'Ficha funcionário'!J363</f>
        <v>0</v>
      </c>
      <c r="AK368" s="222">
        <f>'Ficha funcionário'!K363</f>
        <v>0</v>
      </c>
      <c r="AL368" s="222">
        <f>'Ficha funcionário'!L363</f>
        <v>0</v>
      </c>
      <c r="AM368" s="222">
        <f>'Ficha funcionário'!M363</f>
        <v>-0.3</v>
      </c>
      <c r="AN368" s="222">
        <f t="shared" si="62"/>
        <v>0</v>
      </c>
      <c r="AO368" s="134">
        <f t="shared" si="57"/>
        <v>0</v>
      </c>
      <c r="AP368" s="178"/>
      <c r="AQ368" s="246" t="s">
        <v>175</v>
      </c>
      <c r="AR368" s="179"/>
      <c r="AS368" s="179"/>
      <c r="AT368" s="179"/>
      <c r="AU368" s="179"/>
    </row>
    <row r="369" spans="1:47">
      <c r="A369" s="123" t="b">
        <f>'Ficha funcionário'!A364</f>
        <v>0</v>
      </c>
      <c r="B369" s="123">
        <f>'Ficha funcionário'!B364</f>
        <v>0</v>
      </c>
      <c r="C369" s="123">
        <f>'Ficha funcionário'!C364</f>
        <v>0</v>
      </c>
      <c r="D369" s="124">
        <f>'Ficha funcionário'!D364</f>
        <v>0</v>
      </c>
      <c r="E36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6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69" s="173">
        <f>'Ficha funcionário'!I364</f>
        <v>0</v>
      </c>
      <c r="H369" s="126">
        <f>'Ficha funcionário'!N364</f>
        <v>44</v>
      </c>
      <c r="I369" s="126">
        <f>'Ficha funcionário'!O364</f>
        <v>9</v>
      </c>
      <c r="J369" s="127">
        <f t="shared" si="53"/>
        <v>0</v>
      </c>
      <c r="K369" s="172"/>
      <c r="L369" s="172"/>
      <c r="M369" s="172"/>
      <c r="N369" s="128">
        <f t="shared" si="58"/>
        <v>0</v>
      </c>
      <c r="O369" s="128">
        <f t="shared" si="54"/>
        <v>0</v>
      </c>
      <c r="P369" s="128">
        <f t="shared" si="55"/>
        <v>0</v>
      </c>
      <c r="Q369" s="129">
        <f t="shared" si="59"/>
        <v>18</v>
      </c>
      <c r="R369" s="177">
        <v>0</v>
      </c>
      <c r="S369" s="177">
        <v>0</v>
      </c>
      <c r="T369" s="177">
        <v>0</v>
      </c>
      <c r="U369" s="129">
        <f>-(S369*'Ficha funcionário'!O364)*'Ficha de funcio e processa'!J369</f>
        <v>0</v>
      </c>
      <c r="V369" s="129">
        <f>(T369*'Ficha funcionário'!O364)*'Ficha de funcio e processa'!J369</f>
        <v>0</v>
      </c>
      <c r="W369" s="130">
        <f t="shared" si="60"/>
        <v>0</v>
      </c>
      <c r="X369" s="132"/>
      <c r="Y369" s="132">
        <f t="shared" si="61"/>
        <v>0</v>
      </c>
      <c r="Z369" s="133"/>
      <c r="AA369" s="133"/>
      <c r="AB369" s="133"/>
      <c r="AC369" s="133"/>
      <c r="AD369" s="149">
        <f>'Ficha funcionário'!Q364</f>
        <v>0</v>
      </c>
      <c r="AE369" s="149">
        <f>'Ficha funcionário'!P364</f>
        <v>0</v>
      </c>
      <c r="AF369" s="133"/>
      <c r="AG369" s="221"/>
      <c r="AH369" s="221"/>
      <c r="AI369" s="222">
        <f t="shared" si="56"/>
        <v>0</v>
      </c>
      <c r="AJ369" s="223">
        <f>'Ficha funcionário'!J364</f>
        <v>0</v>
      </c>
      <c r="AK369" s="222">
        <f>'Ficha funcionário'!K364</f>
        <v>0</v>
      </c>
      <c r="AL369" s="222">
        <f>'Ficha funcionário'!L364</f>
        <v>0</v>
      </c>
      <c r="AM369" s="222">
        <f>'Ficha funcionário'!M364</f>
        <v>-0.3</v>
      </c>
      <c r="AN369" s="222">
        <f t="shared" si="62"/>
        <v>0</v>
      </c>
      <c r="AO369" s="134">
        <f t="shared" si="57"/>
        <v>0</v>
      </c>
      <c r="AP369" s="178"/>
      <c r="AQ369" s="246" t="s">
        <v>175</v>
      </c>
      <c r="AR369" s="179"/>
      <c r="AS369" s="179"/>
      <c r="AT369" s="179"/>
      <c r="AU369" s="179"/>
    </row>
    <row r="370" spans="1:47">
      <c r="A370" s="123" t="b">
        <f>'Ficha funcionário'!A365</f>
        <v>0</v>
      </c>
      <c r="B370" s="123">
        <f>'Ficha funcionário'!B365</f>
        <v>0</v>
      </c>
      <c r="C370" s="123">
        <f>'Ficha funcionário'!C365</f>
        <v>0</v>
      </c>
      <c r="D370" s="124">
        <f>'Ficha funcionário'!D365</f>
        <v>0</v>
      </c>
      <c r="E37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7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70" s="173">
        <f>'Ficha funcionário'!I365</f>
        <v>0</v>
      </c>
      <c r="H370" s="126">
        <f>'Ficha funcionário'!N365</f>
        <v>44</v>
      </c>
      <c r="I370" s="126">
        <f>'Ficha funcionário'!O365</f>
        <v>9</v>
      </c>
      <c r="J370" s="127">
        <f t="shared" si="53"/>
        <v>0</v>
      </c>
      <c r="K370" s="172"/>
      <c r="L370" s="172"/>
      <c r="M370" s="172"/>
      <c r="N370" s="128">
        <f t="shared" si="58"/>
        <v>0</v>
      </c>
      <c r="O370" s="128">
        <f t="shared" si="54"/>
        <v>0</v>
      </c>
      <c r="P370" s="128">
        <f t="shared" si="55"/>
        <v>0</v>
      </c>
      <c r="Q370" s="129">
        <f t="shared" si="59"/>
        <v>18</v>
      </c>
      <c r="R370" s="177">
        <v>0</v>
      </c>
      <c r="S370" s="177">
        <v>0</v>
      </c>
      <c r="T370" s="177">
        <v>0</v>
      </c>
      <c r="U370" s="129">
        <f>-(S370*'Ficha funcionário'!O365)*'Ficha de funcio e processa'!J370</f>
        <v>0</v>
      </c>
      <c r="V370" s="129">
        <f>(T370*'Ficha funcionário'!O365)*'Ficha de funcio e processa'!J370</f>
        <v>0</v>
      </c>
      <c r="W370" s="130">
        <f t="shared" si="60"/>
        <v>0</v>
      </c>
      <c r="X370" s="132"/>
      <c r="Y370" s="132">
        <f t="shared" si="61"/>
        <v>0</v>
      </c>
      <c r="Z370" s="133"/>
      <c r="AA370" s="133"/>
      <c r="AB370" s="133"/>
      <c r="AC370" s="133"/>
      <c r="AD370" s="149">
        <f>'Ficha funcionário'!Q365</f>
        <v>0</v>
      </c>
      <c r="AE370" s="149">
        <f>'Ficha funcionário'!P365</f>
        <v>0</v>
      </c>
      <c r="AF370" s="133"/>
      <c r="AG370" s="221"/>
      <c r="AH370" s="221"/>
      <c r="AI370" s="222">
        <f t="shared" si="56"/>
        <v>0</v>
      </c>
      <c r="AJ370" s="223">
        <f>'Ficha funcionário'!J365</f>
        <v>0</v>
      </c>
      <c r="AK370" s="222">
        <f>'Ficha funcionário'!K365</f>
        <v>0</v>
      </c>
      <c r="AL370" s="222">
        <f>'Ficha funcionário'!L365</f>
        <v>0</v>
      </c>
      <c r="AM370" s="222">
        <f>'Ficha funcionário'!M365</f>
        <v>-0.3</v>
      </c>
      <c r="AN370" s="222">
        <f t="shared" si="62"/>
        <v>0</v>
      </c>
      <c r="AO370" s="134">
        <f t="shared" si="57"/>
        <v>0</v>
      </c>
      <c r="AP370" s="178"/>
      <c r="AQ370" s="246" t="s">
        <v>175</v>
      </c>
      <c r="AR370" s="179"/>
      <c r="AS370" s="179"/>
      <c r="AT370" s="179"/>
      <c r="AU370" s="179"/>
    </row>
    <row r="371" spans="1:47">
      <c r="A371" s="123" t="b">
        <f>'Ficha funcionário'!A366</f>
        <v>0</v>
      </c>
      <c r="B371" s="123">
        <f>'Ficha funcionário'!B366</f>
        <v>0</v>
      </c>
      <c r="C371" s="123">
        <f>'Ficha funcionário'!C366</f>
        <v>0</v>
      </c>
      <c r="D371" s="124">
        <f>'Ficha funcionário'!D366</f>
        <v>0</v>
      </c>
      <c r="E37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7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71" s="173">
        <f>'Ficha funcionário'!I366</f>
        <v>0</v>
      </c>
      <c r="H371" s="126">
        <f>'Ficha funcionário'!N366</f>
        <v>44</v>
      </c>
      <c r="I371" s="126">
        <f>'Ficha funcionário'!O366</f>
        <v>9</v>
      </c>
      <c r="J371" s="127">
        <f t="shared" si="53"/>
        <v>0</v>
      </c>
      <c r="K371" s="172"/>
      <c r="L371" s="172"/>
      <c r="M371" s="172"/>
      <c r="N371" s="128">
        <f t="shared" si="58"/>
        <v>0</v>
      </c>
      <c r="O371" s="128">
        <f t="shared" si="54"/>
        <v>0</v>
      </c>
      <c r="P371" s="128">
        <f t="shared" si="55"/>
        <v>0</v>
      </c>
      <c r="Q371" s="129">
        <f t="shared" si="59"/>
        <v>18</v>
      </c>
      <c r="R371" s="177">
        <v>0</v>
      </c>
      <c r="S371" s="177">
        <v>0</v>
      </c>
      <c r="T371" s="177">
        <v>0</v>
      </c>
      <c r="U371" s="129">
        <f>-(S371*'Ficha funcionário'!O366)*'Ficha de funcio e processa'!J371</f>
        <v>0</v>
      </c>
      <c r="V371" s="129">
        <f>(T371*'Ficha funcionário'!O366)*'Ficha de funcio e processa'!J371</f>
        <v>0</v>
      </c>
      <c r="W371" s="130">
        <f t="shared" si="60"/>
        <v>0</v>
      </c>
      <c r="X371" s="132"/>
      <c r="Y371" s="132">
        <f t="shared" si="61"/>
        <v>0</v>
      </c>
      <c r="Z371" s="133"/>
      <c r="AA371" s="133"/>
      <c r="AB371" s="133"/>
      <c r="AC371" s="133"/>
      <c r="AD371" s="149">
        <f>'Ficha funcionário'!Q366</f>
        <v>0</v>
      </c>
      <c r="AE371" s="149">
        <f>'Ficha funcionário'!P366</f>
        <v>0</v>
      </c>
      <c r="AF371" s="133"/>
      <c r="AG371" s="221"/>
      <c r="AH371" s="221"/>
      <c r="AI371" s="222">
        <f t="shared" si="56"/>
        <v>0</v>
      </c>
      <c r="AJ371" s="223">
        <f>'Ficha funcionário'!J366</f>
        <v>0</v>
      </c>
      <c r="AK371" s="222">
        <f>'Ficha funcionário'!K366</f>
        <v>0</v>
      </c>
      <c r="AL371" s="222">
        <f>'Ficha funcionário'!L366</f>
        <v>0</v>
      </c>
      <c r="AM371" s="222">
        <f>'Ficha funcionário'!M366</f>
        <v>-0.3</v>
      </c>
      <c r="AN371" s="222">
        <f t="shared" si="62"/>
        <v>0</v>
      </c>
      <c r="AO371" s="134">
        <f t="shared" si="57"/>
        <v>0</v>
      </c>
      <c r="AP371" s="178"/>
      <c r="AQ371" s="246" t="s">
        <v>175</v>
      </c>
      <c r="AR371" s="179"/>
      <c r="AS371" s="179"/>
      <c r="AT371" s="179"/>
      <c r="AU371" s="179"/>
    </row>
    <row r="372" spans="1:47">
      <c r="A372" s="123" t="b">
        <f>'Ficha funcionário'!A367</f>
        <v>0</v>
      </c>
      <c r="B372" s="123">
        <f>'Ficha funcionário'!B367</f>
        <v>0</v>
      </c>
      <c r="C372" s="123">
        <f>'Ficha funcionário'!C367</f>
        <v>0</v>
      </c>
      <c r="D372" s="124">
        <f>'Ficha funcionário'!D367</f>
        <v>0</v>
      </c>
      <c r="E37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7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72" s="173">
        <f>'Ficha funcionário'!I367</f>
        <v>0</v>
      </c>
      <c r="H372" s="126">
        <f>'Ficha funcionário'!N367</f>
        <v>44</v>
      </c>
      <c r="I372" s="126">
        <f>'Ficha funcionário'!O367</f>
        <v>9</v>
      </c>
      <c r="J372" s="127">
        <f t="shared" si="53"/>
        <v>0</v>
      </c>
      <c r="K372" s="172"/>
      <c r="L372" s="172"/>
      <c r="M372" s="172"/>
      <c r="N372" s="128">
        <f t="shared" si="58"/>
        <v>0</v>
      </c>
      <c r="O372" s="128">
        <f t="shared" si="54"/>
        <v>0</v>
      </c>
      <c r="P372" s="128">
        <f t="shared" si="55"/>
        <v>0</v>
      </c>
      <c r="Q372" s="129">
        <f t="shared" si="59"/>
        <v>18</v>
      </c>
      <c r="R372" s="177">
        <v>0</v>
      </c>
      <c r="S372" s="177">
        <v>0</v>
      </c>
      <c r="T372" s="177">
        <v>0</v>
      </c>
      <c r="U372" s="129">
        <f>-(S372*'Ficha funcionário'!O367)*'Ficha de funcio e processa'!J372</f>
        <v>0</v>
      </c>
      <c r="V372" s="129">
        <f>(T372*'Ficha funcionário'!O367)*'Ficha de funcio e processa'!J372</f>
        <v>0</v>
      </c>
      <c r="W372" s="130">
        <f t="shared" si="60"/>
        <v>0</v>
      </c>
      <c r="X372" s="132"/>
      <c r="Y372" s="132">
        <f t="shared" si="61"/>
        <v>0</v>
      </c>
      <c r="Z372" s="133"/>
      <c r="AA372" s="133"/>
      <c r="AB372" s="133"/>
      <c r="AC372" s="133"/>
      <c r="AD372" s="149">
        <f>'Ficha funcionário'!Q367</f>
        <v>0</v>
      </c>
      <c r="AE372" s="149">
        <f>'Ficha funcionário'!P367</f>
        <v>0</v>
      </c>
      <c r="AF372" s="133"/>
      <c r="AG372" s="221"/>
      <c r="AH372" s="221"/>
      <c r="AI372" s="222">
        <f t="shared" si="56"/>
        <v>0</v>
      </c>
      <c r="AJ372" s="223">
        <f>'Ficha funcionário'!J367</f>
        <v>0</v>
      </c>
      <c r="AK372" s="222">
        <f>'Ficha funcionário'!K367</f>
        <v>0</v>
      </c>
      <c r="AL372" s="222">
        <f>'Ficha funcionário'!L367</f>
        <v>0</v>
      </c>
      <c r="AM372" s="222">
        <f>'Ficha funcionário'!M367</f>
        <v>-0.3</v>
      </c>
      <c r="AN372" s="222">
        <f t="shared" si="62"/>
        <v>0</v>
      </c>
      <c r="AO372" s="134">
        <f t="shared" si="57"/>
        <v>0</v>
      </c>
      <c r="AP372" s="178"/>
      <c r="AQ372" s="246" t="s">
        <v>175</v>
      </c>
      <c r="AR372" s="179"/>
      <c r="AS372" s="179"/>
      <c r="AT372" s="179"/>
      <c r="AU372" s="179"/>
    </row>
    <row r="373" spans="1:47">
      <c r="A373" s="123" t="b">
        <f>'Ficha funcionário'!A368</f>
        <v>0</v>
      </c>
      <c r="B373" s="123">
        <f>'Ficha funcionário'!B368</f>
        <v>0</v>
      </c>
      <c r="C373" s="123">
        <f>'Ficha funcionário'!C368</f>
        <v>0</v>
      </c>
      <c r="D373" s="124">
        <f>'Ficha funcionário'!D368</f>
        <v>0</v>
      </c>
      <c r="E37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7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73" s="173">
        <f>'Ficha funcionário'!I368</f>
        <v>0</v>
      </c>
      <c r="H373" s="126">
        <f>'Ficha funcionário'!N368</f>
        <v>44</v>
      </c>
      <c r="I373" s="126">
        <f>'Ficha funcionário'!O368</f>
        <v>9</v>
      </c>
      <c r="J373" s="127">
        <f t="shared" si="53"/>
        <v>0</v>
      </c>
      <c r="K373" s="172"/>
      <c r="L373" s="172"/>
      <c r="M373" s="172"/>
      <c r="N373" s="128">
        <f t="shared" si="58"/>
        <v>0</v>
      </c>
      <c r="O373" s="128">
        <f t="shared" si="54"/>
        <v>0</v>
      </c>
      <c r="P373" s="128">
        <f t="shared" si="55"/>
        <v>0</v>
      </c>
      <c r="Q373" s="129">
        <f t="shared" si="59"/>
        <v>18</v>
      </c>
      <c r="R373" s="177">
        <v>0</v>
      </c>
      <c r="S373" s="177">
        <v>0</v>
      </c>
      <c r="T373" s="177">
        <v>0</v>
      </c>
      <c r="U373" s="129">
        <f>-(S373*'Ficha funcionário'!O368)*'Ficha de funcio e processa'!J373</f>
        <v>0</v>
      </c>
      <c r="V373" s="129">
        <f>(T373*'Ficha funcionário'!O368)*'Ficha de funcio e processa'!J373</f>
        <v>0</v>
      </c>
      <c r="W373" s="130">
        <f t="shared" si="60"/>
        <v>0</v>
      </c>
      <c r="X373" s="132"/>
      <c r="Y373" s="132">
        <f t="shared" si="61"/>
        <v>0</v>
      </c>
      <c r="Z373" s="133"/>
      <c r="AA373" s="133"/>
      <c r="AB373" s="133"/>
      <c r="AC373" s="133"/>
      <c r="AD373" s="149">
        <f>'Ficha funcionário'!Q368</f>
        <v>0</v>
      </c>
      <c r="AE373" s="149">
        <f>'Ficha funcionário'!P368</f>
        <v>0</v>
      </c>
      <c r="AF373" s="133"/>
      <c r="AG373" s="221"/>
      <c r="AH373" s="221"/>
      <c r="AI373" s="222">
        <f t="shared" si="56"/>
        <v>0</v>
      </c>
      <c r="AJ373" s="223">
        <f>'Ficha funcionário'!J368</f>
        <v>0</v>
      </c>
      <c r="AK373" s="222">
        <f>'Ficha funcionário'!K368</f>
        <v>0</v>
      </c>
      <c r="AL373" s="222">
        <f>'Ficha funcionário'!L368</f>
        <v>0</v>
      </c>
      <c r="AM373" s="222">
        <f>'Ficha funcionário'!M368</f>
        <v>-0.3</v>
      </c>
      <c r="AN373" s="222">
        <f t="shared" si="62"/>
        <v>0</v>
      </c>
      <c r="AO373" s="134">
        <f t="shared" si="57"/>
        <v>0</v>
      </c>
      <c r="AP373" s="178"/>
      <c r="AQ373" s="246" t="s">
        <v>175</v>
      </c>
      <c r="AR373" s="179"/>
      <c r="AS373" s="179"/>
      <c r="AT373" s="179"/>
      <c r="AU373" s="179"/>
    </row>
    <row r="374" spans="1:47">
      <c r="A374" s="123" t="b">
        <f>'Ficha funcionário'!A369</f>
        <v>0</v>
      </c>
      <c r="B374" s="123">
        <f>'Ficha funcionário'!B369</f>
        <v>0</v>
      </c>
      <c r="C374" s="123">
        <f>'Ficha funcionário'!C369</f>
        <v>0</v>
      </c>
      <c r="D374" s="124">
        <f>'Ficha funcionário'!D369</f>
        <v>0</v>
      </c>
      <c r="E37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7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74" s="173">
        <f>'Ficha funcionário'!I369</f>
        <v>0</v>
      </c>
      <c r="H374" s="126">
        <f>'Ficha funcionário'!N369</f>
        <v>44</v>
      </c>
      <c r="I374" s="126">
        <f>'Ficha funcionário'!O369</f>
        <v>9</v>
      </c>
      <c r="J374" s="127">
        <f t="shared" si="53"/>
        <v>0</v>
      </c>
      <c r="K374" s="172"/>
      <c r="L374" s="172"/>
      <c r="M374" s="172"/>
      <c r="N374" s="128">
        <f t="shared" si="58"/>
        <v>0</v>
      </c>
      <c r="O374" s="128">
        <f t="shared" si="54"/>
        <v>0</v>
      </c>
      <c r="P374" s="128">
        <f t="shared" si="55"/>
        <v>0</v>
      </c>
      <c r="Q374" s="129">
        <f t="shared" si="59"/>
        <v>18</v>
      </c>
      <c r="R374" s="177">
        <v>0</v>
      </c>
      <c r="S374" s="177">
        <v>0</v>
      </c>
      <c r="T374" s="177">
        <v>0</v>
      </c>
      <c r="U374" s="129">
        <f>-(S374*'Ficha funcionário'!O369)*'Ficha de funcio e processa'!J374</f>
        <v>0</v>
      </c>
      <c r="V374" s="129">
        <f>(T374*'Ficha funcionário'!O369)*'Ficha de funcio e processa'!J374</f>
        <v>0</v>
      </c>
      <c r="W374" s="130">
        <f t="shared" si="60"/>
        <v>0</v>
      </c>
      <c r="X374" s="132"/>
      <c r="Y374" s="132">
        <f t="shared" si="61"/>
        <v>0</v>
      </c>
      <c r="Z374" s="133"/>
      <c r="AA374" s="133"/>
      <c r="AB374" s="133"/>
      <c r="AC374" s="133"/>
      <c r="AD374" s="149">
        <f>'Ficha funcionário'!Q369</f>
        <v>0</v>
      </c>
      <c r="AE374" s="149">
        <f>'Ficha funcionário'!P369</f>
        <v>0</v>
      </c>
      <c r="AF374" s="133"/>
      <c r="AG374" s="221"/>
      <c r="AH374" s="221"/>
      <c r="AI374" s="222">
        <f t="shared" si="56"/>
        <v>0</v>
      </c>
      <c r="AJ374" s="223">
        <f>'Ficha funcionário'!J369</f>
        <v>0</v>
      </c>
      <c r="AK374" s="222">
        <f>'Ficha funcionário'!K369</f>
        <v>0</v>
      </c>
      <c r="AL374" s="222">
        <f>'Ficha funcionário'!L369</f>
        <v>0</v>
      </c>
      <c r="AM374" s="222">
        <f>'Ficha funcionário'!M369</f>
        <v>-0.3</v>
      </c>
      <c r="AN374" s="222">
        <f t="shared" si="62"/>
        <v>0</v>
      </c>
      <c r="AO374" s="134">
        <f t="shared" si="57"/>
        <v>0</v>
      </c>
      <c r="AP374" s="178"/>
      <c r="AQ374" s="246" t="s">
        <v>175</v>
      </c>
      <c r="AR374" s="179"/>
      <c r="AS374" s="179"/>
      <c r="AT374" s="179"/>
      <c r="AU374" s="179"/>
    </row>
    <row r="375" spans="1:47">
      <c r="A375" s="123" t="b">
        <f>'Ficha funcionário'!A370</f>
        <v>0</v>
      </c>
      <c r="B375" s="123">
        <f>'Ficha funcionário'!B370</f>
        <v>0</v>
      </c>
      <c r="C375" s="123">
        <f>'Ficha funcionário'!C370</f>
        <v>0</v>
      </c>
      <c r="D375" s="124">
        <f>'Ficha funcionário'!D370</f>
        <v>0</v>
      </c>
      <c r="E37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7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75" s="173">
        <f>'Ficha funcionário'!I370</f>
        <v>0</v>
      </c>
      <c r="H375" s="126">
        <f>'Ficha funcionário'!N370</f>
        <v>44</v>
      </c>
      <c r="I375" s="126">
        <f>'Ficha funcionário'!O370</f>
        <v>9</v>
      </c>
      <c r="J375" s="127">
        <f t="shared" si="53"/>
        <v>0</v>
      </c>
      <c r="K375" s="172"/>
      <c r="L375" s="172"/>
      <c r="M375" s="172"/>
      <c r="N375" s="128">
        <f t="shared" si="58"/>
        <v>0</v>
      </c>
      <c r="O375" s="128">
        <f t="shared" si="54"/>
        <v>0</v>
      </c>
      <c r="P375" s="128">
        <f t="shared" si="55"/>
        <v>0</v>
      </c>
      <c r="Q375" s="129">
        <f t="shared" si="59"/>
        <v>18</v>
      </c>
      <c r="R375" s="177">
        <v>0</v>
      </c>
      <c r="S375" s="177">
        <v>0</v>
      </c>
      <c r="T375" s="177">
        <v>0</v>
      </c>
      <c r="U375" s="129">
        <f>-(S375*'Ficha funcionário'!O370)*'Ficha de funcio e processa'!J375</f>
        <v>0</v>
      </c>
      <c r="V375" s="129">
        <f>(T375*'Ficha funcionário'!O370)*'Ficha de funcio e processa'!J375</f>
        <v>0</v>
      </c>
      <c r="W375" s="130">
        <f t="shared" si="60"/>
        <v>0</v>
      </c>
      <c r="X375" s="132"/>
      <c r="Y375" s="132">
        <f t="shared" si="61"/>
        <v>0</v>
      </c>
      <c r="Z375" s="133"/>
      <c r="AA375" s="133"/>
      <c r="AB375" s="133"/>
      <c r="AC375" s="133"/>
      <c r="AD375" s="149">
        <f>'Ficha funcionário'!Q370</f>
        <v>0</v>
      </c>
      <c r="AE375" s="149">
        <f>'Ficha funcionário'!P370</f>
        <v>0</v>
      </c>
      <c r="AF375" s="133"/>
      <c r="AG375" s="221"/>
      <c r="AH375" s="221"/>
      <c r="AI375" s="222">
        <f t="shared" si="56"/>
        <v>0</v>
      </c>
      <c r="AJ375" s="223">
        <f>'Ficha funcionário'!J370</f>
        <v>0</v>
      </c>
      <c r="AK375" s="222">
        <f>'Ficha funcionário'!K370</f>
        <v>0</v>
      </c>
      <c r="AL375" s="222">
        <f>'Ficha funcionário'!L370</f>
        <v>0</v>
      </c>
      <c r="AM375" s="222">
        <f>'Ficha funcionário'!M370</f>
        <v>-0.3</v>
      </c>
      <c r="AN375" s="222">
        <f t="shared" si="62"/>
        <v>0</v>
      </c>
      <c r="AO375" s="134">
        <f t="shared" si="57"/>
        <v>0</v>
      </c>
      <c r="AP375" s="178"/>
      <c r="AQ375" s="246" t="s">
        <v>175</v>
      </c>
      <c r="AR375" s="179"/>
      <c r="AS375" s="179"/>
      <c r="AT375" s="179"/>
      <c r="AU375" s="179"/>
    </row>
    <row r="376" spans="1:47">
      <c r="A376" s="123" t="b">
        <f>'Ficha funcionário'!A371</f>
        <v>0</v>
      </c>
      <c r="B376" s="123">
        <f>'Ficha funcionário'!B371</f>
        <v>0</v>
      </c>
      <c r="C376" s="123">
        <f>'Ficha funcionário'!C371</f>
        <v>0</v>
      </c>
      <c r="D376" s="124">
        <f>'Ficha funcionário'!D371</f>
        <v>0</v>
      </c>
      <c r="E37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7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76" s="173">
        <f>'Ficha funcionário'!I371</f>
        <v>0</v>
      </c>
      <c r="H376" s="126">
        <f>'Ficha funcionário'!N371</f>
        <v>44</v>
      </c>
      <c r="I376" s="126">
        <f>'Ficha funcionário'!O371</f>
        <v>9</v>
      </c>
      <c r="J376" s="127">
        <f t="shared" si="53"/>
        <v>0</v>
      </c>
      <c r="K376" s="172"/>
      <c r="L376" s="172"/>
      <c r="M376" s="172"/>
      <c r="N376" s="128">
        <f t="shared" si="58"/>
        <v>0</v>
      </c>
      <c r="O376" s="128">
        <f t="shared" si="54"/>
        <v>0</v>
      </c>
      <c r="P376" s="128">
        <f t="shared" si="55"/>
        <v>0</v>
      </c>
      <c r="Q376" s="129">
        <f t="shared" si="59"/>
        <v>18</v>
      </c>
      <c r="R376" s="177">
        <v>0</v>
      </c>
      <c r="S376" s="177">
        <v>0</v>
      </c>
      <c r="T376" s="177">
        <v>0</v>
      </c>
      <c r="U376" s="129">
        <f>-(S376*'Ficha funcionário'!O371)*'Ficha de funcio e processa'!J376</f>
        <v>0</v>
      </c>
      <c r="V376" s="129">
        <f>(T376*'Ficha funcionário'!O371)*'Ficha de funcio e processa'!J376</f>
        <v>0</v>
      </c>
      <c r="W376" s="130">
        <f t="shared" si="60"/>
        <v>0</v>
      </c>
      <c r="X376" s="132"/>
      <c r="Y376" s="132">
        <f t="shared" si="61"/>
        <v>0</v>
      </c>
      <c r="Z376" s="133"/>
      <c r="AA376" s="133"/>
      <c r="AB376" s="133"/>
      <c r="AC376" s="133"/>
      <c r="AD376" s="149">
        <f>'Ficha funcionário'!Q371</f>
        <v>0</v>
      </c>
      <c r="AE376" s="149">
        <f>'Ficha funcionário'!P371</f>
        <v>0</v>
      </c>
      <c r="AF376" s="133"/>
      <c r="AG376" s="221"/>
      <c r="AH376" s="221"/>
      <c r="AI376" s="222">
        <f t="shared" si="56"/>
        <v>0</v>
      </c>
      <c r="AJ376" s="223">
        <f>'Ficha funcionário'!J371</f>
        <v>0</v>
      </c>
      <c r="AK376" s="222">
        <f>'Ficha funcionário'!K371</f>
        <v>0</v>
      </c>
      <c r="AL376" s="222">
        <f>'Ficha funcionário'!L371</f>
        <v>0</v>
      </c>
      <c r="AM376" s="222">
        <f>'Ficha funcionário'!M371</f>
        <v>-0.3</v>
      </c>
      <c r="AN376" s="222">
        <f t="shared" si="62"/>
        <v>0</v>
      </c>
      <c r="AO376" s="134">
        <f t="shared" si="57"/>
        <v>0</v>
      </c>
      <c r="AP376" s="178"/>
      <c r="AQ376" s="246" t="s">
        <v>175</v>
      </c>
      <c r="AR376" s="179"/>
      <c r="AS376" s="179"/>
      <c r="AT376" s="179"/>
      <c r="AU376" s="179"/>
    </row>
    <row r="377" spans="1:47">
      <c r="A377" s="123" t="b">
        <f>'Ficha funcionário'!A372</f>
        <v>0</v>
      </c>
      <c r="B377" s="123">
        <f>'Ficha funcionário'!B372</f>
        <v>0</v>
      </c>
      <c r="C377" s="123">
        <f>'Ficha funcionário'!C372</f>
        <v>0</v>
      </c>
      <c r="D377" s="124">
        <f>'Ficha funcionário'!D372</f>
        <v>0</v>
      </c>
      <c r="E37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7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77" s="173">
        <f>'Ficha funcionário'!I372</f>
        <v>0</v>
      </c>
      <c r="H377" s="126">
        <f>'Ficha funcionário'!N372</f>
        <v>44</v>
      </c>
      <c r="I377" s="126">
        <f>'Ficha funcionário'!O372</f>
        <v>9</v>
      </c>
      <c r="J377" s="127">
        <f t="shared" si="53"/>
        <v>0</v>
      </c>
      <c r="K377" s="172"/>
      <c r="L377" s="172"/>
      <c r="M377" s="172"/>
      <c r="N377" s="128">
        <f t="shared" si="58"/>
        <v>0</v>
      </c>
      <c r="O377" s="128">
        <f t="shared" si="54"/>
        <v>0</v>
      </c>
      <c r="P377" s="128">
        <f t="shared" si="55"/>
        <v>0</v>
      </c>
      <c r="Q377" s="129">
        <f t="shared" si="59"/>
        <v>18</v>
      </c>
      <c r="R377" s="177">
        <v>0</v>
      </c>
      <c r="S377" s="177">
        <v>0</v>
      </c>
      <c r="T377" s="177">
        <v>0</v>
      </c>
      <c r="U377" s="129">
        <f>-(S377*'Ficha funcionário'!O372)*'Ficha de funcio e processa'!J377</f>
        <v>0</v>
      </c>
      <c r="V377" s="129">
        <f>(T377*'Ficha funcionário'!O372)*'Ficha de funcio e processa'!J377</f>
        <v>0</v>
      </c>
      <c r="W377" s="130">
        <f t="shared" si="60"/>
        <v>0</v>
      </c>
      <c r="X377" s="132"/>
      <c r="Y377" s="132">
        <f t="shared" si="61"/>
        <v>0</v>
      </c>
      <c r="Z377" s="133"/>
      <c r="AA377" s="133"/>
      <c r="AB377" s="133"/>
      <c r="AC377" s="133"/>
      <c r="AD377" s="149">
        <f>'Ficha funcionário'!Q372</f>
        <v>0</v>
      </c>
      <c r="AE377" s="149">
        <f>'Ficha funcionário'!P372</f>
        <v>0</v>
      </c>
      <c r="AF377" s="133"/>
      <c r="AG377" s="221"/>
      <c r="AH377" s="221"/>
      <c r="AI377" s="222">
        <f t="shared" si="56"/>
        <v>0</v>
      </c>
      <c r="AJ377" s="223">
        <f>'Ficha funcionário'!J372</f>
        <v>0</v>
      </c>
      <c r="AK377" s="222">
        <f>'Ficha funcionário'!K372</f>
        <v>0</v>
      </c>
      <c r="AL377" s="222">
        <f>'Ficha funcionário'!L372</f>
        <v>0</v>
      </c>
      <c r="AM377" s="222">
        <f>'Ficha funcionário'!M372</f>
        <v>-0.3</v>
      </c>
      <c r="AN377" s="222">
        <f t="shared" si="62"/>
        <v>0</v>
      </c>
      <c r="AO377" s="134">
        <f t="shared" si="57"/>
        <v>0</v>
      </c>
      <c r="AP377" s="178"/>
      <c r="AQ377" s="246" t="s">
        <v>175</v>
      </c>
      <c r="AR377" s="179"/>
      <c r="AS377" s="179"/>
      <c r="AT377" s="179"/>
      <c r="AU377" s="179"/>
    </row>
    <row r="378" spans="1:47">
      <c r="A378" s="123" t="b">
        <f>'Ficha funcionário'!A373</f>
        <v>0</v>
      </c>
      <c r="B378" s="123">
        <f>'Ficha funcionário'!B373</f>
        <v>0</v>
      </c>
      <c r="C378" s="123">
        <f>'Ficha funcionário'!C373</f>
        <v>0</v>
      </c>
      <c r="D378" s="124">
        <f>'Ficha funcionário'!D373</f>
        <v>0</v>
      </c>
      <c r="E37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7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78" s="173">
        <f>'Ficha funcionário'!I373</f>
        <v>0</v>
      </c>
      <c r="H378" s="126">
        <f>'Ficha funcionário'!N373</f>
        <v>44</v>
      </c>
      <c r="I378" s="126">
        <f>'Ficha funcionário'!O373</f>
        <v>9</v>
      </c>
      <c r="J378" s="127">
        <f t="shared" si="53"/>
        <v>0</v>
      </c>
      <c r="K378" s="172"/>
      <c r="L378" s="172"/>
      <c r="M378" s="172"/>
      <c r="N378" s="128">
        <f t="shared" si="58"/>
        <v>0</v>
      </c>
      <c r="O378" s="128">
        <f t="shared" si="54"/>
        <v>0</v>
      </c>
      <c r="P378" s="128">
        <f t="shared" si="55"/>
        <v>0</v>
      </c>
      <c r="Q378" s="129">
        <f t="shared" si="59"/>
        <v>18</v>
      </c>
      <c r="R378" s="177">
        <v>0</v>
      </c>
      <c r="S378" s="177">
        <v>0</v>
      </c>
      <c r="T378" s="177">
        <v>0</v>
      </c>
      <c r="U378" s="129">
        <f>-(S378*'Ficha funcionário'!O373)*'Ficha de funcio e processa'!J378</f>
        <v>0</v>
      </c>
      <c r="V378" s="129">
        <f>(T378*'Ficha funcionário'!O373)*'Ficha de funcio e processa'!J378</f>
        <v>0</v>
      </c>
      <c r="W378" s="130">
        <f t="shared" si="60"/>
        <v>0</v>
      </c>
      <c r="X378" s="132"/>
      <c r="Y378" s="132">
        <f t="shared" si="61"/>
        <v>0</v>
      </c>
      <c r="Z378" s="133"/>
      <c r="AA378" s="133"/>
      <c r="AB378" s="133"/>
      <c r="AC378" s="133"/>
      <c r="AD378" s="149">
        <f>'Ficha funcionário'!Q373</f>
        <v>0</v>
      </c>
      <c r="AE378" s="149">
        <f>'Ficha funcionário'!P373</f>
        <v>0</v>
      </c>
      <c r="AF378" s="133"/>
      <c r="AG378" s="221"/>
      <c r="AH378" s="221"/>
      <c r="AI378" s="222">
        <f t="shared" si="56"/>
        <v>0</v>
      </c>
      <c r="AJ378" s="223">
        <f>'Ficha funcionário'!J373</f>
        <v>0</v>
      </c>
      <c r="AK378" s="222">
        <f>'Ficha funcionário'!K373</f>
        <v>0</v>
      </c>
      <c r="AL378" s="222">
        <f>'Ficha funcionário'!L373</f>
        <v>0</v>
      </c>
      <c r="AM378" s="222">
        <f>'Ficha funcionário'!M373</f>
        <v>-0.3</v>
      </c>
      <c r="AN378" s="222">
        <f t="shared" si="62"/>
        <v>0</v>
      </c>
      <c r="AO378" s="134">
        <f t="shared" si="57"/>
        <v>0</v>
      </c>
      <c r="AP378" s="178"/>
      <c r="AQ378" s="246" t="s">
        <v>175</v>
      </c>
      <c r="AR378" s="179"/>
      <c r="AS378" s="179"/>
      <c r="AT378" s="179"/>
      <c r="AU378" s="179"/>
    </row>
    <row r="379" spans="1:47">
      <c r="A379" s="123" t="b">
        <f>'Ficha funcionário'!A374</f>
        <v>0</v>
      </c>
      <c r="B379" s="123">
        <f>'Ficha funcionário'!B374</f>
        <v>0</v>
      </c>
      <c r="C379" s="123">
        <f>'Ficha funcionário'!C374</f>
        <v>0</v>
      </c>
      <c r="D379" s="124">
        <f>'Ficha funcionário'!D374</f>
        <v>0</v>
      </c>
      <c r="E37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7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79" s="173">
        <f>'Ficha funcionário'!I374</f>
        <v>0</v>
      </c>
      <c r="H379" s="126">
        <f>'Ficha funcionário'!N374</f>
        <v>44</v>
      </c>
      <c r="I379" s="126">
        <f>'Ficha funcionário'!O374</f>
        <v>9</v>
      </c>
      <c r="J379" s="127">
        <f t="shared" si="53"/>
        <v>0</v>
      </c>
      <c r="K379" s="172"/>
      <c r="L379" s="172"/>
      <c r="M379" s="172"/>
      <c r="N379" s="128">
        <f t="shared" si="58"/>
        <v>0</v>
      </c>
      <c r="O379" s="128">
        <f t="shared" si="54"/>
        <v>0</v>
      </c>
      <c r="P379" s="128">
        <f t="shared" si="55"/>
        <v>0</v>
      </c>
      <c r="Q379" s="129">
        <f t="shared" si="59"/>
        <v>18</v>
      </c>
      <c r="R379" s="177">
        <v>0</v>
      </c>
      <c r="S379" s="177">
        <v>0</v>
      </c>
      <c r="T379" s="177">
        <v>0</v>
      </c>
      <c r="U379" s="129">
        <f>-(S379*'Ficha funcionário'!O374)*'Ficha de funcio e processa'!J379</f>
        <v>0</v>
      </c>
      <c r="V379" s="129">
        <f>(T379*'Ficha funcionário'!O374)*'Ficha de funcio e processa'!J379</f>
        <v>0</v>
      </c>
      <c r="W379" s="130">
        <f t="shared" si="60"/>
        <v>0</v>
      </c>
      <c r="X379" s="132"/>
      <c r="Y379" s="132">
        <f t="shared" si="61"/>
        <v>0</v>
      </c>
      <c r="Z379" s="133"/>
      <c r="AA379" s="133"/>
      <c r="AB379" s="133"/>
      <c r="AC379" s="133"/>
      <c r="AD379" s="149">
        <f>'Ficha funcionário'!Q374</f>
        <v>0</v>
      </c>
      <c r="AE379" s="149">
        <f>'Ficha funcionário'!P374</f>
        <v>0</v>
      </c>
      <c r="AF379" s="133"/>
      <c r="AG379" s="221"/>
      <c r="AH379" s="221"/>
      <c r="AI379" s="222">
        <f t="shared" si="56"/>
        <v>0</v>
      </c>
      <c r="AJ379" s="223">
        <f>'Ficha funcionário'!J374</f>
        <v>0</v>
      </c>
      <c r="AK379" s="222">
        <f>'Ficha funcionário'!K374</f>
        <v>0</v>
      </c>
      <c r="AL379" s="222">
        <f>'Ficha funcionário'!L374</f>
        <v>0</v>
      </c>
      <c r="AM379" s="222">
        <f>'Ficha funcionário'!M374</f>
        <v>-0.3</v>
      </c>
      <c r="AN379" s="222">
        <f t="shared" si="62"/>
        <v>0</v>
      </c>
      <c r="AO379" s="134">
        <f t="shared" si="57"/>
        <v>0</v>
      </c>
      <c r="AP379" s="178"/>
      <c r="AQ379" s="246" t="s">
        <v>175</v>
      </c>
      <c r="AR379" s="179"/>
      <c r="AS379" s="179"/>
      <c r="AT379" s="179"/>
      <c r="AU379" s="179"/>
    </row>
    <row r="380" spans="1:47">
      <c r="A380" s="123" t="b">
        <f>'Ficha funcionário'!A375</f>
        <v>0</v>
      </c>
      <c r="B380" s="123">
        <f>'Ficha funcionário'!B375</f>
        <v>0</v>
      </c>
      <c r="C380" s="123">
        <f>'Ficha funcionário'!C375</f>
        <v>0</v>
      </c>
      <c r="D380" s="124">
        <f>'Ficha funcionário'!D375</f>
        <v>0</v>
      </c>
      <c r="E38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8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80" s="173">
        <f>'Ficha funcionário'!I375</f>
        <v>0</v>
      </c>
      <c r="H380" s="126">
        <f>'Ficha funcionário'!N375</f>
        <v>44</v>
      </c>
      <c r="I380" s="126">
        <f>'Ficha funcionário'!O375</f>
        <v>9</v>
      </c>
      <c r="J380" s="127">
        <f t="shared" si="53"/>
        <v>0</v>
      </c>
      <c r="K380" s="172"/>
      <c r="L380" s="172"/>
      <c r="M380" s="172"/>
      <c r="N380" s="128">
        <f t="shared" si="58"/>
        <v>0</v>
      </c>
      <c r="O380" s="128">
        <f t="shared" si="54"/>
        <v>0</v>
      </c>
      <c r="P380" s="128">
        <f t="shared" si="55"/>
        <v>0</v>
      </c>
      <c r="Q380" s="129">
        <f t="shared" si="59"/>
        <v>18</v>
      </c>
      <c r="R380" s="177">
        <v>0</v>
      </c>
      <c r="S380" s="177">
        <v>0</v>
      </c>
      <c r="T380" s="177">
        <v>0</v>
      </c>
      <c r="U380" s="129">
        <f>-(S380*'Ficha funcionário'!O375)*'Ficha de funcio e processa'!J380</f>
        <v>0</v>
      </c>
      <c r="V380" s="129">
        <f>(T380*'Ficha funcionário'!O375)*'Ficha de funcio e processa'!J380</f>
        <v>0</v>
      </c>
      <c r="W380" s="130">
        <f t="shared" si="60"/>
        <v>0</v>
      </c>
      <c r="X380" s="132"/>
      <c r="Y380" s="132">
        <f t="shared" si="61"/>
        <v>0</v>
      </c>
      <c r="Z380" s="133"/>
      <c r="AA380" s="133"/>
      <c r="AB380" s="133"/>
      <c r="AC380" s="133"/>
      <c r="AD380" s="149">
        <f>'Ficha funcionário'!Q375</f>
        <v>0</v>
      </c>
      <c r="AE380" s="149">
        <f>'Ficha funcionário'!P375</f>
        <v>0</v>
      </c>
      <c r="AF380" s="133"/>
      <c r="AG380" s="221"/>
      <c r="AH380" s="221"/>
      <c r="AI380" s="222">
        <f t="shared" si="56"/>
        <v>0</v>
      </c>
      <c r="AJ380" s="223">
        <f>'Ficha funcionário'!J375</f>
        <v>0</v>
      </c>
      <c r="AK380" s="222">
        <f>'Ficha funcionário'!K375</f>
        <v>0</v>
      </c>
      <c r="AL380" s="222">
        <f>'Ficha funcionário'!L375</f>
        <v>0</v>
      </c>
      <c r="AM380" s="222">
        <f>'Ficha funcionário'!M375</f>
        <v>-0.3</v>
      </c>
      <c r="AN380" s="222">
        <f t="shared" si="62"/>
        <v>0</v>
      </c>
      <c r="AO380" s="134">
        <f t="shared" si="57"/>
        <v>0</v>
      </c>
      <c r="AP380" s="178"/>
      <c r="AQ380" s="246" t="s">
        <v>175</v>
      </c>
      <c r="AR380" s="179"/>
      <c r="AS380" s="179"/>
      <c r="AT380" s="179"/>
      <c r="AU380" s="179"/>
    </row>
    <row r="381" spans="1:47">
      <c r="A381" s="123" t="b">
        <f>'Ficha funcionário'!A376</f>
        <v>0</v>
      </c>
      <c r="B381" s="123">
        <f>'Ficha funcionário'!B376</f>
        <v>0</v>
      </c>
      <c r="C381" s="123">
        <f>'Ficha funcionário'!C376</f>
        <v>0</v>
      </c>
      <c r="D381" s="124">
        <f>'Ficha funcionário'!D376</f>
        <v>0</v>
      </c>
      <c r="E38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8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81" s="173">
        <f>'Ficha funcionário'!I376</f>
        <v>0</v>
      </c>
      <c r="H381" s="126">
        <f>'Ficha funcionário'!N376</f>
        <v>44</v>
      </c>
      <c r="I381" s="126">
        <f>'Ficha funcionário'!O376</f>
        <v>9</v>
      </c>
      <c r="J381" s="127">
        <f t="shared" si="53"/>
        <v>0</v>
      </c>
      <c r="K381" s="172"/>
      <c r="L381" s="172"/>
      <c r="M381" s="172"/>
      <c r="N381" s="128">
        <f t="shared" si="58"/>
        <v>0</v>
      </c>
      <c r="O381" s="128">
        <f t="shared" si="54"/>
        <v>0</v>
      </c>
      <c r="P381" s="128">
        <f t="shared" si="55"/>
        <v>0</v>
      </c>
      <c r="Q381" s="129">
        <f t="shared" si="59"/>
        <v>18</v>
      </c>
      <c r="R381" s="177">
        <v>0</v>
      </c>
      <c r="S381" s="177">
        <v>0</v>
      </c>
      <c r="T381" s="177">
        <v>0</v>
      </c>
      <c r="U381" s="129">
        <f>-(S381*'Ficha funcionário'!O376)*'Ficha de funcio e processa'!J381</f>
        <v>0</v>
      </c>
      <c r="V381" s="129">
        <f>(T381*'Ficha funcionário'!O376)*'Ficha de funcio e processa'!J381</f>
        <v>0</v>
      </c>
      <c r="W381" s="130">
        <f t="shared" si="60"/>
        <v>0</v>
      </c>
      <c r="X381" s="132"/>
      <c r="Y381" s="132">
        <f t="shared" si="61"/>
        <v>0</v>
      </c>
      <c r="Z381" s="133"/>
      <c r="AA381" s="133"/>
      <c r="AB381" s="133"/>
      <c r="AC381" s="133"/>
      <c r="AD381" s="149">
        <f>'Ficha funcionário'!Q376</f>
        <v>0</v>
      </c>
      <c r="AE381" s="149">
        <f>'Ficha funcionário'!P376</f>
        <v>0</v>
      </c>
      <c r="AF381" s="133"/>
      <c r="AG381" s="221"/>
      <c r="AH381" s="221"/>
      <c r="AI381" s="222">
        <f t="shared" si="56"/>
        <v>0</v>
      </c>
      <c r="AJ381" s="223">
        <f>'Ficha funcionário'!J376</f>
        <v>0</v>
      </c>
      <c r="AK381" s="222">
        <f>'Ficha funcionário'!K376</f>
        <v>0</v>
      </c>
      <c r="AL381" s="222">
        <f>'Ficha funcionário'!L376</f>
        <v>0</v>
      </c>
      <c r="AM381" s="222">
        <f>'Ficha funcionário'!M376</f>
        <v>-0.3</v>
      </c>
      <c r="AN381" s="222">
        <f t="shared" si="62"/>
        <v>0</v>
      </c>
      <c r="AO381" s="134">
        <f t="shared" si="57"/>
        <v>0</v>
      </c>
      <c r="AP381" s="178"/>
      <c r="AQ381" s="246" t="s">
        <v>175</v>
      </c>
      <c r="AR381" s="179"/>
      <c r="AS381" s="179"/>
      <c r="AT381" s="179"/>
      <c r="AU381" s="179"/>
    </row>
    <row r="382" spans="1:47">
      <c r="A382" s="123" t="b">
        <f>'Ficha funcionário'!A377</f>
        <v>0</v>
      </c>
      <c r="B382" s="123">
        <f>'Ficha funcionário'!B377</f>
        <v>0</v>
      </c>
      <c r="C382" s="123">
        <f>'Ficha funcionário'!C377</f>
        <v>0</v>
      </c>
      <c r="D382" s="124">
        <f>'Ficha funcionário'!D377</f>
        <v>0</v>
      </c>
      <c r="E38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8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82" s="173">
        <f>'Ficha funcionário'!I377</f>
        <v>0</v>
      </c>
      <c r="H382" s="126">
        <f>'Ficha funcionário'!N377</f>
        <v>44</v>
      </c>
      <c r="I382" s="126">
        <f>'Ficha funcionário'!O377</f>
        <v>9</v>
      </c>
      <c r="J382" s="127">
        <f t="shared" si="53"/>
        <v>0</v>
      </c>
      <c r="K382" s="172"/>
      <c r="L382" s="172"/>
      <c r="M382" s="172"/>
      <c r="N382" s="128">
        <f t="shared" si="58"/>
        <v>0</v>
      </c>
      <c r="O382" s="128">
        <f t="shared" si="54"/>
        <v>0</v>
      </c>
      <c r="P382" s="128">
        <f t="shared" si="55"/>
        <v>0</v>
      </c>
      <c r="Q382" s="129">
        <f t="shared" si="59"/>
        <v>18</v>
      </c>
      <c r="R382" s="177">
        <v>0</v>
      </c>
      <c r="S382" s="177">
        <v>0</v>
      </c>
      <c r="T382" s="177">
        <v>0</v>
      </c>
      <c r="U382" s="129">
        <f>-(S382*'Ficha funcionário'!O377)*'Ficha de funcio e processa'!J382</f>
        <v>0</v>
      </c>
      <c r="V382" s="129">
        <f>(T382*'Ficha funcionário'!O377)*'Ficha de funcio e processa'!J382</f>
        <v>0</v>
      </c>
      <c r="W382" s="130">
        <f t="shared" si="60"/>
        <v>0</v>
      </c>
      <c r="X382" s="132"/>
      <c r="Y382" s="132">
        <f t="shared" si="61"/>
        <v>0</v>
      </c>
      <c r="Z382" s="133"/>
      <c r="AA382" s="133"/>
      <c r="AB382" s="133"/>
      <c r="AC382" s="133"/>
      <c r="AD382" s="149">
        <f>'Ficha funcionário'!Q377</f>
        <v>0</v>
      </c>
      <c r="AE382" s="149">
        <f>'Ficha funcionário'!P377</f>
        <v>0</v>
      </c>
      <c r="AF382" s="133"/>
      <c r="AG382" s="221"/>
      <c r="AH382" s="221"/>
      <c r="AI382" s="222">
        <f t="shared" si="56"/>
        <v>0</v>
      </c>
      <c r="AJ382" s="223">
        <f>'Ficha funcionário'!J377</f>
        <v>0</v>
      </c>
      <c r="AK382" s="222">
        <f>'Ficha funcionário'!K377</f>
        <v>0</v>
      </c>
      <c r="AL382" s="222">
        <f>'Ficha funcionário'!L377</f>
        <v>0</v>
      </c>
      <c r="AM382" s="222">
        <f>'Ficha funcionário'!M377</f>
        <v>-0.3</v>
      </c>
      <c r="AN382" s="222">
        <f t="shared" si="62"/>
        <v>0</v>
      </c>
      <c r="AO382" s="134">
        <f t="shared" si="57"/>
        <v>0</v>
      </c>
      <c r="AP382" s="178"/>
      <c r="AQ382" s="246" t="s">
        <v>175</v>
      </c>
      <c r="AR382" s="179"/>
      <c r="AS382" s="179"/>
      <c r="AT382" s="179"/>
      <c r="AU382" s="179"/>
    </row>
    <row r="383" spans="1:47">
      <c r="A383" s="123" t="b">
        <f>'Ficha funcionário'!A378</f>
        <v>0</v>
      </c>
      <c r="B383" s="123">
        <f>'Ficha funcionário'!B378</f>
        <v>0</v>
      </c>
      <c r="C383" s="123">
        <f>'Ficha funcionário'!C378</f>
        <v>0</v>
      </c>
      <c r="D383" s="124">
        <f>'Ficha funcionário'!D378</f>
        <v>0</v>
      </c>
      <c r="E38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8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83" s="173">
        <f>'Ficha funcionário'!I378</f>
        <v>0</v>
      </c>
      <c r="H383" s="126">
        <f>'Ficha funcionário'!N378</f>
        <v>44</v>
      </c>
      <c r="I383" s="126">
        <f>'Ficha funcionário'!O378</f>
        <v>9</v>
      </c>
      <c r="J383" s="127">
        <f t="shared" si="53"/>
        <v>0</v>
      </c>
      <c r="K383" s="172"/>
      <c r="L383" s="172"/>
      <c r="M383" s="172"/>
      <c r="N383" s="128">
        <f t="shared" si="58"/>
        <v>0</v>
      </c>
      <c r="O383" s="128">
        <f t="shared" si="54"/>
        <v>0</v>
      </c>
      <c r="P383" s="128">
        <f t="shared" si="55"/>
        <v>0</v>
      </c>
      <c r="Q383" s="129">
        <f t="shared" si="59"/>
        <v>18</v>
      </c>
      <c r="R383" s="177">
        <v>0</v>
      </c>
      <c r="S383" s="177">
        <v>0</v>
      </c>
      <c r="T383" s="177">
        <v>0</v>
      </c>
      <c r="U383" s="129">
        <f>-(S383*'Ficha funcionário'!O378)*'Ficha de funcio e processa'!J383</f>
        <v>0</v>
      </c>
      <c r="V383" s="129">
        <f>(T383*'Ficha funcionário'!O378)*'Ficha de funcio e processa'!J383</f>
        <v>0</v>
      </c>
      <c r="W383" s="130">
        <f t="shared" si="60"/>
        <v>0</v>
      </c>
      <c r="X383" s="132"/>
      <c r="Y383" s="132">
        <f t="shared" si="61"/>
        <v>0</v>
      </c>
      <c r="Z383" s="133"/>
      <c r="AA383" s="133"/>
      <c r="AB383" s="133"/>
      <c r="AC383" s="133"/>
      <c r="AD383" s="149">
        <f>'Ficha funcionário'!Q378</f>
        <v>0</v>
      </c>
      <c r="AE383" s="149">
        <f>'Ficha funcionário'!P378</f>
        <v>0</v>
      </c>
      <c r="AF383" s="133"/>
      <c r="AG383" s="221"/>
      <c r="AH383" s="221"/>
      <c r="AI383" s="222">
        <f t="shared" si="56"/>
        <v>0</v>
      </c>
      <c r="AJ383" s="223">
        <f>'Ficha funcionário'!J378</f>
        <v>0</v>
      </c>
      <c r="AK383" s="222">
        <f>'Ficha funcionário'!K378</f>
        <v>0</v>
      </c>
      <c r="AL383" s="222">
        <f>'Ficha funcionário'!L378</f>
        <v>0</v>
      </c>
      <c r="AM383" s="222">
        <f>'Ficha funcionário'!M378</f>
        <v>-0.3</v>
      </c>
      <c r="AN383" s="222">
        <f t="shared" si="62"/>
        <v>0</v>
      </c>
      <c r="AO383" s="134">
        <f t="shared" si="57"/>
        <v>0</v>
      </c>
      <c r="AP383" s="178"/>
      <c r="AQ383" s="246" t="s">
        <v>175</v>
      </c>
      <c r="AR383" s="179"/>
      <c r="AS383" s="179"/>
      <c r="AT383" s="179"/>
      <c r="AU383" s="179"/>
    </row>
    <row r="384" spans="1:47">
      <c r="A384" s="123" t="b">
        <f>'Ficha funcionário'!A379</f>
        <v>0</v>
      </c>
      <c r="B384" s="123">
        <f>'Ficha funcionário'!B379</f>
        <v>0</v>
      </c>
      <c r="C384" s="123">
        <f>'Ficha funcionário'!C379</f>
        <v>0</v>
      </c>
      <c r="D384" s="124">
        <f>'Ficha funcionário'!D379</f>
        <v>0</v>
      </c>
      <c r="E38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8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84" s="173">
        <f>'Ficha funcionário'!I379</f>
        <v>0</v>
      </c>
      <c r="H384" s="126">
        <f>'Ficha funcionário'!N379</f>
        <v>44</v>
      </c>
      <c r="I384" s="126">
        <f>'Ficha funcionário'!O379</f>
        <v>9</v>
      </c>
      <c r="J384" s="127">
        <f t="shared" si="53"/>
        <v>0</v>
      </c>
      <c r="K384" s="172"/>
      <c r="L384" s="172"/>
      <c r="M384" s="172"/>
      <c r="N384" s="128">
        <f t="shared" si="58"/>
        <v>0</v>
      </c>
      <c r="O384" s="128">
        <f t="shared" si="54"/>
        <v>0</v>
      </c>
      <c r="P384" s="128">
        <f t="shared" si="55"/>
        <v>0</v>
      </c>
      <c r="Q384" s="129">
        <f t="shared" si="59"/>
        <v>18</v>
      </c>
      <c r="R384" s="177">
        <v>0</v>
      </c>
      <c r="S384" s="177">
        <v>0</v>
      </c>
      <c r="T384" s="177">
        <v>0</v>
      </c>
      <c r="U384" s="129">
        <f>-(S384*'Ficha funcionário'!O379)*'Ficha de funcio e processa'!J384</f>
        <v>0</v>
      </c>
      <c r="V384" s="129">
        <f>(T384*'Ficha funcionário'!O379)*'Ficha de funcio e processa'!J384</f>
        <v>0</v>
      </c>
      <c r="W384" s="130">
        <f t="shared" si="60"/>
        <v>0</v>
      </c>
      <c r="X384" s="132"/>
      <c r="Y384" s="132">
        <f t="shared" si="61"/>
        <v>0</v>
      </c>
      <c r="Z384" s="133"/>
      <c r="AA384" s="133"/>
      <c r="AB384" s="133"/>
      <c r="AC384" s="133"/>
      <c r="AD384" s="149">
        <f>'Ficha funcionário'!Q379</f>
        <v>0</v>
      </c>
      <c r="AE384" s="149">
        <f>'Ficha funcionário'!P379</f>
        <v>0</v>
      </c>
      <c r="AF384" s="133"/>
      <c r="AG384" s="221"/>
      <c r="AH384" s="221"/>
      <c r="AI384" s="222">
        <f t="shared" si="56"/>
        <v>0</v>
      </c>
      <c r="AJ384" s="223">
        <f>'Ficha funcionário'!J379</f>
        <v>0</v>
      </c>
      <c r="AK384" s="222">
        <f>'Ficha funcionário'!K379</f>
        <v>0</v>
      </c>
      <c r="AL384" s="222">
        <f>'Ficha funcionário'!L379</f>
        <v>0</v>
      </c>
      <c r="AM384" s="222">
        <f>'Ficha funcionário'!M379</f>
        <v>-0.3</v>
      </c>
      <c r="AN384" s="222">
        <f t="shared" si="62"/>
        <v>0</v>
      </c>
      <c r="AO384" s="134">
        <f t="shared" si="57"/>
        <v>0</v>
      </c>
      <c r="AP384" s="178"/>
      <c r="AQ384" s="246" t="s">
        <v>175</v>
      </c>
      <c r="AR384" s="179"/>
      <c r="AS384" s="179"/>
      <c r="AT384" s="179"/>
      <c r="AU384" s="179"/>
    </row>
    <row r="385" spans="1:47">
      <c r="A385" s="123" t="b">
        <f>'Ficha funcionário'!A380</f>
        <v>0</v>
      </c>
      <c r="B385" s="123">
        <f>'Ficha funcionário'!B380</f>
        <v>0</v>
      </c>
      <c r="C385" s="123">
        <f>'Ficha funcionário'!C380</f>
        <v>0</v>
      </c>
      <c r="D385" s="124">
        <f>'Ficha funcionário'!D380</f>
        <v>0</v>
      </c>
      <c r="E38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8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85" s="173">
        <f>'Ficha funcionário'!I380</f>
        <v>0</v>
      </c>
      <c r="H385" s="126">
        <f>'Ficha funcionário'!N380</f>
        <v>44</v>
      </c>
      <c r="I385" s="126">
        <f>'Ficha funcionário'!O380</f>
        <v>9</v>
      </c>
      <c r="J385" s="127">
        <f t="shared" si="53"/>
        <v>0</v>
      </c>
      <c r="K385" s="172"/>
      <c r="L385" s="172"/>
      <c r="M385" s="172"/>
      <c r="N385" s="128">
        <f t="shared" si="58"/>
        <v>0</v>
      </c>
      <c r="O385" s="128">
        <f t="shared" si="54"/>
        <v>0</v>
      </c>
      <c r="P385" s="128">
        <f t="shared" si="55"/>
        <v>0</v>
      </c>
      <c r="Q385" s="129">
        <f t="shared" si="59"/>
        <v>18</v>
      </c>
      <c r="R385" s="177">
        <v>0</v>
      </c>
      <c r="S385" s="177">
        <v>0</v>
      </c>
      <c r="T385" s="177">
        <v>0</v>
      </c>
      <c r="U385" s="129">
        <f>-(S385*'Ficha funcionário'!O380)*'Ficha de funcio e processa'!J385</f>
        <v>0</v>
      </c>
      <c r="V385" s="129">
        <f>(T385*'Ficha funcionário'!O380)*'Ficha de funcio e processa'!J385</f>
        <v>0</v>
      </c>
      <c r="W385" s="130">
        <f t="shared" si="60"/>
        <v>0</v>
      </c>
      <c r="X385" s="132"/>
      <c r="Y385" s="132">
        <f t="shared" si="61"/>
        <v>0</v>
      </c>
      <c r="Z385" s="133"/>
      <c r="AA385" s="133"/>
      <c r="AB385" s="133"/>
      <c r="AC385" s="133"/>
      <c r="AD385" s="149">
        <f>'Ficha funcionário'!Q380</f>
        <v>0</v>
      </c>
      <c r="AE385" s="149">
        <f>'Ficha funcionário'!P380</f>
        <v>0</v>
      </c>
      <c r="AF385" s="133"/>
      <c r="AG385" s="221"/>
      <c r="AH385" s="221"/>
      <c r="AI385" s="222">
        <f t="shared" si="56"/>
        <v>0</v>
      </c>
      <c r="AJ385" s="223">
        <f>'Ficha funcionário'!J380</f>
        <v>0</v>
      </c>
      <c r="AK385" s="222">
        <f>'Ficha funcionário'!K380</f>
        <v>0</v>
      </c>
      <c r="AL385" s="222">
        <f>'Ficha funcionário'!L380</f>
        <v>0</v>
      </c>
      <c r="AM385" s="222">
        <f>'Ficha funcionário'!M380</f>
        <v>-0.3</v>
      </c>
      <c r="AN385" s="222">
        <f t="shared" si="62"/>
        <v>0</v>
      </c>
      <c r="AO385" s="134">
        <f t="shared" si="57"/>
        <v>0</v>
      </c>
      <c r="AP385" s="178"/>
      <c r="AQ385" s="246" t="s">
        <v>175</v>
      </c>
      <c r="AR385" s="179"/>
      <c r="AS385" s="179"/>
      <c r="AT385" s="179"/>
      <c r="AU385" s="179"/>
    </row>
    <row r="386" spans="1:47">
      <c r="A386" s="123" t="b">
        <f>'Ficha funcionário'!A381</f>
        <v>0</v>
      </c>
      <c r="B386" s="123">
        <f>'Ficha funcionário'!B381</f>
        <v>0</v>
      </c>
      <c r="C386" s="123">
        <f>'Ficha funcionário'!C381</f>
        <v>0</v>
      </c>
      <c r="D386" s="124">
        <f>'Ficha funcionário'!D381</f>
        <v>0</v>
      </c>
      <c r="E38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8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86" s="173">
        <f>'Ficha funcionário'!I381</f>
        <v>0</v>
      </c>
      <c r="H386" s="126">
        <f>'Ficha funcionário'!N381</f>
        <v>44</v>
      </c>
      <c r="I386" s="126">
        <f>'Ficha funcionário'!O381</f>
        <v>9</v>
      </c>
      <c r="J386" s="127">
        <f t="shared" si="53"/>
        <v>0</v>
      </c>
      <c r="K386" s="172"/>
      <c r="L386" s="172"/>
      <c r="M386" s="172"/>
      <c r="N386" s="128">
        <f t="shared" si="58"/>
        <v>0</v>
      </c>
      <c r="O386" s="128">
        <f t="shared" si="54"/>
        <v>0</v>
      </c>
      <c r="P386" s="128">
        <f t="shared" si="55"/>
        <v>0</v>
      </c>
      <c r="Q386" s="129">
        <f t="shared" si="59"/>
        <v>18</v>
      </c>
      <c r="R386" s="177">
        <v>0</v>
      </c>
      <c r="S386" s="177">
        <v>0</v>
      </c>
      <c r="T386" s="177">
        <v>0</v>
      </c>
      <c r="U386" s="129">
        <f>-(S386*'Ficha funcionário'!O381)*'Ficha de funcio e processa'!J386</f>
        <v>0</v>
      </c>
      <c r="V386" s="129">
        <f>(T386*'Ficha funcionário'!O381)*'Ficha de funcio e processa'!J386</f>
        <v>0</v>
      </c>
      <c r="W386" s="130">
        <f t="shared" si="60"/>
        <v>0</v>
      </c>
      <c r="X386" s="132"/>
      <c r="Y386" s="132">
        <f t="shared" si="61"/>
        <v>0</v>
      </c>
      <c r="Z386" s="133"/>
      <c r="AA386" s="133"/>
      <c r="AB386" s="133"/>
      <c r="AC386" s="133"/>
      <c r="AD386" s="149">
        <f>'Ficha funcionário'!Q381</f>
        <v>0</v>
      </c>
      <c r="AE386" s="149">
        <f>'Ficha funcionário'!P381</f>
        <v>0</v>
      </c>
      <c r="AF386" s="133"/>
      <c r="AG386" s="221"/>
      <c r="AH386" s="221"/>
      <c r="AI386" s="222">
        <f t="shared" si="56"/>
        <v>0</v>
      </c>
      <c r="AJ386" s="223">
        <f>'Ficha funcionário'!J381</f>
        <v>0</v>
      </c>
      <c r="AK386" s="222">
        <f>'Ficha funcionário'!K381</f>
        <v>0</v>
      </c>
      <c r="AL386" s="222">
        <f>'Ficha funcionário'!L381</f>
        <v>0</v>
      </c>
      <c r="AM386" s="222">
        <f>'Ficha funcionário'!M381</f>
        <v>-0.3</v>
      </c>
      <c r="AN386" s="222">
        <f t="shared" si="62"/>
        <v>0</v>
      </c>
      <c r="AO386" s="134">
        <f t="shared" si="57"/>
        <v>0</v>
      </c>
      <c r="AP386" s="178"/>
      <c r="AQ386" s="246" t="s">
        <v>175</v>
      </c>
      <c r="AR386" s="179"/>
      <c r="AS386" s="179"/>
      <c r="AT386" s="179"/>
      <c r="AU386" s="179"/>
    </row>
    <row r="387" spans="1:47">
      <c r="A387" s="123" t="b">
        <f>'Ficha funcionário'!A382</f>
        <v>0</v>
      </c>
      <c r="B387" s="123">
        <f>'Ficha funcionário'!B382</f>
        <v>0</v>
      </c>
      <c r="C387" s="123">
        <f>'Ficha funcionário'!C382</f>
        <v>0</v>
      </c>
      <c r="D387" s="124">
        <f>'Ficha funcionário'!D382</f>
        <v>0</v>
      </c>
      <c r="E38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8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87" s="173">
        <f>'Ficha funcionário'!I382</f>
        <v>0</v>
      </c>
      <c r="H387" s="126">
        <f>'Ficha funcionário'!N382</f>
        <v>44</v>
      </c>
      <c r="I387" s="126">
        <f>'Ficha funcionário'!O382</f>
        <v>9</v>
      </c>
      <c r="J387" s="127">
        <f t="shared" si="53"/>
        <v>0</v>
      </c>
      <c r="K387" s="172"/>
      <c r="L387" s="172"/>
      <c r="M387" s="172"/>
      <c r="N387" s="128">
        <f t="shared" si="58"/>
        <v>0</v>
      </c>
      <c r="O387" s="128">
        <f t="shared" si="54"/>
        <v>0</v>
      </c>
      <c r="P387" s="128">
        <f t="shared" si="55"/>
        <v>0</v>
      </c>
      <c r="Q387" s="129">
        <f t="shared" si="59"/>
        <v>18</v>
      </c>
      <c r="R387" s="177">
        <v>0</v>
      </c>
      <c r="S387" s="177">
        <v>0</v>
      </c>
      <c r="T387" s="177">
        <v>0</v>
      </c>
      <c r="U387" s="129">
        <f>-(S387*'Ficha funcionário'!O382)*'Ficha de funcio e processa'!J387</f>
        <v>0</v>
      </c>
      <c r="V387" s="129">
        <f>(T387*'Ficha funcionário'!O382)*'Ficha de funcio e processa'!J387</f>
        <v>0</v>
      </c>
      <c r="W387" s="130">
        <f t="shared" si="60"/>
        <v>0</v>
      </c>
      <c r="X387" s="132"/>
      <c r="Y387" s="132">
        <f t="shared" si="61"/>
        <v>0</v>
      </c>
      <c r="Z387" s="133"/>
      <c r="AA387" s="133"/>
      <c r="AB387" s="133"/>
      <c r="AC387" s="133"/>
      <c r="AD387" s="149">
        <f>'Ficha funcionário'!Q382</f>
        <v>0</v>
      </c>
      <c r="AE387" s="149">
        <f>'Ficha funcionário'!P382</f>
        <v>0</v>
      </c>
      <c r="AF387" s="133"/>
      <c r="AG387" s="221"/>
      <c r="AH387" s="221"/>
      <c r="AI387" s="222">
        <f t="shared" si="56"/>
        <v>0</v>
      </c>
      <c r="AJ387" s="223">
        <f>'Ficha funcionário'!J382</f>
        <v>0</v>
      </c>
      <c r="AK387" s="222">
        <f>'Ficha funcionário'!K382</f>
        <v>0</v>
      </c>
      <c r="AL387" s="222">
        <f>'Ficha funcionário'!L382</f>
        <v>0</v>
      </c>
      <c r="AM387" s="222">
        <f>'Ficha funcionário'!M382</f>
        <v>-0.3</v>
      </c>
      <c r="AN387" s="222">
        <f t="shared" si="62"/>
        <v>0</v>
      </c>
      <c r="AO387" s="134">
        <f t="shared" si="57"/>
        <v>0</v>
      </c>
      <c r="AP387" s="178"/>
      <c r="AQ387" s="246" t="s">
        <v>175</v>
      </c>
      <c r="AR387" s="179"/>
      <c r="AS387" s="179"/>
      <c r="AT387" s="179"/>
      <c r="AU387" s="179"/>
    </row>
    <row r="388" spans="1:47">
      <c r="A388" s="123" t="b">
        <f>'Ficha funcionário'!A383</f>
        <v>0</v>
      </c>
      <c r="B388" s="123">
        <f>'Ficha funcionário'!B383</f>
        <v>0</v>
      </c>
      <c r="C388" s="123">
        <f>'Ficha funcionário'!C383</f>
        <v>0</v>
      </c>
      <c r="D388" s="124">
        <f>'Ficha funcionário'!D383</f>
        <v>0</v>
      </c>
      <c r="E38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8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88" s="173">
        <f>'Ficha funcionário'!I383</f>
        <v>0</v>
      </c>
      <c r="H388" s="126">
        <f>'Ficha funcionário'!N383</f>
        <v>44</v>
      </c>
      <c r="I388" s="126">
        <f>'Ficha funcionário'!O383</f>
        <v>9</v>
      </c>
      <c r="J388" s="127">
        <f t="shared" si="53"/>
        <v>0</v>
      </c>
      <c r="K388" s="172"/>
      <c r="L388" s="172"/>
      <c r="M388" s="172"/>
      <c r="N388" s="128">
        <f t="shared" si="58"/>
        <v>0</v>
      </c>
      <c r="O388" s="128">
        <f t="shared" si="54"/>
        <v>0</v>
      </c>
      <c r="P388" s="128">
        <f t="shared" si="55"/>
        <v>0</v>
      </c>
      <c r="Q388" s="129">
        <f t="shared" si="59"/>
        <v>18</v>
      </c>
      <c r="R388" s="177">
        <v>0</v>
      </c>
      <c r="S388" s="177">
        <v>0</v>
      </c>
      <c r="T388" s="177">
        <v>0</v>
      </c>
      <c r="U388" s="129">
        <f>-(S388*'Ficha funcionário'!O383)*'Ficha de funcio e processa'!J388</f>
        <v>0</v>
      </c>
      <c r="V388" s="129">
        <f>(T388*'Ficha funcionário'!O383)*'Ficha de funcio e processa'!J388</f>
        <v>0</v>
      </c>
      <c r="W388" s="130">
        <f t="shared" si="60"/>
        <v>0</v>
      </c>
      <c r="X388" s="132"/>
      <c r="Y388" s="132">
        <f t="shared" si="61"/>
        <v>0</v>
      </c>
      <c r="Z388" s="133"/>
      <c r="AA388" s="133"/>
      <c r="AB388" s="133"/>
      <c r="AC388" s="133"/>
      <c r="AD388" s="149">
        <f>'Ficha funcionário'!Q383</f>
        <v>0</v>
      </c>
      <c r="AE388" s="149">
        <f>'Ficha funcionário'!P383</f>
        <v>0</v>
      </c>
      <c r="AF388" s="133"/>
      <c r="AG388" s="221"/>
      <c r="AH388" s="221"/>
      <c r="AI388" s="222">
        <f t="shared" si="56"/>
        <v>0</v>
      </c>
      <c r="AJ388" s="223">
        <f>'Ficha funcionário'!J383</f>
        <v>0</v>
      </c>
      <c r="AK388" s="222">
        <f>'Ficha funcionário'!K383</f>
        <v>0</v>
      </c>
      <c r="AL388" s="222">
        <f>'Ficha funcionário'!L383</f>
        <v>0</v>
      </c>
      <c r="AM388" s="222">
        <f>'Ficha funcionário'!M383</f>
        <v>-0.3</v>
      </c>
      <c r="AN388" s="222">
        <f t="shared" si="62"/>
        <v>0</v>
      </c>
      <c r="AO388" s="134">
        <f t="shared" si="57"/>
        <v>0</v>
      </c>
      <c r="AP388" s="178"/>
      <c r="AQ388" s="246" t="s">
        <v>175</v>
      </c>
      <c r="AR388" s="179"/>
      <c r="AS388" s="179"/>
      <c r="AT388" s="179"/>
      <c r="AU388" s="179"/>
    </row>
    <row r="389" spans="1:47">
      <c r="A389" s="123" t="b">
        <f>'Ficha funcionário'!A384</f>
        <v>0</v>
      </c>
      <c r="B389" s="123">
        <f>'Ficha funcionário'!B384</f>
        <v>0</v>
      </c>
      <c r="C389" s="123">
        <f>'Ficha funcionário'!C384</f>
        <v>0</v>
      </c>
      <c r="D389" s="124">
        <f>'Ficha funcionário'!D384</f>
        <v>0</v>
      </c>
      <c r="E38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8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89" s="173">
        <f>'Ficha funcionário'!I384</f>
        <v>0</v>
      </c>
      <c r="H389" s="126">
        <f>'Ficha funcionário'!N384</f>
        <v>44</v>
      </c>
      <c r="I389" s="126">
        <f>'Ficha funcionário'!O384</f>
        <v>9</v>
      </c>
      <c r="J389" s="127">
        <f t="shared" si="53"/>
        <v>0</v>
      </c>
      <c r="K389" s="172"/>
      <c r="L389" s="172"/>
      <c r="M389" s="172"/>
      <c r="N389" s="128">
        <f t="shared" si="58"/>
        <v>0</v>
      </c>
      <c r="O389" s="128">
        <f t="shared" si="54"/>
        <v>0</v>
      </c>
      <c r="P389" s="128">
        <f t="shared" si="55"/>
        <v>0</v>
      </c>
      <c r="Q389" s="129">
        <f t="shared" si="59"/>
        <v>18</v>
      </c>
      <c r="R389" s="177">
        <v>0</v>
      </c>
      <c r="S389" s="177">
        <v>0</v>
      </c>
      <c r="T389" s="177">
        <v>0</v>
      </c>
      <c r="U389" s="129">
        <f>-(S389*'Ficha funcionário'!O384)*'Ficha de funcio e processa'!J389</f>
        <v>0</v>
      </c>
      <c r="V389" s="129">
        <f>(T389*'Ficha funcionário'!O384)*'Ficha de funcio e processa'!J389</f>
        <v>0</v>
      </c>
      <c r="W389" s="130">
        <f t="shared" si="60"/>
        <v>0</v>
      </c>
      <c r="X389" s="132"/>
      <c r="Y389" s="132">
        <f t="shared" si="61"/>
        <v>0</v>
      </c>
      <c r="Z389" s="133"/>
      <c r="AA389" s="133"/>
      <c r="AB389" s="133"/>
      <c r="AC389" s="133"/>
      <c r="AD389" s="149">
        <f>'Ficha funcionário'!Q384</f>
        <v>0</v>
      </c>
      <c r="AE389" s="149">
        <f>'Ficha funcionário'!P384</f>
        <v>0</v>
      </c>
      <c r="AF389" s="133"/>
      <c r="AG389" s="221"/>
      <c r="AH389" s="221"/>
      <c r="AI389" s="222">
        <f t="shared" si="56"/>
        <v>0</v>
      </c>
      <c r="AJ389" s="223">
        <f>'Ficha funcionário'!J384</f>
        <v>0</v>
      </c>
      <c r="AK389" s="222">
        <f>'Ficha funcionário'!K384</f>
        <v>0</v>
      </c>
      <c r="AL389" s="222">
        <f>'Ficha funcionário'!L384</f>
        <v>0</v>
      </c>
      <c r="AM389" s="222">
        <f>'Ficha funcionário'!M384</f>
        <v>-0.3</v>
      </c>
      <c r="AN389" s="222">
        <f t="shared" si="62"/>
        <v>0</v>
      </c>
      <c r="AO389" s="134">
        <f t="shared" si="57"/>
        <v>0</v>
      </c>
      <c r="AP389" s="178"/>
      <c r="AQ389" s="246" t="s">
        <v>175</v>
      </c>
      <c r="AR389" s="179"/>
      <c r="AS389" s="179"/>
      <c r="AT389" s="179"/>
      <c r="AU389" s="179"/>
    </row>
    <row r="390" spans="1:47">
      <c r="A390" s="123" t="b">
        <f>'Ficha funcionário'!A385</f>
        <v>0</v>
      </c>
      <c r="B390" s="123">
        <f>'Ficha funcionário'!B385</f>
        <v>0</v>
      </c>
      <c r="C390" s="123">
        <f>'Ficha funcionário'!C385</f>
        <v>0</v>
      </c>
      <c r="D390" s="124">
        <f>'Ficha funcionário'!D385</f>
        <v>0</v>
      </c>
      <c r="E39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9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90" s="173">
        <f>'Ficha funcionário'!I385</f>
        <v>0</v>
      </c>
      <c r="H390" s="126">
        <f>'Ficha funcionário'!N385</f>
        <v>44</v>
      </c>
      <c r="I390" s="126">
        <f>'Ficha funcionário'!O385</f>
        <v>9</v>
      </c>
      <c r="J390" s="127">
        <f t="shared" si="53"/>
        <v>0</v>
      </c>
      <c r="K390" s="172"/>
      <c r="L390" s="172"/>
      <c r="M390" s="172"/>
      <c r="N390" s="128">
        <f t="shared" si="58"/>
        <v>0</v>
      </c>
      <c r="O390" s="128">
        <f t="shared" si="54"/>
        <v>0</v>
      </c>
      <c r="P390" s="128">
        <f t="shared" si="55"/>
        <v>0</v>
      </c>
      <c r="Q390" s="129">
        <f t="shared" si="59"/>
        <v>18</v>
      </c>
      <c r="R390" s="177">
        <v>0</v>
      </c>
      <c r="S390" s="177">
        <v>0</v>
      </c>
      <c r="T390" s="177">
        <v>0</v>
      </c>
      <c r="U390" s="129">
        <f>-(S390*'Ficha funcionário'!O385)*'Ficha de funcio e processa'!J390</f>
        <v>0</v>
      </c>
      <c r="V390" s="129">
        <f>(T390*'Ficha funcionário'!O385)*'Ficha de funcio e processa'!J390</f>
        <v>0</v>
      </c>
      <c r="W390" s="130">
        <f t="shared" si="60"/>
        <v>0</v>
      </c>
      <c r="X390" s="132"/>
      <c r="Y390" s="132">
        <f t="shared" si="61"/>
        <v>0</v>
      </c>
      <c r="Z390" s="133"/>
      <c r="AA390" s="133"/>
      <c r="AB390" s="133"/>
      <c r="AC390" s="133"/>
      <c r="AD390" s="149">
        <f>'Ficha funcionário'!Q385</f>
        <v>0</v>
      </c>
      <c r="AE390" s="149">
        <f>'Ficha funcionário'!P385</f>
        <v>0</v>
      </c>
      <c r="AF390" s="133"/>
      <c r="AG390" s="221"/>
      <c r="AH390" s="221"/>
      <c r="AI390" s="222">
        <f t="shared" si="56"/>
        <v>0</v>
      </c>
      <c r="AJ390" s="223">
        <f>'Ficha funcionário'!J385</f>
        <v>0</v>
      </c>
      <c r="AK390" s="222">
        <f>'Ficha funcionário'!K385</f>
        <v>0</v>
      </c>
      <c r="AL390" s="222">
        <f>'Ficha funcionário'!L385</f>
        <v>0</v>
      </c>
      <c r="AM390" s="222">
        <f>'Ficha funcionário'!M385</f>
        <v>-0.3</v>
      </c>
      <c r="AN390" s="222">
        <f t="shared" si="62"/>
        <v>0</v>
      </c>
      <c r="AO390" s="134">
        <f t="shared" si="57"/>
        <v>0</v>
      </c>
      <c r="AP390" s="178"/>
      <c r="AQ390" s="246" t="s">
        <v>175</v>
      </c>
      <c r="AR390" s="179"/>
      <c r="AS390" s="179"/>
      <c r="AT390" s="179"/>
      <c r="AU390" s="179"/>
    </row>
    <row r="391" spans="1:47">
      <c r="A391" s="123" t="b">
        <f>'Ficha funcionário'!A386</f>
        <v>0</v>
      </c>
      <c r="B391" s="123">
        <f>'Ficha funcionário'!B386</f>
        <v>0</v>
      </c>
      <c r="C391" s="123">
        <f>'Ficha funcionário'!C386</f>
        <v>0</v>
      </c>
      <c r="D391" s="124">
        <f>'Ficha funcionário'!D386</f>
        <v>0</v>
      </c>
      <c r="E39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9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91" s="173">
        <f>'Ficha funcionário'!I386</f>
        <v>0</v>
      </c>
      <c r="H391" s="126">
        <f>'Ficha funcionário'!N386</f>
        <v>44</v>
      </c>
      <c r="I391" s="126">
        <f>'Ficha funcionário'!O386</f>
        <v>9</v>
      </c>
      <c r="J391" s="127">
        <f t="shared" si="53"/>
        <v>0</v>
      </c>
      <c r="K391" s="172"/>
      <c r="L391" s="172"/>
      <c r="M391" s="172"/>
      <c r="N391" s="128">
        <f t="shared" si="58"/>
        <v>0</v>
      </c>
      <c r="O391" s="128">
        <f t="shared" si="54"/>
        <v>0</v>
      </c>
      <c r="P391" s="128">
        <f t="shared" si="55"/>
        <v>0</v>
      </c>
      <c r="Q391" s="129">
        <f t="shared" si="59"/>
        <v>18</v>
      </c>
      <c r="R391" s="177">
        <v>0</v>
      </c>
      <c r="S391" s="177">
        <v>0</v>
      </c>
      <c r="T391" s="177">
        <v>0</v>
      </c>
      <c r="U391" s="129">
        <f>-(S391*'Ficha funcionário'!O386)*'Ficha de funcio e processa'!J391</f>
        <v>0</v>
      </c>
      <c r="V391" s="129">
        <f>(T391*'Ficha funcionário'!O386)*'Ficha de funcio e processa'!J391</f>
        <v>0</v>
      </c>
      <c r="W391" s="130">
        <f t="shared" si="60"/>
        <v>0</v>
      </c>
      <c r="X391" s="132"/>
      <c r="Y391" s="132">
        <f t="shared" si="61"/>
        <v>0</v>
      </c>
      <c r="Z391" s="133"/>
      <c r="AA391" s="133"/>
      <c r="AB391" s="133"/>
      <c r="AC391" s="133"/>
      <c r="AD391" s="149">
        <f>'Ficha funcionário'!Q386</f>
        <v>0</v>
      </c>
      <c r="AE391" s="149">
        <f>'Ficha funcionário'!P386</f>
        <v>0</v>
      </c>
      <c r="AF391" s="133"/>
      <c r="AG391" s="221"/>
      <c r="AH391" s="221"/>
      <c r="AI391" s="222">
        <f t="shared" si="56"/>
        <v>0</v>
      </c>
      <c r="AJ391" s="223">
        <f>'Ficha funcionário'!J386</f>
        <v>0</v>
      </c>
      <c r="AK391" s="222">
        <f>'Ficha funcionário'!K386</f>
        <v>0</v>
      </c>
      <c r="AL391" s="222">
        <f>'Ficha funcionário'!L386</f>
        <v>0</v>
      </c>
      <c r="AM391" s="222">
        <f>'Ficha funcionário'!M386</f>
        <v>-0.3</v>
      </c>
      <c r="AN391" s="222">
        <f t="shared" si="62"/>
        <v>0</v>
      </c>
      <c r="AO391" s="134">
        <f t="shared" si="57"/>
        <v>0</v>
      </c>
      <c r="AP391" s="178"/>
      <c r="AQ391" s="246" t="s">
        <v>175</v>
      </c>
      <c r="AR391" s="179"/>
      <c r="AS391" s="179"/>
      <c r="AT391" s="179"/>
      <c r="AU391" s="179"/>
    </row>
    <row r="392" spans="1:47">
      <c r="A392" s="123" t="b">
        <f>'Ficha funcionário'!A387</f>
        <v>0</v>
      </c>
      <c r="B392" s="123">
        <f>'Ficha funcionário'!B387</f>
        <v>0</v>
      </c>
      <c r="C392" s="123">
        <f>'Ficha funcionário'!C387</f>
        <v>0</v>
      </c>
      <c r="D392" s="124">
        <f>'Ficha funcionário'!D387</f>
        <v>0</v>
      </c>
      <c r="E39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9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92" s="173">
        <f>'Ficha funcionário'!I387</f>
        <v>0</v>
      </c>
      <c r="H392" s="126">
        <f>'Ficha funcionário'!N387</f>
        <v>44</v>
      </c>
      <c r="I392" s="126">
        <f>'Ficha funcionário'!O387</f>
        <v>9</v>
      </c>
      <c r="J392" s="127">
        <f t="shared" si="53"/>
        <v>0</v>
      </c>
      <c r="K392" s="172"/>
      <c r="L392" s="172"/>
      <c r="M392" s="172"/>
      <c r="N392" s="128">
        <f t="shared" si="58"/>
        <v>0</v>
      </c>
      <c r="O392" s="128">
        <f t="shared" si="54"/>
        <v>0</v>
      </c>
      <c r="P392" s="128">
        <f t="shared" si="55"/>
        <v>0</v>
      </c>
      <c r="Q392" s="129">
        <f t="shared" si="59"/>
        <v>18</v>
      </c>
      <c r="R392" s="177">
        <v>0</v>
      </c>
      <c r="S392" s="177">
        <v>0</v>
      </c>
      <c r="T392" s="177">
        <v>0</v>
      </c>
      <c r="U392" s="129">
        <f>-(S392*'Ficha funcionário'!O387)*'Ficha de funcio e processa'!J392</f>
        <v>0</v>
      </c>
      <c r="V392" s="129">
        <f>(T392*'Ficha funcionário'!O387)*'Ficha de funcio e processa'!J392</f>
        <v>0</v>
      </c>
      <c r="W392" s="130">
        <f t="shared" si="60"/>
        <v>0</v>
      </c>
      <c r="X392" s="132"/>
      <c r="Y392" s="132">
        <f t="shared" si="61"/>
        <v>0</v>
      </c>
      <c r="Z392" s="133"/>
      <c r="AA392" s="133"/>
      <c r="AB392" s="133"/>
      <c r="AC392" s="133"/>
      <c r="AD392" s="149">
        <f>'Ficha funcionário'!Q387</f>
        <v>0</v>
      </c>
      <c r="AE392" s="149">
        <f>'Ficha funcionário'!P387</f>
        <v>0</v>
      </c>
      <c r="AF392" s="133"/>
      <c r="AG392" s="221"/>
      <c r="AH392" s="221"/>
      <c r="AI392" s="222">
        <f t="shared" si="56"/>
        <v>0</v>
      </c>
      <c r="AJ392" s="223">
        <f>'Ficha funcionário'!J387</f>
        <v>0</v>
      </c>
      <c r="AK392" s="222">
        <f>'Ficha funcionário'!K387</f>
        <v>0</v>
      </c>
      <c r="AL392" s="222">
        <f>'Ficha funcionário'!L387</f>
        <v>0</v>
      </c>
      <c r="AM392" s="222">
        <f>'Ficha funcionário'!M387</f>
        <v>-0.3</v>
      </c>
      <c r="AN392" s="222">
        <f t="shared" si="62"/>
        <v>0</v>
      </c>
      <c r="AO392" s="134">
        <f t="shared" si="57"/>
        <v>0</v>
      </c>
      <c r="AP392" s="178"/>
      <c r="AQ392" s="246" t="s">
        <v>175</v>
      </c>
      <c r="AR392" s="179"/>
      <c r="AS392" s="179"/>
      <c r="AT392" s="179"/>
      <c r="AU392" s="179"/>
    </row>
    <row r="393" spans="1:47">
      <c r="A393" s="123" t="b">
        <f>'Ficha funcionário'!A388</f>
        <v>0</v>
      </c>
      <c r="B393" s="123">
        <f>'Ficha funcionário'!B388</f>
        <v>0</v>
      </c>
      <c r="C393" s="123">
        <f>'Ficha funcionário'!C388</f>
        <v>0</v>
      </c>
      <c r="D393" s="124">
        <f>'Ficha funcionário'!D388</f>
        <v>0</v>
      </c>
      <c r="E39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9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93" s="173">
        <f>'Ficha funcionário'!I388</f>
        <v>0</v>
      </c>
      <c r="H393" s="126">
        <f>'Ficha funcionário'!N388</f>
        <v>44</v>
      </c>
      <c r="I393" s="126">
        <f>'Ficha funcionário'!O388</f>
        <v>9</v>
      </c>
      <c r="J393" s="127">
        <f t="shared" si="53"/>
        <v>0</v>
      </c>
      <c r="K393" s="172"/>
      <c r="L393" s="172"/>
      <c r="M393" s="172"/>
      <c r="N393" s="128">
        <f t="shared" si="58"/>
        <v>0</v>
      </c>
      <c r="O393" s="128">
        <f t="shared" si="54"/>
        <v>0</v>
      </c>
      <c r="P393" s="128">
        <f t="shared" si="55"/>
        <v>0</v>
      </c>
      <c r="Q393" s="129">
        <f t="shared" si="59"/>
        <v>18</v>
      </c>
      <c r="R393" s="177">
        <v>0</v>
      </c>
      <c r="S393" s="177">
        <v>0</v>
      </c>
      <c r="T393" s="177">
        <v>0</v>
      </c>
      <c r="U393" s="129">
        <f>-(S393*'Ficha funcionário'!O388)*'Ficha de funcio e processa'!J393</f>
        <v>0</v>
      </c>
      <c r="V393" s="129">
        <f>(T393*'Ficha funcionário'!O388)*'Ficha de funcio e processa'!J393</f>
        <v>0</v>
      </c>
      <c r="W393" s="130">
        <f t="shared" si="60"/>
        <v>0</v>
      </c>
      <c r="X393" s="132"/>
      <c r="Y393" s="132">
        <f t="shared" si="61"/>
        <v>0</v>
      </c>
      <c r="Z393" s="133"/>
      <c r="AA393" s="133"/>
      <c r="AB393" s="133"/>
      <c r="AC393" s="133"/>
      <c r="AD393" s="149">
        <f>'Ficha funcionário'!Q388</f>
        <v>0</v>
      </c>
      <c r="AE393" s="149">
        <f>'Ficha funcionário'!P388</f>
        <v>0</v>
      </c>
      <c r="AF393" s="133"/>
      <c r="AG393" s="221"/>
      <c r="AH393" s="221"/>
      <c r="AI393" s="222">
        <f t="shared" si="56"/>
        <v>0</v>
      </c>
      <c r="AJ393" s="223">
        <f>'Ficha funcionário'!J388</f>
        <v>0</v>
      </c>
      <c r="AK393" s="222">
        <f>'Ficha funcionário'!K388</f>
        <v>0</v>
      </c>
      <c r="AL393" s="222">
        <f>'Ficha funcionário'!L388</f>
        <v>0</v>
      </c>
      <c r="AM393" s="222">
        <f>'Ficha funcionário'!M388</f>
        <v>-0.3</v>
      </c>
      <c r="AN393" s="222">
        <f t="shared" si="62"/>
        <v>0</v>
      </c>
      <c r="AO393" s="134">
        <f t="shared" si="57"/>
        <v>0</v>
      </c>
      <c r="AP393" s="178"/>
      <c r="AQ393" s="246" t="s">
        <v>175</v>
      </c>
      <c r="AR393" s="179"/>
      <c r="AS393" s="179"/>
      <c r="AT393" s="179"/>
      <c r="AU393" s="179"/>
    </row>
    <row r="394" spans="1:47">
      <c r="A394" s="123" t="b">
        <f>'Ficha funcionário'!A389</f>
        <v>0</v>
      </c>
      <c r="B394" s="123">
        <f>'Ficha funcionário'!B389</f>
        <v>0</v>
      </c>
      <c r="C394" s="123">
        <f>'Ficha funcionário'!C389</f>
        <v>0</v>
      </c>
      <c r="D394" s="124">
        <f>'Ficha funcionário'!D389</f>
        <v>0</v>
      </c>
      <c r="E39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9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94" s="173">
        <f>'Ficha funcionário'!I389</f>
        <v>0</v>
      </c>
      <c r="H394" s="126">
        <f>'Ficha funcionário'!N389</f>
        <v>44</v>
      </c>
      <c r="I394" s="126">
        <f>'Ficha funcionário'!O389</f>
        <v>9</v>
      </c>
      <c r="J394" s="127">
        <f t="shared" si="53"/>
        <v>0</v>
      </c>
      <c r="K394" s="172"/>
      <c r="L394" s="172"/>
      <c r="M394" s="172"/>
      <c r="N394" s="128">
        <f t="shared" si="58"/>
        <v>0</v>
      </c>
      <c r="O394" s="128">
        <f t="shared" si="54"/>
        <v>0</v>
      </c>
      <c r="P394" s="128">
        <f t="shared" si="55"/>
        <v>0</v>
      </c>
      <c r="Q394" s="129">
        <f t="shared" si="59"/>
        <v>18</v>
      </c>
      <c r="R394" s="177">
        <v>0</v>
      </c>
      <c r="S394" s="177">
        <v>0</v>
      </c>
      <c r="T394" s="177">
        <v>0</v>
      </c>
      <c r="U394" s="129">
        <f>-(S394*'Ficha funcionário'!O389)*'Ficha de funcio e processa'!J394</f>
        <v>0</v>
      </c>
      <c r="V394" s="129">
        <f>(T394*'Ficha funcionário'!O389)*'Ficha de funcio e processa'!J394</f>
        <v>0</v>
      </c>
      <c r="W394" s="130">
        <f t="shared" si="60"/>
        <v>0</v>
      </c>
      <c r="X394" s="132"/>
      <c r="Y394" s="132">
        <f t="shared" si="61"/>
        <v>0</v>
      </c>
      <c r="Z394" s="133"/>
      <c r="AA394" s="133"/>
      <c r="AB394" s="133"/>
      <c r="AC394" s="133"/>
      <c r="AD394" s="149">
        <f>'Ficha funcionário'!Q389</f>
        <v>0</v>
      </c>
      <c r="AE394" s="149">
        <f>'Ficha funcionário'!P389</f>
        <v>0</v>
      </c>
      <c r="AF394" s="133"/>
      <c r="AG394" s="221"/>
      <c r="AH394" s="221"/>
      <c r="AI394" s="222">
        <f t="shared" si="56"/>
        <v>0</v>
      </c>
      <c r="AJ394" s="223">
        <f>'Ficha funcionário'!J389</f>
        <v>0</v>
      </c>
      <c r="AK394" s="222">
        <f>'Ficha funcionário'!K389</f>
        <v>0</v>
      </c>
      <c r="AL394" s="222">
        <f>'Ficha funcionário'!L389</f>
        <v>0</v>
      </c>
      <c r="AM394" s="222">
        <f>'Ficha funcionário'!M389</f>
        <v>-0.3</v>
      </c>
      <c r="AN394" s="222">
        <f t="shared" si="62"/>
        <v>0</v>
      </c>
      <c r="AO394" s="134">
        <f t="shared" si="57"/>
        <v>0</v>
      </c>
      <c r="AP394" s="178"/>
      <c r="AQ394" s="246" t="s">
        <v>175</v>
      </c>
      <c r="AR394" s="179"/>
      <c r="AS394" s="179"/>
      <c r="AT394" s="179"/>
      <c r="AU394" s="179"/>
    </row>
    <row r="395" spans="1:47">
      <c r="A395" s="123" t="b">
        <f>'Ficha funcionário'!A390</f>
        <v>0</v>
      </c>
      <c r="B395" s="123">
        <f>'Ficha funcionário'!B390</f>
        <v>0</v>
      </c>
      <c r="C395" s="123">
        <f>'Ficha funcionário'!C390</f>
        <v>0</v>
      </c>
      <c r="D395" s="124">
        <f>'Ficha funcionário'!D390</f>
        <v>0</v>
      </c>
      <c r="E39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9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95" s="173">
        <f>'Ficha funcionário'!I390</f>
        <v>0</v>
      </c>
      <c r="H395" s="126">
        <f>'Ficha funcionário'!N390</f>
        <v>44</v>
      </c>
      <c r="I395" s="126">
        <f>'Ficha funcionário'!O390</f>
        <v>9</v>
      </c>
      <c r="J395" s="127">
        <f t="shared" si="53"/>
        <v>0</v>
      </c>
      <c r="K395" s="172"/>
      <c r="L395" s="172"/>
      <c r="M395" s="172"/>
      <c r="N395" s="128">
        <f t="shared" si="58"/>
        <v>0</v>
      </c>
      <c r="O395" s="128">
        <f t="shared" si="54"/>
        <v>0</v>
      </c>
      <c r="P395" s="128">
        <f t="shared" si="55"/>
        <v>0</v>
      </c>
      <c r="Q395" s="129">
        <f t="shared" si="59"/>
        <v>18</v>
      </c>
      <c r="R395" s="177">
        <v>0</v>
      </c>
      <c r="S395" s="177">
        <v>0</v>
      </c>
      <c r="T395" s="177">
        <v>0</v>
      </c>
      <c r="U395" s="129">
        <f>-(S395*'Ficha funcionário'!O390)*'Ficha de funcio e processa'!J395</f>
        <v>0</v>
      </c>
      <c r="V395" s="129">
        <f>(T395*'Ficha funcionário'!O390)*'Ficha de funcio e processa'!J395</f>
        <v>0</v>
      </c>
      <c r="W395" s="130">
        <f t="shared" si="60"/>
        <v>0</v>
      </c>
      <c r="X395" s="132"/>
      <c r="Y395" s="132">
        <f t="shared" si="61"/>
        <v>0</v>
      </c>
      <c r="Z395" s="133"/>
      <c r="AA395" s="133"/>
      <c r="AB395" s="133"/>
      <c r="AC395" s="133"/>
      <c r="AD395" s="149">
        <f>'Ficha funcionário'!Q390</f>
        <v>0</v>
      </c>
      <c r="AE395" s="149">
        <f>'Ficha funcionário'!P390</f>
        <v>0</v>
      </c>
      <c r="AF395" s="133"/>
      <c r="AG395" s="221"/>
      <c r="AH395" s="221"/>
      <c r="AI395" s="222">
        <f t="shared" si="56"/>
        <v>0</v>
      </c>
      <c r="AJ395" s="223">
        <f>'Ficha funcionário'!J390</f>
        <v>0</v>
      </c>
      <c r="AK395" s="222">
        <f>'Ficha funcionário'!K390</f>
        <v>0</v>
      </c>
      <c r="AL395" s="222">
        <f>'Ficha funcionário'!L390</f>
        <v>0</v>
      </c>
      <c r="AM395" s="222">
        <f>'Ficha funcionário'!M390</f>
        <v>-0.3</v>
      </c>
      <c r="AN395" s="222">
        <f t="shared" si="62"/>
        <v>0</v>
      </c>
      <c r="AO395" s="134">
        <f t="shared" si="57"/>
        <v>0</v>
      </c>
      <c r="AP395" s="178"/>
      <c r="AQ395" s="246" t="s">
        <v>175</v>
      </c>
      <c r="AR395" s="179"/>
      <c r="AS395" s="179"/>
      <c r="AT395" s="179"/>
      <c r="AU395" s="179"/>
    </row>
    <row r="396" spans="1:47">
      <c r="A396" s="123" t="b">
        <f>'Ficha funcionário'!A391</f>
        <v>0</v>
      </c>
      <c r="B396" s="123">
        <f>'Ficha funcionário'!B391</f>
        <v>0</v>
      </c>
      <c r="C396" s="123">
        <f>'Ficha funcionário'!C391</f>
        <v>0</v>
      </c>
      <c r="D396" s="124">
        <f>'Ficha funcionário'!D391</f>
        <v>0</v>
      </c>
      <c r="E39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9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96" s="173">
        <f>'Ficha funcionário'!I391</f>
        <v>0</v>
      </c>
      <c r="H396" s="126">
        <f>'Ficha funcionário'!N391</f>
        <v>44</v>
      </c>
      <c r="I396" s="126">
        <f>'Ficha funcionário'!O391</f>
        <v>9</v>
      </c>
      <c r="J396" s="127">
        <f t="shared" si="53"/>
        <v>0</v>
      </c>
      <c r="K396" s="172"/>
      <c r="L396" s="172"/>
      <c r="M396" s="172"/>
      <c r="N396" s="128">
        <f t="shared" si="58"/>
        <v>0</v>
      </c>
      <c r="O396" s="128">
        <f t="shared" si="54"/>
        <v>0</v>
      </c>
      <c r="P396" s="128">
        <f t="shared" si="55"/>
        <v>0</v>
      </c>
      <c r="Q396" s="129">
        <f t="shared" si="59"/>
        <v>18</v>
      </c>
      <c r="R396" s="177">
        <v>0</v>
      </c>
      <c r="S396" s="177">
        <v>0</v>
      </c>
      <c r="T396" s="177">
        <v>0</v>
      </c>
      <c r="U396" s="129">
        <f>-(S396*'Ficha funcionário'!O391)*'Ficha de funcio e processa'!J396</f>
        <v>0</v>
      </c>
      <c r="V396" s="129">
        <f>(T396*'Ficha funcionário'!O391)*'Ficha de funcio e processa'!J396</f>
        <v>0</v>
      </c>
      <c r="W396" s="130">
        <f t="shared" si="60"/>
        <v>0</v>
      </c>
      <c r="X396" s="132"/>
      <c r="Y396" s="132">
        <f t="shared" si="61"/>
        <v>0</v>
      </c>
      <c r="Z396" s="133"/>
      <c r="AA396" s="133"/>
      <c r="AB396" s="133"/>
      <c r="AC396" s="133"/>
      <c r="AD396" s="149">
        <f>'Ficha funcionário'!Q391</f>
        <v>0</v>
      </c>
      <c r="AE396" s="149">
        <f>'Ficha funcionário'!P391</f>
        <v>0</v>
      </c>
      <c r="AF396" s="133"/>
      <c r="AG396" s="221"/>
      <c r="AH396" s="221"/>
      <c r="AI396" s="222">
        <f t="shared" si="56"/>
        <v>0</v>
      </c>
      <c r="AJ396" s="223">
        <f>'Ficha funcionário'!J391</f>
        <v>0</v>
      </c>
      <c r="AK396" s="222">
        <f>'Ficha funcionário'!K391</f>
        <v>0</v>
      </c>
      <c r="AL396" s="222">
        <f>'Ficha funcionário'!L391</f>
        <v>0</v>
      </c>
      <c r="AM396" s="222">
        <f>'Ficha funcionário'!M391</f>
        <v>-0.3</v>
      </c>
      <c r="AN396" s="222">
        <f t="shared" si="62"/>
        <v>0</v>
      </c>
      <c r="AO396" s="134">
        <f t="shared" si="57"/>
        <v>0</v>
      </c>
      <c r="AP396" s="178"/>
      <c r="AQ396" s="246" t="s">
        <v>175</v>
      </c>
      <c r="AR396" s="179"/>
      <c r="AS396" s="179"/>
      <c r="AT396" s="179"/>
      <c r="AU396" s="179"/>
    </row>
    <row r="397" spans="1:47">
      <c r="A397" s="123" t="b">
        <f>'Ficha funcionário'!A392</f>
        <v>0</v>
      </c>
      <c r="B397" s="123">
        <f>'Ficha funcionário'!B392</f>
        <v>0</v>
      </c>
      <c r="C397" s="123">
        <f>'Ficha funcionário'!C392</f>
        <v>0</v>
      </c>
      <c r="D397" s="124">
        <f>'Ficha funcionário'!D392</f>
        <v>0</v>
      </c>
      <c r="E39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9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97" s="173">
        <f>'Ficha funcionário'!I392</f>
        <v>0</v>
      </c>
      <c r="H397" s="126">
        <f>'Ficha funcionário'!N392</f>
        <v>44</v>
      </c>
      <c r="I397" s="126">
        <f>'Ficha funcionário'!O392</f>
        <v>9</v>
      </c>
      <c r="J397" s="127">
        <f t="shared" ref="J397:J460" si="63">(G397*12)/(52*44)</f>
        <v>0</v>
      </c>
      <c r="K397" s="172"/>
      <c r="L397" s="172"/>
      <c r="M397" s="172"/>
      <c r="N397" s="128">
        <f t="shared" si="58"/>
        <v>0</v>
      </c>
      <c r="O397" s="128">
        <f t="shared" ref="O397:O460" si="64">(K397*J397)*50%</f>
        <v>0</v>
      </c>
      <c r="P397" s="128">
        <f t="shared" ref="P397:P460" si="65">(L397*J397)*75%</f>
        <v>0</v>
      </c>
      <c r="Q397" s="129">
        <f t="shared" si="59"/>
        <v>18</v>
      </c>
      <c r="R397" s="177">
        <v>0</v>
      </c>
      <c r="S397" s="177">
        <v>0</v>
      </c>
      <c r="T397" s="177">
        <v>0</v>
      </c>
      <c r="U397" s="129">
        <f>-(S397*'Ficha funcionário'!O392)*'Ficha de funcio e processa'!J397</f>
        <v>0</v>
      </c>
      <c r="V397" s="129">
        <f>(T397*'Ficha funcionário'!O392)*'Ficha de funcio e processa'!J397</f>
        <v>0</v>
      </c>
      <c r="W397" s="130">
        <f t="shared" si="60"/>
        <v>0</v>
      </c>
      <c r="X397" s="132"/>
      <c r="Y397" s="132">
        <f t="shared" si="61"/>
        <v>0</v>
      </c>
      <c r="Z397" s="133"/>
      <c r="AA397" s="133"/>
      <c r="AB397" s="133"/>
      <c r="AC397" s="133"/>
      <c r="AD397" s="149">
        <f>'Ficha funcionário'!Q392</f>
        <v>0</v>
      </c>
      <c r="AE397" s="149">
        <f>'Ficha funcionário'!P392</f>
        <v>0</v>
      </c>
      <c r="AF397" s="133"/>
      <c r="AG397" s="221"/>
      <c r="AH397" s="221"/>
      <c r="AI397" s="222">
        <f t="shared" ref="AI397:AI460" si="66">SUM(X397:AF397)</f>
        <v>0</v>
      </c>
      <c r="AJ397" s="223">
        <f>'Ficha funcionário'!J392</f>
        <v>0</v>
      </c>
      <c r="AK397" s="222">
        <f>'Ficha funcionário'!K392</f>
        <v>0</v>
      </c>
      <c r="AL397" s="222">
        <f>'Ficha funcionário'!L392</f>
        <v>0</v>
      </c>
      <c r="AM397" s="222">
        <f>'Ficha funcionário'!M392</f>
        <v>-0.3</v>
      </c>
      <c r="AN397" s="222">
        <f t="shared" si="62"/>
        <v>0</v>
      </c>
      <c r="AO397" s="134">
        <f t="shared" ref="AO397:AO460" si="67">SUM(W397,AG397,AH397:AI397,AP397)-(AN397)</f>
        <v>0</v>
      </c>
      <c r="AP397" s="178"/>
      <c r="AQ397" s="246" t="s">
        <v>175</v>
      </c>
      <c r="AR397" s="179"/>
      <c r="AS397" s="179"/>
      <c r="AT397" s="179"/>
      <c r="AU397" s="179"/>
    </row>
    <row r="398" spans="1:47">
      <c r="A398" s="123" t="b">
        <f>'Ficha funcionário'!A393</f>
        <v>0</v>
      </c>
      <c r="B398" s="123">
        <f>'Ficha funcionário'!B393</f>
        <v>0</v>
      </c>
      <c r="C398" s="123">
        <f>'Ficha funcionário'!C393</f>
        <v>0</v>
      </c>
      <c r="D398" s="124">
        <f>'Ficha funcionário'!D393</f>
        <v>0</v>
      </c>
      <c r="E39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9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98" s="173">
        <f>'Ficha funcionário'!I393</f>
        <v>0</v>
      </c>
      <c r="H398" s="126">
        <f>'Ficha funcionário'!N393</f>
        <v>44</v>
      </c>
      <c r="I398" s="126">
        <f>'Ficha funcionário'!O393</f>
        <v>9</v>
      </c>
      <c r="J398" s="127">
        <f t="shared" si="63"/>
        <v>0</v>
      </c>
      <c r="K398" s="172"/>
      <c r="L398" s="172"/>
      <c r="M398" s="172"/>
      <c r="N398" s="128">
        <f t="shared" ref="N398:N461" si="68">M398*J398</f>
        <v>0</v>
      </c>
      <c r="O398" s="128">
        <f t="shared" si="64"/>
        <v>0</v>
      </c>
      <c r="P398" s="128">
        <f t="shared" si="65"/>
        <v>0</v>
      </c>
      <c r="Q398" s="129">
        <f t="shared" ref="Q398:Q461" si="69">$C$8-R398-S398-T398</f>
        <v>18</v>
      </c>
      <c r="R398" s="177">
        <v>0</v>
      </c>
      <c r="S398" s="177">
        <v>0</v>
      </c>
      <c r="T398" s="177">
        <v>0</v>
      </c>
      <c r="U398" s="129">
        <f>-(S398*'Ficha funcionário'!O393)*'Ficha de funcio e processa'!J398</f>
        <v>0</v>
      </c>
      <c r="V398" s="129">
        <f>(T398*'Ficha funcionário'!O393)*'Ficha de funcio e processa'!J398</f>
        <v>0</v>
      </c>
      <c r="W398" s="130">
        <f t="shared" ref="W398:W461" si="70">SUM(G398,N398:P398,U398,V398)</f>
        <v>0</v>
      </c>
      <c r="X398" s="132"/>
      <c r="Y398" s="132">
        <f t="shared" si="61"/>
        <v>0</v>
      </c>
      <c r="Z398" s="133"/>
      <c r="AA398" s="133"/>
      <c r="AB398" s="133"/>
      <c r="AC398" s="133"/>
      <c r="AD398" s="149">
        <f>'Ficha funcionário'!Q393</f>
        <v>0</v>
      </c>
      <c r="AE398" s="149">
        <f>'Ficha funcionário'!P393</f>
        <v>0</v>
      </c>
      <c r="AF398" s="133"/>
      <c r="AG398" s="221"/>
      <c r="AH398" s="221"/>
      <c r="AI398" s="222">
        <f t="shared" si="66"/>
        <v>0</v>
      </c>
      <c r="AJ398" s="223">
        <f>'Ficha funcionário'!J393</f>
        <v>0</v>
      </c>
      <c r="AK398" s="222">
        <f>'Ficha funcionário'!K393</f>
        <v>0</v>
      </c>
      <c r="AL398" s="222">
        <f>'Ficha funcionário'!L393</f>
        <v>0</v>
      </c>
      <c r="AM398" s="222">
        <f>'Ficha funcionário'!M393</f>
        <v>-0.3</v>
      </c>
      <c r="AN398" s="222">
        <f t="shared" si="62"/>
        <v>0</v>
      </c>
      <c r="AO398" s="134">
        <f t="shared" si="67"/>
        <v>0</v>
      </c>
      <c r="AP398" s="178"/>
      <c r="AQ398" s="246" t="s">
        <v>175</v>
      </c>
      <c r="AR398" s="179"/>
      <c r="AS398" s="179"/>
      <c r="AT398" s="179"/>
      <c r="AU398" s="179"/>
    </row>
    <row r="399" spans="1:47">
      <c r="A399" s="123" t="b">
        <f>'Ficha funcionário'!A394</f>
        <v>0</v>
      </c>
      <c r="B399" s="123">
        <f>'Ficha funcionário'!B394</f>
        <v>0</v>
      </c>
      <c r="C399" s="123">
        <f>'Ficha funcionário'!C394</f>
        <v>0</v>
      </c>
      <c r="D399" s="124">
        <f>'Ficha funcionário'!D394</f>
        <v>0</v>
      </c>
      <c r="E39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39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399" s="173">
        <f>'Ficha funcionário'!I394</f>
        <v>0</v>
      </c>
      <c r="H399" s="126">
        <f>'Ficha funcionário'!N394</f>
        <v>44</v>
      </c>
      <c r="I399" s="126">
        <f>'Ficha funcionário'!O394</f>
        <v>9</v>
      </c>
      <c r="J399" s="127">
        <f t="shared" si="63"/>
        <v>0</v>
      </c>
      <c r="K399" s="172"/>
      <c r="L399" s="172"/>
      <c r="M399" s="172"/>
      <c r="N399" s="128">
        <f t="shared" si="68"/>
        <v>0</v>
      </c>
      <c r="O399" s="128">
        <f t="shared" si="64"/>
        <v>0</v>
      </c>
      <c r="P399" s="128">
        <f t="shared" si="65"/>
        <v>0</v>
      </c>
      <c r="Q399" s="129">
        <f t="shared" si="69"/>
        <v>18</v>
      </c>
      <c r="R399" s="177">
        <v>0</v>
      </c>
      <c r="S399" s="177">
        <v>0</v>
      </c>
      <c r="T399" s="177">
        <v>0</v>
      </c>
      <c r="U399" s="129">
        <f>-(S399*'Ficha funcionário'!O394)*'Ficha de funcio e processa'!J399</f>
        <v>0</v>
      </c>
      <c r="V399" s="129">
        <f>(T399*'Ficha funcionário'!O394)*'Ficha de funcio e processa'!J399</f>
        <v>0</v>
      </c>
      <c r="W399" s="130">
        <f t="shared" si="70"/>
        <v>0</v>
      </c>
      <c r="X399" s="132"/>
      <c r="Y399" s="132">
        <f t="shared" si="61"/>
        <v>0</v>
      </c>
      <c r="Z399" s="133"/>
      <c r="AA399" s="133"/>
      <c r="AB399" s="133"/>
      <c r="AC399" s="133"/>
      <c r="AD399" s="149">
        <f>'Ficha funcionário'!Q394</f>
        <v>0</v>
      </c>
      <c r="AE399" s="149">
        <f>'Ficha funcionário'!P394</f>
        <v>0</v>
      </c>
      <c r="AF399" s="133"/>
      <c r="AG399" s="221"/>
      <c r="AH399" s="221"/>
      <c r="AI399" s="222">
        <f t="shared" si="66"/>
        <v>0</v>
      </c>
      <c r="AJ399" s="223">
        <f>'Ficha funcionário'!J394</f>
        <v>0</v>
      </c>
      <c r="AK399" s="222">
        <f>'Ficha funcionário'!K394</f>
        <v>0</v>
      </c>
      <c r="AL399" s="222">
        <f>'Ficha funcionário'!L394</f>
        <v>0</v>
      </c>
      <c r="AM399" s="222">
        <f>'Ficha funcionário'!M394</f>
        <v>-0.3</v>
      </c>
      <c r="AN399" s="222">
        <f t="shared" si="62"/>
        <v>0</v>
      </c>
      <c r="AO399" s="134">
        <f t="shared" si="67"/>
        <v>0</v>
      </c>
      <c r="AP399" s="178"/>
      <c r="AQ399" s="246" t="s">
        <v>175</v>
      </c>
      <c r="AR399" s="179"/>
      <c r="AS399" s="179"/>
      <c r="AT399" s="179"/>
      <c r="AU399" s="179"/>
    </row>
    <row r="400" spans="1:47">
      <c r="A400" s="123" t="b">
        <f>'Ficha funcionário'!A395</f>
        <v>0</v>
      </c>
      <c r="B400" s="123">
        <f>'Ficha funcionário'!B395</f>
        <v>0</v>
      </c>
      <c r="C400" s="123">
        <f>'Ficha funcionário'!C395</f>
        <v>0</v>
      </c>
      <c r="D400" s="124">
        <f>'Ficha funcionário'!D395</f>
        <v>0</v>
      </c>
      <c r="E40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0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00" s="173">
        <f>'Ficha funcionário'!I395</f>
        <v>0</v>
      </c>
      <c r="H400" s="126">
        <f>'Ficha funcionário'!N395</f>
        <v>44</v>
      </c>
      <c r="I400" s="126">
        <f>'Ficha funcionário'!O395</f>
        <v>9</v>
      </c>
      <c r="J400" s="127">
        <f t="shared" si="63"/>
        <v>0</v>
      </c>
      <c r="K400" s="172"/>
      <c r="L400" s="172"/>
      <c r="M400" s="172"/>
      <c r="N400" s="128">
        <f t="shared" si="68"/>
        <v>0</v>
      </c>
      <c r="O400" s="128">
        <f t="shared" si="64"/>
        <v>0</v>
      </c>
      <c r="P400" s="128">
        <f t="shared" si="65"/>
        <v>0</v>
      </c>
      <c r="Q400" s="129">
        <f t="shared" si="69"/>
        <v>18</v>
      </c>
      <c r="R400" s="177">
        <v>0</v>
      </c>
      <c r="S400" s="177">
        <v>0</v>
      </c>
      <c r="T400" s="177">
        <v>0</v>
      </c>
      <c r="U400" s="129">
        <f>-(S400*'Ficha funcionário'!O395)*'Ficha de funcio e processa'!J400</f>
        <v>0</v>
      </c>
      <c r="V400" s="129">
        <f>(T400*'Ficha funcionário'!O395)*'Ficha de funcio e processa'!J400</f>
        <v>0</v>
      </c>
      <c r="W400" s="130">
        <f t="shared" si="70"/>
        <v>0</v>
      </c>
      <c r="X400" s="132"/>
      <c r="Y400" s="132">
        <f t="shared" si="61"/>
        <v>0</v>
      </c>
      <c r="Z400" s="133"/>
      <c r="AA400" s="133"/>
      <c r="AB400" s="133"/>
      <c r="AC400" s="133"/>
      <c r="AD400" s="149">
        <f>'Ficha funcionário'!Q395</f>
        <v>0</v>
      </c>
      <c r="AE400" s="149">
        <f>'Ficha funcionário'!P395</f>
        <v>0</v>
      </c>
      <c r="AF400" s="133"/>
      <c r="AG400" s="221"/>
      <c r="AH400" s="221"/>
      <c r="AI400" s="222">
        <f t="shared" si="66"/>
        <v>0</v>
      </c>
      <c r="AJ400" s="223">
        <f>'Ficha funcionário'!J395</f>
        <v>0</v>
      </c>
      <c r="AK400" s="222">
        <f>'Ficha funcionário'!K395</f>
        <v>0</v>
      </c>
      <c r="AL400" s="222">
        <f>'Ficha funcionário'!L395</f>
        <v>0</v>
      </c>
      <c r="AM400" s="222">
        <f>'Ficha funcionário'!M395</f>
        <v>-0.3</v>
      </c>
      <c r="AN400" s="222">
        <f t="shared" si="62"/>
        <v>0</v>
      </c>
      <c r="AO400" s="134">
        <f t="shared" si="67"/>
        <v>0</v>
      </c>
      <c r="AP400" s="178"/>
      <c r="AQ400" s="246" t="s">
        <v>175</v>
      </c>
      <c r="AR400" s="179"/>
      <c r="AS400" s="179"/>
      <c r="AT400" s="179"/>
      <c r="AU400" s="179"/>
    </row>
    <row r="401" spans="1:47">
      <c r="A401" s="123" t="b">
        <f>'Ficha funcionário'!A396</f>
        <v>0</v>
      </c>
      <c r="B401" s="123">
        <f>'Ficha funcionário'!B396</f>
        <v>0</v>
      </c>
      <c r="C401" s="123">
        <f>'Ficha funcionário'!C396</f>
        <v>0</v>
      </c>
      <c r="D401" s="124">
        <f>'Ficha funcionário'!D396</f>
        <v>0</v>
      </c>
      <c r="E40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0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01" s="173">
        <f>'Ficha funcionário'!I396</f>
        <v>0</v>
      </c>
      <c r="H401" s="126">
        <f>'Ficha funcionário'!N396</f>
        <v>44</v>
      </c>
      <c r="I401" s="126">
        <f>'Ficha funcionário'!O396</f>
        <v>9</v>
      </c>
      <c r="J401" s="127">
        <f t="shared" si="63"/>
        <v>0</v>
      </c>
      <c r="K401" s="172"/>
      <c r="L401" s="172"/>
      <c r="M401" s="172"/>
      <c r="N401" s="128">
        <f t="shared" si="68"/>
        <v>0</v>
      </c>
      <c r="O401" s="128">
        <f t="shared" si="64"/>
        <v>0</v>
      </c>
      <c r="P401" s="128">
        <f t="shared" si="65"/>
        <v>0</v>
      </c>
      <c r="Q401" s="129">
        <f t="shared" si="69"/>
        <v>18</v>
      </c>
      <c r="R401" s="177">
        <v>0</v>
      </c>
      <c r="S401" s="177">
        <v>0</v>
      </c>
      <c r="T401" s="177">
        <v>0</v>
      </c>
      <c r="U401" s="129">
        <f>-(S401*'Ficha funcionário'!O396)*'Ficha de funcio e processa'!J401</f>
        <v>0</v>
      </c>
      <c r="V401" s="129">
        <f>(T401*'Ficha funcionário'!O396)*'Ficha de funcio e processa'!J401</f>
        <v>0</v>
      </c>
      <c r="W401" s="130">
        <f t="shared" si="70"/>
        <v>0</v>
      </c>
      <c r="X401" s="132"/>
      <c r="Y401" s="132">
        <f t="shared" si="61"/>
        <v>0</v>
      </c>
      <c r="Z401" s="133"/>
      <c r="AA401" s="133"/>
      <c r="AB401" s="133"/>
      <c r="AC401" s="133"/>
      <c r="AD401" s="149">
        <f>'Ficha funcionário'!Q396</f>
        <v>0</v>
      </c>
      <c r="AE401" s="149">
        <f>'Ficha funcionário'!P396</f>
        <v>0</v>
      </c>
      <c r="AF401" s="133"/>
      <c r="AG401" s="221"/>
      <c r="AH401" s="221"/>
      <c r="AI401" s="222">
        <f t="shared" si="66"/>
        <v>0</v>
      </c>
      <c r="AJ401" s="223">
        <f>'Ficha funcionário'!J396</f>
        <v>0</v>
      </c>
      <c r="AK401" s="222">
        <f>'Ficha funcionário'!K396</f>
        <v>0</v>
      </c>
      <c r="AL401" s="222">
        <f>'Ficha funcionário'!L396</f>
        <v>0</v>
      </c>
      <c r="AM401" s="222">
        <f>'Ficha funcionário'!M396</f>
        <v>-0.3</v>
      </c>
      <c r="AN401" s="222">
        <f t="shared" si="62"/>
        <v>0</v>
      </c>
      <c r="AO401" s="134">
        <f t="shared" si="67"/>
        <v>0</v>
      </c>
      <c r="AP401" s="178"/>
      <c r="AQ401" s="246" t="s">
        <v>175</v>
      </c>
      <c r="AR401" s="179"/>
      <c r="AS401" s="179"/>
      <c r="AT401" s="179"/>
      <c r="AU401" s="179"/>
    </row>
    <row r="402" spans="1:47">
      <c r="A402" s="123" t="b">
        <f>'Ficha funcionário'!A397</f>
        <v>0</v>
      </c>
      <c r="B402" s="123">
        <f>'Ficha funcionário'!B397</f>
        <v>0</v>
      </c>
      <c r="C402" s="123">
        <f>'Ficha funcionário'!C397</f>
        <v>0</v>
      </c>
      <c r="D402" s="124">
        <f>'Ficha funcionário'!D397</f>
        <v>0</v>
      </c>
      <c r="E40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0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02" s="173">
        <f>'Ficha funcionário'!I397</f>
        <v>0</v>
      </c>
      <c r="H402" s="126">
        <f>'Ficha funcionário'!N397</f>
        <v>44</v>
      </c>
      <c r="I402" s="126">
        <f>'Ficha funcionário'!O397</f>
        <v>9</v>
      </c>
      <c r="J402" s="127">
        <f t="shared" si="63"/>
        <v>0</v>
      </c>
      <c r="K402" s="172"/>
      <c r="L402" s="172"/>
      <c r="M402" s="172"/>
      <c r="N402" s="128">
        <f t="shared" si="68"/>
        <v>0</v>
      </c>
      <c r="O402" s="128">
        <f t="shared" si="64"/>
        <v>0</v>
      </c>
      <c r="P402" s="128">
        <f t="shared" si="65"/>
        <v>0</v>
      </c>
      <c r="Q402" s="129">
        <f t="shared" si="69"/>
        <v>18</v>
      </c>
      <c r="R402" s="177">
        <v>0</v>
      </c>
      <c r="S402" s="177">
        <v>0</v>
      </c>
      <c r="T402" s="177">
        <v>0</v>
      </c>
      <c r="U402" s="129">
        <f>-(S402*'Ficha funcionário'!O397)*'Ficha de funcio e processa'!J402</f>
        <v>0</v>
      </c>
      <c r="V402" s="129">
        <f>(T402*'Ficha funcionário'!O397)*'Ficha de funcio e processa'!J402</f>
        <v>0</v>
      </c>
      <c r="W402" s="130">
        <f t="shared" si="70"/>
        <v>0</v>
      </c>
      <c r="X402" s="132"/>
      <c r="Y402" s="132">
        <f t="shared" si="61"/>
        <v>0</v>
      </c>
      <c r="Z402" s="133"/>
      <c r="AA402" s="133"/>
      <c r="AB402" s="133"/>
      <c r="AC402" s="133"/>
      <c r="AD402" s="149">
        <f>'Ficha funcionário'!Q397</f>
        <v>0</v>
      </c>
      <c r="AE402" s="149">
        <f>'Ficha funcionário'!P397</f>
        <v>0</v>
      </c>
      <c r="AF402" s="133"/>
      <c r="AG402" s="221"/>
      <c r="AH402" s="221"/>
      <c r="AI402" s="222">
        <f t="shared" si="66"/>
        <v>0</v>
      </c>
      <c r="AJ402" s="223">
        <f>'Ficha funcionário'!J397</f>
        <v>0</v>
      </c>
      <c r="AK402" s="222">
        <f>'Ficha funcionário'!K397</f>
        <v>0</v>
      </c>
      <c r="AL402" s="222">
        <f>'Ficha funcionário'!L397</f>
        <v>0</v>
      </c>
      <c r="AM402" s="222">
        <f>'Ficha funcionário'!M397</f>
        <v>-0.3</v>
      </c>
      <c r="AN402" s="222">
        <f t="shared" si="62"/>
        <v>0</v>
      </c>
      <c r="AO402" s="134">
        <f t="shared" si="67"/>
        <v>0</v>
      </c>
      <c r="AP402" s="178"/>
      <c r="AQ402" s="246" t="s">
        <v>175</v>
      </c>
      <c r="AR402" s="179"/>
      <c r="AS402" s="179"/>
      <c r="AT402" s="179"/>
      <c r="AU402" s="179"/>
    </row>
    <row r="403" spans="1:47">
      <c r="A403" s="123" t="b">
        <f>'Ficha funcionário'!A398</f>
        <v>0</v>
      </c>
      <c r="B403" s="123">
        <f>'Ficha funcionário'!B398</f>
        <v>0</v>
      </c>
      <c r="C403" s="123">
        <f>'Ficha funcionário'!C398</f>
        <v>0</v>
      </c>
      <c r="D403" s="124">
        <f>'Ficha funcionário'!D398</f>
        <v>0</v>
      </c>
      <c r="E40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0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03" s="173">
        <f>'Ficha funcionário'!I398</f>
        <v>0</v>
      </c>
      <c r="H403" s="126">
        <f>'Ficha funcionário'!N398</f>
        <v>44</v>
      </c>
      <c r="I403" s="126">
        <f>'Ficha funcionário'!O398</f>
        <v>9</v>
      </c>
      <c r="J403" s="127">
        <f t="shared" si="63"/>
        <v>0</v>
      </c>
      <c r="K403" s="172"/>
      <c r="L403" s="172"/>
      <c r="M403" s="172"/>
      <c r="N403" s="128">
        <f t="shared" si="68"/>
        <v>0</v>
      </c>
      <c r="O403" s="128">
        <f t="shared" si="64"/>
        <v>0</v>
      </c>
      <c r="P403" s="128">
        <f t="shared" si="65"/>
        <v>0</v>
      </c>
      <c r="Q403" s="129">
        <f t="shared" si="69"/>
        <v>18</v>
      </c>
      <c r="R403" s="177">
        <v>0</v>
      </c>
      <c r="S403" s="177">
        <v>0</v>
      </c>
      <c r="T403" s="177">
        <v>0</v>
      </c>
      <c r="U403" s="129">
        <f>-(S403*'Ficha funcionário'!O398)*'Ficha de funcio e processa'!J403</f>
        <v>0</v>
      </c>
      <c r="V403" s="129">
        <f>(T403*'Ficha funcionário'!O398)*'Ficha de funcio e processa'!J403</f>
        <v>0</v>
      </c>
      <c r="W403" s="130">
        <f t="shared" si="70"/>
        <v>0</v>
      </c>
      <c r="X403" s="132"/>
      <c r="Y403" s="132">
        <f t="shared" si="61"/>
        <v>0</v>
      </c>
      <c r="Z403" s="133"/>
      <c r="AA403" s="133"/>
      <c r="AB403" s="133"/>
      <c r="AC403" s="133"/>
      <c r="AD403" s="149">
        <f>'Ficha funcionário'!Q398</f>
        <v>0</v>
      </c>
      <c r="AE403" s="149">
        <f>'Ficha funcionário'!P398</f>
        <v>0</v>
      </c>
      <c r="AF403" s="133"/>
      <c r="AG403" s="221"/>
      <c r="AH403" s="221"/>
      <c r="AI403" s="222">
        <f t="shared" si="66"/>
        <v>0</v>
      </c>
      <c r="AJ403" s="223">
        <f>'Ficha funcionário'!J398</f>
        <v>0</v>
      </c>
      <c r="AK403" s="222">
        <f>'Ficha funcionário'!K398</f>
        <v>0</v>
      </c>
      <c r="AL403" s="222">
        <f>'Ficha funcionário'!L398</f>
        <v>0</v>
      </c>
      <c r="AM403" s="222">
        <f>'Ficha funcionário'!M398</f>
        <v>-0.3</v>
      </c>
      <c r="AN403" s="222">
        <f t="shared" si="62"/>
        <v>0</v>
      </c>
      <c r="AO403" s="134">
        <f t="shared" si="67"/>
        <v>0</v>
      </c>
      <c r="AP403" s="178"/>
      <c r="AQ403" s="246" t="s">
        <v>175</v>
      </c>
      <c r="AR403" s="179"/>
      <c r="AS403" s="179"/>
      <c r="AT403" s="179"/>
      <c r="AU403" s="179"/>
    </row>
    <row r="404" spans="1:47">
      <c r="A404" s="123" t="b">
        <f>'Ficha funcionário'!A399</f>
        <v>0</v>
      </c>
      <c r="B404" s="123">
        <f>'Ficha funcionário'!B399</f>
        <v>0</v>
      </c>
      <c r="C404" s="123">
        <f>'Ficha funcionário'!C399</f>
        <v>0</v>
      </c>
      <c r="D404" s="124">
        <f>'Ficha funcionário'!D399</f>
        <v>0</v>
      </c>
      <c r="E40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0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04" s="173">
        <f>'Ficha funcionário'!I399</f>
        <v>0</v>
      </c>
      <c r="H404" s="126">
        <f>'Ficha funcionário'!N399</f>
        <v>44</v>
      </c>
      <c r="I404" s="126">
        <f>'Ficha funcionário'!O399</f>
        <v>9</v>
      </c>
      <c r="J404" s="127">
        <f t="shared" si="63"/>
        <v>0</v>
      </c>
      <c r="K404" s="172"/>
      <c r="L404" s="172"/>
      <c r="M404" s="172"/>
      <c r="N404" s="128">
        <f t="shared" si="68"/>
        <v>0</v>
      </c>
      <c r="O404" s="128">
        <f t="shared" si="64"/>
        <v>0</v>
      </c>
      <c r="P404" s="128">
        <f t="shared" si="65"/>
        <v>0</v>
      </c>
      <c r="Q404" s="129">
        <f t="shared" si="69"/>
        <v>18</v>
      </c>
      <c r="R404" s="177">
        <v>0</v>
      </c>
      <c r="S404" s="177">
        <v>0</v>
      </c>
      <c r="T404" s="177">
        <v>0</v>
      </c>
      <c r="U404" s="129">
        <f>-(S404*'Ficha funcionário'!O399)*'Ficha de funcio e processa'!J404</f>
        <v>0</v>
      </c>
      <c r="V404" s="129">
        <f>(T404*'Ficha funcionário'!O399)*'Ficha de funcio e processa'!J404</f>
        <v>0</v>
      </c>
      <c r="W404" s="130">
        <f t="shared" si="70"/>
        <v>0</v>
      </c>
      <c r="X404" s="132"/>
      <c r="Y404" s="132">
        <f t="shared" si="61"/>
        <v>0</v>
      </c>
      <c r="Z404" s="133"/>
      <c r="AA404" s="133"/>
      <c r="AB404" s="133"/>
      <c r="AC404" s="133"/>
      <c r="AD404" s="149">
        <f>'Ficha funcionário'!Q399</f>
        <v>0</v>
      </c>
      <c r="AE404" s="149">
        <f>'Ficha funcionário'!P399</f>
        <v>0</v>
      </c>
      <c r="AF404" s="133"/>
      <c r="AG404" s="221"/>
      <c r="AH404" s="221"/>
      <c r="AI404" s="222">
        <f t="shared" si="66"/>
        <v>0</v>
      </c>
      <c r="AJ404" s="223">
        <f>'Ficha funcionário'!J399</f>
        <v>0</v>
      </c>
      <c r="AK404" s="222">
        <f>'Ficha funcionário'!K399</f>
        <v>0</v>
      </c>
      <c r="AL404" s="222">
        <f>'Ficha funcionário'!L399</f>
        <v>0</v>
      </c>
      <c r="AM404" s="222">
        <f>'Ficha funcionário'!M399</f>
        <v>-0.3</v>
      </c>
      <c r="AN404" s="222">
        <f t="shared" si="62"/>
        <v>0</v>
      </c>
      <c r="AO404" s="134">
        <f t="shared" si="67"/>
        <v>0</v>
      </c>
      <c r="AP404" s="178"/>
      <c r="AQ404" s="246" t="s">
        <v>175</v>
      </c>
      <c r="AR404" s="179"/>
      <c r="AS404" s="179"/>
      <c r="AT404" s="179"/>
      <c r="AU404" s="179"/>
    </row>
    <row r="405" spans="1:47">
      <c r="A405" s="123" t="b">
        <f>'Ficha funcionário'!A400</f>
        <v>0</v>
      </c>
      <c r="B405" s="123">
        <f>'Ficha funcionário'!B400</f>
        <v>0</v>
      </c>
      <c r="C405" s="123">
        <f>'Ficha funcionário'!C400</f>
        <v>0</v>
      </c>
      <c r="D405" s="124">
        <f>'Ficha funcionário'!D400</f>
        <v>0</v>
      </c>
      <c r="E40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0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05" s="173">
        <f>'Ficha funcionário'!I400</f>
        <v>0</v>
      </c>
      <c r="H405" s="126">
        <f>'Ficha funcionário'!N400</f>
        <v>44</v>
      </c>
      <c r="I405" s="126">
        <f>'Ficha funcionário'!O400</f>
        <v>9</v>
      </c>
      <c r="J405" s="127">
        <f t="shared" si="63"/>
        <v>0</v>
      </c>
      <c r="K405" s="172"/>
      <c r="L405" s="172"/>
      <c r="M405" s="172"/>
      <c r="N405" s="128">
        <f t="shared" si="68"/>
        <v>0</v>
      </c>
      <c r="O405" s="128">
        <f t="shared" si="64"/>
        <v>0</v>
      </c>
      <c r="P405" s="128">
        <f t="shared" si="65"/>
        <v>0</v>
      </c>
      <c r="Q405" s="129">
        <f t="shared" si="69"/>
        <v>18</v>
      </c>
      <c r="R405" s="177">
        <v>0</v>
      </c>
      <c r="S405" s="177">
        <v>0</v>
      </c>
      <c r="T405" s="177">
        <v>0</v>
      </c>
      <c r="U405" s="129">
        <f>-(S405*'Ficha funcionário'!O400)*'Ficha de funcio e processa'!J405</f>
        <v>0</v>
      </c>
      <c r="V405" s="129">
        <f>(T405*'Ficha funcionário'!O400)*'Ficha de funcio e processa'!J405</f>
        <v>0</v>
      </c>
      <c r="W405" s="130">
        <f t="shared" si="70"/>
        <v>0</v>
      </c>
      <c r="X405" s="132"/>
      <c r="Y405" s="132">
        <f t="shared" si="61"/>
        <v>0</v>
      </c>
      <c r="Z405" s="133"/>
      <c r="AA405" s="133"/>
      <c r="AB405" s="133"/>
      <c r="AC405" s="133"/>
      <c r="AD405" s="149">
        <f>'Ficha funcionário'!Q400</f>
        <v>0</v>
      </c>
      <c r="AE405" s="149">
        <f>'Ficha funcionário'!P400</f>
        <v>0</v>
      </c>
      <c r="AF405" s="133"/>
      <c r="AG405" s="221"/>
      <c r="AH405" s="221"/>
      <c r="AI405" s="222">
        <f t="shared" si="66"/>
        <v>0</v>
      </c>
      <c r="AJ405" s="223">
        <f>'Ficha funcionário'!J400</f>
        <v>0</v>
      </c>
      <c r="AK405" s="222">
        <f>'Ficha funcionário'!K400</f>
        <v>0</v>
      </c>
      <c r="AL405" s="222">
        <f>'Ficha funcionário'!L400</f>
        <v>0</v>
      </c>
      <c r="AM405" s="222">
        <f>'Ficha funcionário'!M400</f>
        <v>-0.3</v>
      </c>
      <c r="AN405" s="222">
        <f t="shared" si="62"/>
        <v>0</v>
      </c>
      <c r="AO405" s="134">
        <f t="shared" si="67"/>
        <v>0</v>
      </c>
      <c r="AP405" s="178"/>
      <c r="AQ405" s="246" t="s">
        <v>175</v>
      </c>
      <c r="AR405" s="179"/>
      <c r="AS405" s="179"/>
      <c r="AT405" s="179"/>
      <c r="AU405" s="179"/>
    </row>
    <row r="406" spans="1:47">
      <c r="A406" s="123" t="b">
        <f>'Ficha funcionário'!A401</f>
        <v>0</v>
      </c>
      <c r="B406" s="123">
        <f>'Ficha funcionário'!B401</f>
        <v>0</v>
      </c>
      <c r="C406" s="123">
        <f>'Ficha funcionário'!C401</f>
        <v>0</v>
      </c>
      <c r="D406" s="124">
        <f>'Ficha funcionário'!D401</f>
        <v>0</v>
      </c>
      <c r="E40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0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06" s="173">
        <f>'Ficha funcionário'!I401</f>
        <v>0</v>
      </c>
      <c r="H406" s="126">
        <f>'Ficha funcionário'!N401</f>
        <v>44</v>
      </c>
      <c r="I406" s="126">
        <f>'Ficha funcionário'!O401</f>
        <v>9</v>
      </c>
      <c r="J406" s="127">
        <f t="shared" si="63"/>
        <v>0</v>
      </c>
      <c r="K406" s="172"/>
      <c r="L406" s="172"/>
      <c r="M406" s="172"/>
      <c r="N406" s="128">
        <f t="shared" si="68"/>
        <v>0</v>
      </c>
      <c r="O406" s="128">
        <f t="shared" si="64"/>
        <v>0</v>
      </c>
      <c r="P406" s="128">
        <f t="shared" si="65"/>
        <v>0</v>
      </c>
      <c r="Q406" s="129">
        <f t="shared" si="69"/>
        <v>18</v>
      </c>
      <c r="R406" s="177">
        <v>0</v>
      </c>
      <c r="S406" s="177">
        <v>0</v>
      </c>
      <c r="T406" s="177">
        <v>0</v>
      </c>
      <c r="U406" s="129">
        <f>-(S406*'Ficha funcionário'!O401)*'Ficha de funcio e processa'!J406</f>
        <v>0</v>
      </c>
      <c r="V406" s="129">
        <f>(T406*'Ficha funcionário'!O401)*'Ficha de funcio e processa'!J406</f>
        <v>0</v>
      </c>
      <c r="W406" s="130">
        <f t="shared" si="70"/>
        <v>0</v>
      </c>
      <c r="X406" s="132"/>
      <c r="Y406" s="132">
        <f t="shared" si="61"/>
        <v>0</v>
      </c>
      <c r="Z406" s="133"/>
      <c r="AA406" s="133"/>
      <c r="AB406" s="133"/>
      <c r="AC406" s="133"/>
      <c r="AD406" s="149">
        <f>'Ficha funcionário'!Q401</f>
        <v>0</v>
      </c>
      <c r="AE406" s="149">
        <f>'Ficha funcionário'!P401</f>
        <v>0</v>
      </c>
      <c r="AF406" s="133"/>
      <c r="AG406" s="221"/>
      <c r="AH406" s="221"/>
      <c r="AI406" s="222">
        <f t="shared" si="66"/>
        <v>0</v>
      </c>
      <c r="AJ406" s="223">
        <f>'Ficha funcionário'!J401</f>
        <v>0</v>
      </c>
      <c r="AK406" s="222">
        <f>'Ficha funcionário'!K401</f>
        <v>0</v>
      </c>
      <c r="AL406" s="222">
        <f>'Ficha funcionário'!L401</f>
        <v>0</v>
      </c>
      <c r="AM406" s="222">
        <f>'Ficha funcionário'!M401</f>
        <v>-0.3</v>
      </c>
      <c r="AN406" s="222">
        <f t="shared" si="62"/>
        <v>0</v>
      </c>
      <c r="AO406" s="134">
        <f t="shared" si="67"/>
        <v>0</v>
      </c>
      <c r="AP406" s="178"/>
      <c r="AQ406" s="246" t="s">
        <v>175</v>
      </c>
      <c r="AR406" s="179"/>
      <c r="AS406" s="179"/>
      <c r="AT406" s="179"/>
      <c r="AU406" s="179"/>
    </row>
    <row r="407" spans="1:47">
      <c r="A407" s="123" t="b">
        <f>'Ficha funcionário'!A402</f>
        <v>0</v>
      </c>
      <c r="B407" s="123">
        <f>'Ficha funcionário'!B402</f>
        <v>0</v>
      </c>
      <c r="C407" s="123">
        <f>'Ficha funcionário'!C402</f>
        <v>0</v>
      </c>
      <c r="D407" s="124">
        <f>'Ficha funcionário'!D402</f>
        <v>0</v>
      </c>
      <c r="E40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0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07" s="173">
        <f>'Ficha funcionário'!I402</f>
        <v>0</v>
      </c>
      <c r="H407" s="126">
        <f>'Ficha funcionário'!N402</f>
        <v>44</v>
      </c>
      <c r="I407" s="126">
        <f>'Ficha funcionário'!O402</f>
        <v>9</v>
      </c>
      <c r="J407" s="127">
        <f t="shared" si="63"/>
        <v>0</v>
      </c>
      <c r="K407" s="172"/>
      <c r="L407" s="172"/>
      <c r="M407" s="172"/>
      <c r="N407" s="128">
        <f t="shared" si="68"/>
        <v>0</v>
      </c>
      <c r="O407" s="128">
        <f t="shared" si="64"/>
        <v>0</v>
      </c>
      <c r="P407" s="128">
        <f t="shared" si="65"/>
        <v>0</v>
      </c>
      <c r="Q407" s="129">
        <f t="shared" si="69"/>
        <v>18</v>
      </c>
      <c r="R407" s="177">
        <v>0</v>
      </c>
      <c r="S407" s="177">
        <v>0</v>
      </c>
      <c r="T407" s="177">
        <v>0</v>
      </c>
      <c r="U407" s="129">
        <f>-(S407*'Ficha funcionário'!O402)*'Ficha de funcio e processa'!J407</f>
        <v>0</v>
      </c>
      <c r="V407" s="129">
        <f>(T407*'Ficha funcionário'!O402)*'Ficha de funcio e processa'!J407</f>
        <v>0</v>
      </c>
      <c r="W407" s="130">
        <f t="shared" si="70"/>
        <v>0</v>
      </c>
      <c r="X407" s="132"/>
      <c r="Y407" s="132">
        <f t="shared" si="61"/>
        <v>0</v>
      </c>
      <c r="Z407" s="133"/>
      <c r="AA407" s="133"/>
      <c r="AB407" s="133"/>
      <c r="AC407" s="133"/>
      <c r="AD407" s="149">
        <f>'Ficha funcionário'!Q402</f>
        <v>0</v>
      </c>
      <c r="AE407" s="149">
        <f>'Ficha funcionário'!P402</f>
        <v>0</v>
      </c>
      <c r="AF407" s="133"/>
      <c r="AG407" s="221"/>
      <c r="AH407" s="221"/>
      <c r="AI407" s="222">
        <f t="shared" si="66"/>
        <v>0</v>
      </c>
      <c r="AJ407" s="223">
        <f>'Ficha funcionário'!J402</f>
        <v>0</v>
      </c>
      <c r="AK407" s="222">
        <f>'Ficha funcionário'!K402</f>
        <v>0</v>
      </c>
      <c r="AL407" s="222">
        <f>'Ficha funcionário'!L402</f>
        <v>0</v>
      </c>
      <c r="AM407" s="222">
        <f>'Ficha funcionário'!M402</f>
        <v>-0.3</v>
      </c>
      <c r="AN407" s="222">
        <f t="shared" si="62"/>
        <v>0</v>
      </c>
      <c r="AO407" s="134">
        <f t="shared" si="67"/>
        <v>0</v>
      </c>
      <c r="AP407" s="178"/>
      <c r="AQ407" s="246" t="s">
        <v>175</v>
      </c>
      <c r="AR407" s="179"/>
      <c r="AS407" s="179"/>
      <c r="AT407" s="179"/>
      <c r="AU407" s="179"/>
    </row>
    <row r="408" spans="1:47">
      <c r="A408" s="123" t="b">
        <f>'Ficha funcionário'!A403</f>
        <v>0</v>
      </c>
      <c r="B408" s="123">
        <f>'Ficha funcionário'!B403</f>
        <v>0</v>
      </c>
      <c r="C408" s="123">
        <f>'Ficha funcionário'!C403</f>
        <v>0</v>
      </c>
      <c r="D408" s="124">
        <f>'Ficha funcionário'!D403</f>
        <v>0</v>
      </c>
      <c r="E40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0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08" s="173">
        <f>'Ficha funcionário'!I403</f>
        <v>0</v>
      </c>
      <c r="H408" s="126">
        <f>'Ficha funcionário'!N403</f>
        <v>44</v>
      </c>
      <c r="I408" s="126">
        <f>'Ficha funcionário'!O403</f>
        <v>9</v>
      </c>
      <c r="J408" s="127">
        <f t="shared" si="63"/>
        <v>0</v>
      </c>
      <c r="K408" s="172"/>
      <c r="L408" s="172"/>
      <c r="M408" s="172"/>
      <c r="N408" s="128">
        <f t="shared" si="68"/>
        <v>0</v>
      </c>
      <c r="O408" s="128">
        <f t="shared" si="64"/>
        <v>0</v>
      </c>
      <c r="P408" s="128">
        <f t="shared" si="65"/>
        <v>0</v>
      </c>
      <c r="Q408" s="129">
        <f t="shared" si="69"/>
        <v>18</v>
      </c>
      <c r="R408" s="177">
        <v>0</v>
      </c>
      <c r="S408" s="177">
        <v>0</v>
      </c>
      <c r="T408" s="177">
        <v>0</v>
      </c>
      <c r="U408" s="129">
        <f>-(S408*'Ficha funcionário'!O403)*'Ficha de funcio e processa'!J408</f>
        <v>0</v>
      </c>
      <c r="V408" s="129">
        <f>(T408*'Ficha funcionário'!O403)*'Ficha de funcio e processa'!J408</f>
        <v>0</v>
      </c>
      <c r="W408" s="130">
        <f t="shared" si="70"/>
        <v>0</v>
      </c>
      <c r="X408" s="132"/>
      <c r="Y408" s="132">
        <f t="shared" si="61"/>
        <v>0</v>
      </c>
      <c r="Z408" s="133"/>
      <c r="AA408" s="133"/>
      <c r="AB408" s="133"/>
      <c r="AC408" s="133"/>
      <c r="AD408" s="149">
        <f>'Ficha funcionário'!Q403</f>
        <v>0</v>
      </c>
      <c r="AE408" s="149">
        <f>'Ficha funcionário'!P403</f>
        <v>0</v>
      </c>
      <c r="AF408" s="133"/>
      <c r="AG408" s="221"/>
      <c r="AH408" s="221"/>
      <c r="AI408" s="222">
        <f t="shared" si="66"/>
        <v>0</v>
      </c>
      <c r="AJ408" s="223">
        <f>'Ficha funcionário'!J403</f>
        <v>0</v>
      </c>
      <c r="AK408" s="222">
        <f>'Ficha funcionário'!K403</f>
        <v>0</v>
      </c>
      <c r="AL408" s="222">
        <f>'Ficha funcionário'!L403</f>
        <v>0</v>
      </c>
      <c r="AM408" s="222">
        <f>'Ficha funcionário'!M403</f>
        <v>-0.3</v>
      </c>
      <c r="AN408" s="222">
        <f t="shared" si="62"/>
        <v>0</v>
      </c>
      <c r="AO408" s="134">
        <f t="shared" si="67"/>
        <v>0</v>
      </c>
      <c r="AP408" s="178"/>
      <c r="AQ408" s="246" t="s">
        <v>175</v>
      </c>
      <c r="AR408" s="179"/>
      <c r="AS408" s="179"/>
      <c r="AT408" s="179"/>
      <c r="AU408" s="179"/>
    </row>
    <row r="409" spans="1:47">
      <c r="A409" s="123" t="b">
        <f>'Ficha funcionário'!A404</f>
        <v>0</v>
      </c>
      <c r="B409" s="123">
        <f>'Ficha funcionário'!B404</f>
        <v>0</v>
      </c>
      <c r="C409" s="123">
        <f>'Ficha funcionário'!C404</f>
        <v>0</v>
      </c>
      <c r="D409" s="124">
        <f>'Ficha funcionário'!D404</f>
        <v>0</v>
      </c>
      <c r="E40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0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09" s="173">
        <f>'Ficha funcionário'!I404</f>
        <v>0</v>
      </c>
      <c r="H409" s="126">
        <f>'Ficha funcionário'!N404</f>
        <v>44</v>
      </c>
      <c r="I409" s="126">
        <f>'Ficha funcionário'!O404</f>
        <v>9</v>
      </c>
      <c r="J409" s="127">
        <f t="shared" si="63"/>
        <v>0</v>
      </c>
      <c r="K409" s="172"/>
      <c r="L409" s="172"/>
      <c r="M409" s="172"/>
      <c r="N409" s="128">
        <f t="shared" si="68"/>
        <v>0</v>
      </c>
      <c r="O409" s="128">
        <f t="shared" si="64"/>
        <v>0</v>
      </c>
      <c r="P409" s="128">
        <f t="shared" si="65"/>
        <v>0</v>
      </c>
      <c r="Q409" s="129">
        <f t="shared" si="69"/>
        <v>18</v>
      </c>
      <c r="R409" s="177">
        <v>0</v>
      </c>
      <c r="S409" s="177">
        <v>0</v>
      </c>
      <c r="T409" s="177">
        <v>0</v>
      </c>
      <c r="U409" s="129">
        <f>-(S409*'Ficha funcionário'!O404)*'Ficha de funcio e processa'!J409</f>
        <v>0</v>
      </c>
      <c r="V409" s="129">
        <f>(T409*'Ficha funcionário'!O404)*'Ficha de funcio e processa'!J409</f>
        <v>0</v>
      </c>
      <c r="W409" s="130">
        <f t="shared" si="70"/>
        <v>0</v>
      </c>
      <c r="X409" s="132"/>
      <c r="Y409" s="132">
        <f t="shared" si="61"/>
        <v>0</v>
      </c>
      <c r="Z409" s="133"/>
      <c r="AA409" s="133"/>
      <c r="AB409" s="133"/>
      <c r="AC409" s="133"/>
      <c r="AD409" s="149">
        <f>'Ficha funcionário'!Q404</f>
        <v>0</v>
      </c>
      <c r="AE409" s="149">
        <f>'Ficha funcionário'!P404</f>
        <v>0</v>
      </c>
      <c r="AF409" s="133"/>
      <c r="AG409" s="221"/>
      <c r="AH409" s="221"/>
      <c r="AI409" s="222">
        <f t="shared" si="66"/>
        <v>0</v>
      </c>
      <c r="AJ409" s="223">
        <f>'Ficha funcionário'!J404</f>
        <v>0</v>
      </c>
      <c r="AK409" s="222">
        <f>'Ficha funcionário'!K404</f>
        <v>0</v>
      </c>
      <c r="AL409" s="222">
        <f>'Ficha funcionário'!L404</f>
        <v>0</v>
      </c>
      <c r="AM409" s="222">
        <f>'Ficha funcionário'!M404</f>
        <v>-0.3</v>
      </c>
      <c r="AN409" s="222">
        <f t="shared" si="62"/>
        <v>0</v>
      </c>
      <c r="AO409" s="134">
        <f t="shared" si="67"/>
        <v>0</v>
      </c>
      <c r="AP409" s="178"/>
      <c r="AQ409" s="246" t="s">
        <v>175</v>
      </c>
      <c r="AR409" s="179"/>
      <c r="AS409" s="179"/>
      <c r="AT409" s="179"/>
      <c r="AU409" s="179"/>
    </row>
    <row r="410" spans="1:47">
      <c r="A410" s="123" t="b">
        <f>'Ficha funcionário'!A405</f>
        <v>0</v>
      </c>
      <c r="B410" s="123">
        <f>'Ficha funcionário'!B405</f>
        <v>0</v>
      </c>
      <c r="C410" s="123">
        <f>'Ficha funcionário'!C405</f>
        <v>0</v>
      </c>
      <c r="D410" s="124">
        <f>'Ficha funcionário'!D405</f>
        <v>0</v>
      </c>
      <c r="E41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1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10" s="173">
        <f>'Ficha funcionário'!I405</f>
        <v>0</v>
      </c>
      <c r="H410" s="126">
        <f>'Ficha funcionário'!N405</f>
        <v>44</v>
      </c>
      <c r="I410" s="126">
        <f>'Ficha funcionário'!O405</f>
        <v>9</v>
      </c>
      <c r="J410" s="127">
        <f t="shared" si="63"/>
        <v>0</v>
      </c>
      <c r="K410" s="172"/>
      <c r="L410" s="172"/>
      <c r="M410" s="172"/>
      <c r="N410" s="128">
        <f t="shared" si="68"/>
        <v>0</v>
      </c>
      <c r="O410" s="128">
        <f t="shared" si="64"/>
        <v>0</v>
      </c>
      <c r="P410" s="128">
        <f t="shared" si="65"/>
        <v>0</v>
      </c>
      <c r="Q410" s="129">
        <f t="shared" si="69"/>
        <v>18</v>
      </c>
      <c r="R410" s="177">
        <v>0</v>
      </c>
      <c r="S410" s="177">
        <v>0</v>
      </c>
      <c r="T410" s="177">
        <v>0</v>
      </c>
      <c r="U410" s="129">
        <f>-(S410*'Ficha funcionário'!O405)*'Ficha de funcio e processa'!J410</f>
        <v>0</v>
      </c>
      <c r="V410" s="129">
        <f>(T410*'Ficha funcionário'!O405)*'Ficha de funcio e processa'!J410</f>
        <v>0</v>
      </c>
      <c r="W410" s="130">
        <f t="shared" si="70"/>
        <v>0</v>
      </c>
      <c r="X410" s="132"/>
      <c r="Y410" s="132">
        <f t="shared" si="61"/>
        <v>0</v>
      </c>
      <c r="Z410" s="133"/>
      <c r="AA410" s="133"/>
      <c r="AB410" s="133"/>
      <c r="AC410" s="133"/>
      <c r="AD410" s="149">
        <f>'Ficha funcionário'!Q405</f>
        <v>0</v>
      </c>
      <c r="AE410" s="149">
        <f>'Ficha funcionário'!P405</f>
        <v>0</v>
      </c>
      <c r="AF410" s="133"/>
      <c r="AG410" s="221"/>
      <c r="AH410" s="221"/>
      <c r="AI410" s="222">
        <f t="shared" si="66"/>
        <v>0</v>
      </c>
      <c r="AJ410" s="223">
        <f>'Ficha funcionário'!J405</f>
        <v>0</v>
      </c>
      <c r="AK410" s="222">
        <f>'Ficha funcionário'!K405</f>
        <v>0</v>
      </c>
      <c r="AL410" s="222">
        <f>'Ficha funcionário'!L405</f>
        <v>0</v>
      </c>
      <c r="AM410" s="222">
        <f>'Ficha funcionário'!M405</f>
        <v>-0.3</v>
      </c>
      <c r="AN410" s="222">
        <f t="shared" si="62"/>
        <v>0</v>
      </c>
      <c r="AO410" s="134">
        <f t="shared" si="67"/>
        <v>0</v>
      </c>
      <c r="AP410" s="178"/>
      <c r="AQ410" s="246" t="s">
        <v>175</v>
      </c>
      <c r="AR410" s="179"/>
      <c r="AS410" s="179"/>
      <c r="AT410" s="179"/>
      <c r="AU410" s="179"/>
    </row>
    <row r="411" spans="1:47">
      <c r="A411" s="123" t="b">
        <f>'Ficha funcionário'!A406</f>
        <v>0</v>
      </c>
      <c r="B411" s="123">
        <f>'Ficha funcionário'!B406</f>
        <v>0</v>
      </c>
      <c r="C411" s="123">
        <f>'Ficha funcionário'!C406</f>
        <v>0</v>
      </c>
      <c r="D411" s="124">
        <f>'Ficha funcionário'!D406</f>
        <v>0</v>
      </c>
      <c r="E41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1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11" s="173">
        <f>'Ficha funcionário'!I406</f>
        <v>0</v>
      </c>
      <c r="H411" s="126">
        <f>'Ficha funcionário'!N406</f>
        <v>44</v>
      </c>
      <c r="I411" s="126">
        <f>'Ficha funcionário'!O406</f>
        <v>9</v>
      </c>
      <c r="J411" s="127">
        <f t="shared" si="63"/>
        <v>0</v>
      </c>
      <c r="K411" s="172"/>
      <c r="L411" s="172"/>
      <c r="M411" s="172"/>
      <c r="N411" s="128">
        <f t="shared" si="68"/>
        <v>0</v>
      </c>
      <c r="O411" s="128">
        <f t="shared" si="64"/>
        <v>0</v>
      </c>
      <c r="P411" s="128">
        <f t="shared" si="65"/>
        <v>0</v>
      </c>
      <c r="Q411" s="129">
        <f t="shared" si="69"/>
        <v>18</v>
      </c>
      <c r="R411" s="177">
        <v>0</v>
      </c>
      <c r="S411" s="177">
        <v>0</v>
      </c>
      <c r="T411" s="177">
        <v>0</v>
      </c>
      <c r="U411" s="129">
        <f>-(S411*'Ficha funcionário'!O406)*'Ficha de funcio e processa'!J411</f>
        <v>0</v>
      </c>
      <c r="V411" s="129">
        <f>(T411*'Ficha funcionário'!O406)*'Ficha de funcio e processa'!J411</f>
        <v>0</v>
      </c>
      <c r="W411" s="130">
        <f t="shared" si="70"/>
        <v>0</v>
      </c>
      <c r="X411" s="132"/>
      <c r="Y411" s="132">
        <f t="shared" si="61"/>
        <v>0</v>
      </c>
      <c r="Z411" s="133"/>
      <c r="AA411" s="133"/>
      <c r="AB411" s="133"/>
      <c r="AC411" s="133"/>
      <c r="AD411" s="149">
        <f>'Ficha funcionário'!Q406</f>
        <v>0</v>
      </c>
      <c r="AE411" s="149">
        <f>'Ficha funcionário'!P406</f>
        <v>0</v>
      </c>
      <c r="AF411" s="133"/>
      <c r="AG411" s="221"/>
      <c r="AH411" s="221"/>
      <c r="AI411" s="222">
        <f t="shared" si="66"/>
        <v>0</v>
      </c>
      <c r="AJ411" s="223">
        <f>'Ficha funcionário'!J406</f>
        <v>0</v>
      </c>
      <c r="AK411" s="222">
        <f>'Ficha funcionário'!K406</f>
        <v>0</v>
      </c>
      <c r="AL411" s="222">
        <f>'Ficha funcionário'!L406</f>
        <v>0</v>
      </c>
      <c r="AM411" s="222">
        <f>'Ficha funcionário'!M406</f>
        <v>-0.3</v>
      </c>
      <c r="AN411" s="222">
        <f t="shared" si="62"/>
        <v>0</v>
      </c>
      <c r="AO411" s="134">
        <f t="shared" si="67"/>
        <v>0</v>
      </c>
      <c r="AP411" s="178"/>
      <c r="AQ411" s="246" t="s">
        <v>175</v>
      </c>
      <c r="AR411" s="179"/>
      <c r="AS411" s="179"/>
      <c r="AT411" s="179"/>
      <c r="AU411" s="179"/>
    </row>
    <row r="412" spans="1:47">
      <c r="A412" s="123" t="b">
        <f>'Ficha funcionário'!A407</f>
        <v>0</v>
      </c>
      <c r="B412" s="123">
        <f>'Ficha funcionário'!B407</f>
        <v>0</v>
      </c>
      <c r="C412" s="123">
        <f>'Ficha funcionário'!C407</f>
        <v>0</v>
      </c>
      <c r="D412" s="124">
        <f>'Ficha funcionário'!D407</f>
        <v>0</v>
      </c>
      <c r="E41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1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12" s="173">
        <f>'Ficha funcionário'!I407</f>
        <v>0</v>
      </c>
      <c r="H412" s="126">
        <f>'Ficha funcionário'!N407</f>
        <v>44</v>
      </c>
      <c r="I412" s="126">
        <f>'Ficha funcionário'!O407</f>
        <v>9</v>
      </c>
      <c r="J412" s="127">
        <f t="shared" si="63"/>
        <v>0</v>
      </c>
      <c r="K412" s="172"/>
      <c r="L412" s="172"/>
      <c r="M412" s="172"/>
      <c r="N412" s="128">
        <f t="shared" si="68"/>
        <v>0</v>
      </c>
      <c r="O412" s="128">
        <f t="shared" si="64"/>
        <v>0</v>
      </c>
      <c r="P412" s="128">
        <f t="shared" si="65"/>
        <v>0</v>
      </c>
      <c r="Q412" s="129">
        <f t="shared" si="69"/>
        <v>18</v>
      </c>
      <c r="R412" s="177">
        <v>0</v>
      </c>
      <c r="S412" s="177">
        <v>0</v>
      </c>
      <c r="T412" s="177">
        <v>0</v>
      </c>
      <c r="U412" s="129">
        <f>-(S412*'Ficha funcionário'!O407)*'Ficha de funcio e processa'!J412</f>
        <v>0</v>
      </c>
      <c r="V412" s="129">
        <f>(T412*'Ficha funcionário'!O407)*'Ficha de funcio e processa'!J412</f>
        <v>0</v>
      </c>
      <c r="W412" s="130">
        <f t="shared" si="70"/>
        <v>0</v>
      </c>
      <c r="X412" s="132"/>
      <c r="Y412" s="132">
        <f t="shared" si="61"/>
        <v>0</v>
      </c>
      <c r="Z412" s="133"/>
      <c r="AA412" s="133"/>
      <c r="AB412" s="133"/>
      <c r="AC412" s="133"/>
      <c r="AD412" s="149">
        <f>'Ficha funcionário'!Q407</f>
        <v>0</v>
      </c>
      <c r="AE412" s="149">
        <f>'Ficha funcionário'!P407</f>
        <v>0</v>
      </c>
      <c r="AF412" s="133"/>
      <c r="AG412" s="221"/>
      <c r="AH412" s="221"/>
      <c r="AI412" s="222">
        <f t="shared" si="66"/>
        <v>0</v>
      </c>
      <c r="AJ412" s="223">
        <f>'Ficha funcionário'!J407</f>
        <v>0</v>
      </c>
      <c r="AK412" s="222">
        <f>'Ficha funcionário'!K407</f>
        <v>0</v>
      </c>
      <c r="AL412" s="222">
        <f>'Ficha funcionário'!L407</f>
        <v>0</v>
      </c>
      <c r="AM412" s="222">
        <f>'Ficha funcionário'!M407</f>
        <v>-0.3</v>
      </c>
      <c r="AN412" s="222">
        <f t="shared" si="62"/>
        <v>0</v>
      </c>
      <c r="AO412" s="134">
        <f t="shared" si="67"/>
        <v>0</v>
      </c>
      <c r="AP412" s="178"/>
      <c r="AQ412" s="246" t="s">
        <v>175</v>
      </c>
      <c r="AR412" s="179"/>
      <c r="AS412" s="179"/>
      <c r="AT412" s="179"/>
      <c r="AU412" s="179"/>
    </row>
    <row r="413" spans="1:47">
      <c r="A413" s="123" t="b">
        <f>'Ficha funcionário'!A408</f>
        <v>0</v>
      </c>
      <c r="B413" s="123">
        <f>'Ficha funcionário'!B408</f>
        <v>0</v>
      </c>
      <c r="C413" s="123">
        <f>'Ficha funcionário'!C408</f>
        <v>0</v>
      </c>
      <c r="D413" s="124">
        <f>'Ficha funcionário'!D408</f>
        <v>0</v>
      </c>
      <c r="E41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1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13" s="173">
        <f>'Ficha funcionário'!I408</f>
        <v>0</v>
      </c>
      <c r="H413" s="126">
        <f>'Ficha funcionário'!N408</f>
        <v>44</v>
      </c>
      <c r="I413" s="126">
        <f>'Ficha funcionário'!O408</f>
        <v>9</v>
      </c>
      <c r="J413" s="127">
        <f t="shared" si="63"/>
        <v>0</v>
      </c>
      <c r="K413" s="172"/>
      <c r="L413" s="172"/>
      <c r="M413" s="172"/>
      <c r="N413" s="128">
        <f t="shared" si="68"/>
        <v>0</v>
      </c>
      <c r="O413" s="128">
        <f t="shared" si="64"/>
        <v>0</v>
      </c>
      <c r="P413" s="128">
        <f t="shared" si="65"/>
        <v>0</v>
      </c>
      <c r="Q413" s="129">
        <f t="shared" si="69"/>
        <v>18</v>
      </c>
      <c r="R413" s="177">
        <v>0</v>
      </c>
      <c r="S413" s="177">
        <v>0</v>
      </c>
      <c r="T413" s="177">
        <v>0</v>
      </c>
      <c r="U413" s="129">
        <f>-(S413*'Ficha funcionário'!O408)*'Ficha de funcio e processa'!J413</f>
        <v>0</v>
      </c>
      <c r="V413" s="129">
        <f>(T413*'Ficha funcionário'!O408)*'Ficha de funcio e processa'!J413</f>
        <v>0</v>
      </c>
      <c r="W413" s="130">
        <f t="shared" si="70"/>
        <v>0</v>
      </c>
      <c r="X413" s="132"/>
      <c r="Y413" s="132">
        <f t="shared" si="61"/>
        <v>0</v>
      </c>
      <c r="Z413" s="133"/>
      <c r="AA413" s="133"/>
      <c r="AB413" s="133"/>
      <c r="AC413" s="133"/>
      <c r="AD413" s="149">
        <f>'Ficha funcionário'!Q408</f>
        <v>0</v>
      </c>
      <c r="AE413" s="149">
        <f>'Ficha funcionário'!P408</f>
        <v>0</v>
      </c>
      <c r="AF413" s="133"/>
      <c r="AG413" s="221"/>
      <c r="AH413" s="221"/>
      <c r="AI413" s="222">
        <f t="shared" si="66"/>
        <v>0</v>
      </c>
      <c r="AJ413" s="223">
        <f>'Ficha funcionário'!J408</f>
        <v>0</v>
      </c>
      <c r="AK413" s="222">
        <f>'Ficha funcionário'!K408</f>
        <v>0</v>
      </c>
      <c r="AL413" s="222">
        <f>'Ficha funcionário'!L408</f>
        <v>0</v>
      </c>
      <c r="AM413" s="222">
        <f>'Ficha funcionário'!M408</f>
        <v>-0.3</v>
      </c>
      <c r="AN413" s="222">
        <f t="shared" si="62"/>
        <v>0</v>
      </c>
      <c r="AO413" s="134">
        <f t="shared" si="67"/>
        <v>0</v>
      </c>
      <c r="AP413" s="178"/>
      <c r="AQ413" s="246" t="s">
        <v>175</v>
      </c>
      <c r="AR413" s="179"/>
      <c r="AS413" s="179"/>
      <c r="AT413" s="179"/>
      <c r="AU413" s="179"/>
    </row>
    <row r="414" spans="1:47">
      <c r="A414" s="123" t="b">
        <f>'Ficha funcionário'!A409</f>
        <v>0</v>
      </c>
      <c r="B414" s="123">
        <f>'Ficha funcionário'!B409</f>
        <v>0</v>
      </c>
      <c r="C414" s="123">
        <f>'Ficha funcionário'!C409</f>
        <v>0</v>
      </c>
      <c r="D414" s="124">
        <f>'Ficha funcionário'!D409</f>
        <v>0</v>
      </c>
      <c r="E41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1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14" s="173">
        <f>'Ficha funcionário'!I409</f>
        <v>0</v>
      </c>
      <c r="H414" s="126">
        <f>'Ficha funcionário'!N409</f>
        <v>44</v>
      </c>
      <c r="I414" s="126">
        <f>'Ficha funcionário'!O409</f>
        <v>9</v>
      </c>
      <c r="J414" s="127">
        <f t="shared" si="63"/>
        <v>0</v>
      </c>
      <c r="K414" s="172"/>
      <c r="L414" s="172"/>
      <c r="M414" s="172"/>
      <c r="N414" s="128">
        <f t="shared" si="68"/>
        <v>0</v>
      </c>
      <c r="O414" s="128">
        <f t="shared" si="64"/>
        <v>0</v>
      </c>
      <c r="P414" s="128">
        <f t="shared" si="65"/>
        <v>0</v>
      </c>
      <c r="Q414" s="129">
        <f t="shared" si="69"/>
        <v>18</v>
      </c>
      <c r="R414" s="177">
        <v>0</v>
      </c>
      <c r="S414" s="177">
        <v>0</v>
      </c>
      <c r="T414" s="177">
        <v>0</v>
      </c>
      <c r="U414" s="129">
        <f>-(S414*'Ficha funcionário'!O409)*'Ficha de funcio e processa'!J414</f>
        <v>0</v>
      </c>
      <c r="V414" s="129">
        <f>(T414*'Ficha funcionário'!O409)*'Ficha de funcio e processa'!J414</f>
        <v>0</v>
      </c>
      <c r="W414" s="130">
        <f t="shared" si="70"/>
        <v>0</v>
      </c>
      <c r="X414" s="132"/>
      <c r="Y414" s="132">
        <f t="shared" si="61"/>
        <v>0</v>
      </c>
      <c r="Z414" s="133"/>
      <c r="AA414" s="133"/>
      <c r="AB414" s="133"/>
      <c r="AC414" s="133"/>
      <c r="AD414" s="149">
        <f>'Ficha funcionário'!Q409</f>
        <v>0</v>
      </c>
      <c r="AE414" s="149">
        <f>'Ficha funcionário'!P409</f>
        <v>0</v>
      </c>
      <c r="AF414" s="133"/>
      <c r="AG414" s="221"/>
      <c r="AH414" s="221"/>
      <c r="AI414" s="222">
        <f t="shared" si="66"/>
        <v>0</v>
      </c>
      <c r="AJ414" s="223">
        <f>'Ficha funcionário'!J409</f>
        <v>0</v>
      </c>
      <c r="AK414" s="222">
        <f>'Ficha funcionário'!K409</f>
        <v>0</v>
      </c>
      <c r="AL414" s="222">
        <f>'Ficha funcionário'!L409</f>
        <v>0</v>
      </c>
      <c r="AM414" s="222">
        <f>'Ficha funcionário'!M409</f>
        <v>-0.3</v>
      </c>
      <c r="AN414" s="222">
        <f t="shared" si="62"/>
        <v>0</v>
      </c>
      <c r="AO414" s="134">
        <f t="shared" si="67"/>
        <v>0</v>
      </c>
      <c r="AP414" s="178"/>
      <c r="AQ414" s="246" t="s">
        <v>175</v>
      </c>
      <c r="AR414" s="179"/>
      <c r="AS414" s="179"/>
      <c r="AT414" s="179"/>
      <c r="AU414" s="179"/>
    </row>
    <row r="415" spans="1:47">
      <c r="A415" s="123" t="b">
        <f>'Ficha funcionário'!A410</f>
        <v>0</v>
      </c>
      <c r="B415" s="123">
        <f>'Ficha funcionário'!B410</f>
        <v>0</v>
      </c>
      <c r="C415" s="123">
        <f>'Ficha funcionário'!C410</f>
        <v>0</v>
      </c>
      <c r="D415" s="124">
        <f>'Ficha funcionário'!D410</f>
        <v>0</v>
      </c>
      <c r="E41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1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15" s="173">
        <f>'Ficha funcionário'!I410</f>
        <v>0</v>
      </c>
      <c r="H415" s="126">
        <f>'Ficha funcionário'!N410</f>
        <v>44</v>
      </c>
      <c r="I415" s="126">
        <f>'Ficha funcionário'!O410</f>
        <v>9</v>
      </c>
      <c r="J415" s="127">
        <f t="shared" si="63"/>
        <v>0</v>
      </c>
      <c r="K415" s="172"/>
      <c r="L415" s="172"/>
      <c r="M415" s="172"/>
      <c r="N415" s="128">
        <f t="shared" si="68"/>
        <v>0</v>
      </c>
      <c r="O415" s="128">
        <f t="shared" si="64"/>
        <v>0</v>
      </c>
      <c r="P415" s="128">
        <f t="shared" si="65"/>
        <v>0</v>
      </c>
      <c r="Q415" s="129">
        <f t="shared" si="69"/>
        <v>18</v>
      </c>
      <c r="R415" s="177">
        <v>0</v>
      </c>
      <c r="S415" s="177">
        <v>0</v>
      </c>
      <c r="T415" s="177">
        <v>0</v>
      </c>
      <c r="U415" s="129">
        <f>-(S415*'Ficha funcionário'!O410)*'Ficha de funcio e processa'!J415</f>
        <v>0</v>
      </c>
      <c r="V415" s="129">
        <f>(T415*'Ficha funcionário'!O410)*'Ficha de funcio e processa'!J415</f>
        <v>0</v>
      </c>
      <c r="W415" s="130">
        <f t="shared" si="70"/>
        <v>0</v>
      </c>
      <c r="X415" s="132"/>
      <c r="Y415" s="132">
        <f t="shared" si="61"/>
        <v>0</v>
      </c>
      <c r="Z415" s="133"/>
      <c r="AA415" s="133"/>
      <c r="AB415" s="133"/>
      <c r="AC415" s="133"/>
      <c r="AD415" s="149">
        <f>'Ficha funcionário'!Q410</f>
        <v>0</v>
      </c>
      <c r="AE415" s="149">
        <f>'Ficha funcionário'!P410</f>
        <v>0</v>
      </c>
      <c r="AF415" s="133"/>
      <c r="AG415" s="221"/>
      <c r="AH415" s="221"/>
      <c r="AI415" s="222">
        <f t="shared" si="66"/>
        <v>0</v>
      </c>
      <c r="AJ415" s="223">
        <f>'Ficha funcionário'!J410</f>
        <v>0</v>
      </c>
      <c r="AK415" s="222">
        <f>'Ficha funcionário'!K410</f>
        <v>0</v>
      </c>
      <c r="AL415" s="222">
        <f>'Ficha funcionário'!L410</f>
        <v>0</v>
      </c>
      <c r="AM415" s="222">
        <f>'Ficha funcionário'!M410</f>
        <v>-0.3</v>
      </c>
      <c r="AN415" s="222">
        <f t="shared" si="62"/>
        <v>0</v>
      </c>
      <c r="AO415" s="134">
        <f t="shared" si="67"/>
        <v>0</v>
      </c>
      <c r="AP415" s="178"/>
      <c r="AQ415" s="246" t="s">
        <v>175</v>
      </c>
      <c r="AR415" s="179"/>
      <c r="AS415" s="179"/>
      <c r="AT415" s="179"/>
      <c r="AU415" s="179"/>
    </row>
    <row r="416" spans="1:47">
      <c r="A416" s="123" t="b">
        <f>'Ficha funcionário'!A411</f>
        <v>0</v>
      </c>
      <c r="B416" s="123">
        <f>'Ficha funcionário'!B411</f>
        <v>0</v>
      </c>
      <c r="C416" s="123">
        <f>'Ficha funcionário'!C411</f>
        <v>0</v>
      </c>
      <c r="D416" s="124">
        <f>'Ficha funcionário'!D411</f>
        <v>0</v>
      </c>
      <c r="E41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1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16" s="173">
        <f>'Ficha funcionário'!I411</f>
        <v>0</v>
      </c>
      <c r="H416" s="126">
        <f>'Ficha funcionário'!N411</f>
        <v>44</v>
      </c>
      <c r="I416" s="126">
        <f>'Ficha funcionário'!O411</f>
        <v>9</v>
      </c>
      <c r="J416" s="127">
        <f t="shared" si="63"/>
        <v>0</v>
      </c>
      <c r="K416" s="172"/>
      <c r="L416" s="172"/>
      <c r="M416" s="172"/>
      <c r="N416" s="128">
        <f t="shared" si="68"/>
        <v>0</v>
      </c>
      <c r="O416" s="128">
        <f t="shared" si="64"/>
        <v>0</v>
      </c>
      <c r="P416" s="128">
        <f t="shared" si="65"/>
        <v>0</v>
      </c>
      <c r="Q416" s="129">
        <f t="shared" si="69"/>
        <v>18</v>
      </c>
      <c r="R416" s="177">
        <v>0</v>
      </c>
      <c r="S416" s="177">
        <v>0</v>
      </c>
      <c r="T416" s="177">
        <v>0</v>
      </c>
      <c r="U416" s="129">
        <f>-(S416*'Ficha funcionário'!O411)*'Ficha de funcio e processa'!J416</f>
        <v>0</v>
      </c>
      <c r="V416" s="129">
        <f>(T416*'Ficha funcionário'!O411)*'Ficha de funcio e processa'!J416</f>
        <v>0</v>
      </c>
      <c r="W416" s="130">
        <f t="shared" si="70"/>
        <v>0</v>
      </c>
      <c r="X416" s="132"/>
      <c r="Y416" s="132">
        <f t="shared" si="61"/>
        <v>0</v>
      </c>
      <c r="Z416" s="133"/>
      <c r="AA416" s="133"/>
      <c r="AB416" s="133"/>
      <c r="AC416" s="133"/>
      <c r="AD416" s="149">
        <f>'Ficha funcionário'!Q411</f>
        <v>0</v>
      </c>
      <c r="AE416" s="149">
        <f>'Ficha funcionário'!P411</f>
        <v>0</v>
      </c>
      <c r="AF416" s="133"/>
      <c r="AG416" s="221"/>
      <c r="AH416" s="221"/>
      <c r="AI416" s="222">
        <f t="shared" si="66"/>
        <v>0</v>
      </c>
      <c r="AJ416" s="223">
        <f>'Ficha funcionário'!J411</f>
        <v>0</v>
      </c>
      <c r="AK416" s="222">
        <f>'Ficha funcionário'!K411</f>
        <v>0</v>
      </c>
      <c r="AL416" s="222">
        <f>'Ficha funcionário'!L411</f>
        <v>0</v>
      </c>
      <c r="AM416" s="222">
        <f>'Ficha funcionário'!M411</f>
        <v>-0.3</v>
      </c>
      <c r="AN416" s="222">
        <f t="shared" si="62"/>
        <v>0</v>
      </c>
      <c r="AO416" s="134">
        <f t="shared" si="67"/>
        <v>0</v>
      </c>
      <c r="AP416" s="178"/>
      <c r="AQ416" s="246" t="s">
        <v>175</v>
      </c>
      <c r="AR416" s="179"/>
      <c r="AS416" s="179"/>
      <c r="AT416" s="179"/>
      <c r="AU416" s="179"/>
    </row>
    <row r="417" spans="1:47">
      <c r="A417" s="123" t="b">
        <f>'Ficha funcionário'!A412</f>
        <v>0</v>
      </c>
      <c r="B417" s="123">
        <f>'Ficha funcionário'!B412</f>
        <v>0</v>
      </c>
      <c r="C417" s="123">
        <f>'Ficha funcionário'!C412</f>
        <v>0</v>
      </c>
      <c r="D417" s="124">
        <f>'Ficha funcionário'!D412</f>
        <v>0</v>
      </c>
      <c r="E41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1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17" s="173">
        <f>'Ficha funcionário'!I412</f>
        <v>0</v>
      </c>
      <c r="H417" s="126">
        <f>'Ficha funcionário'!N412</f>
        <v>44</v>
      </c>
      <c r="I417" s="126">
        <f>'Ficha funcionário'!O412</f>
        <v>9</v>
      </c>
      <c r="J417" s="127">
        <f t="shared" si="63"/>
        <v>0</v>
      </c>
      <c r="K417" s="172"/>
      <c r="L417" s="172"/>
      <c r="M417" s="172"/>
      <c r="N417" s="128">
        <f t="shared" si="68"/>
        <v>0</v>
      </c>
      <c r="O417" s="128">
        <f t="shared" si="64"/>
        <v>0</v>
      </c>
      <c r="P417" s="128">
        <f t="shared" si="65"/>
        <v>0</v>
      </c>
      <c r="Q417" s="129">
        <f t="shared" si="69"/>
        <v>18</v>
      </c>
      <c r="R417" s="177">
        <v>0</v>
      </c>
      <c r="S417" s="177">
        <v>0</v>
      </c>
      <c r="T417" s="177">
        <v>0</v>
      </c>
      <c r="U417" s="129">
        <f>-(S417*'Ficha funcionário'!O412)*'Ficha de funcio e processa'!J417</f>
        <v>0</v>
      </c>
      <c r="V417" s="129">
        <f>(T417*'Ficha funcionário'!O412)*'Ficha de funcio e processa'!J417</f>
        <v>0</v>
      </c>
      <c r="W417" s="130">
        <f t="shared" si="70"/>
        <v>0</v>
      </c>
      <c r="X417" s="132"/>
      <c r="Y417" s="132">
        <f t="shared" si="61"/>
        <v>0</v>
      </c>
      <c r="Z417" s="133"/>
      <c r="AA417" s="133"/>
      <c r="AB417" s="133"/>
      <c r="AC417" s="133"/>
      <c r="AD417" s="149">
        <f>'Ficha funcionário'!Q412</f>
        <v>0</v>
      </c>
      <c r="AE417" s="149">
        <f>'Ficha funcionário'!P412</f>
        <v>0</v>
      </c>
      <c r="AF417" s="133"/>
      <c r="AG417" s="221"/>
      <c r="AH417" s="221"/>
      <c r="AI417" s="222">
        <f t="shared" si="66"/>
        <v>0</v>
      </c>
      <c r="AJ417" s="223">
        <f>'Ficha funcionário'!J412</f>
        <v>0</v>
      </c>
      <c r="AK417" s="222">
        <f>'Ficha funcionário'!K412</f>
        <v>0</v>
      </c>
      <c r="AL417" s="222">
        <f>'Ficha funcionário'!L412</f>
        <v>0</v>
      </c>
      <c r="AM417" s="222">
        <f>'Ficha funcionário'!M412</f>
        <v>-0.3</v>
      </c>
      <c r="AN417" s="222">
        <f t="shared" si="62"/>
        <v>0</v>
      </c>
      <c r="AO417" s="134">
        <f t="shared" si="67"/>
        <v>0</v>
      </c>
      <c r="AP417" s="178"/>
      <c r="AQ417" s="246" t="s">
        <v>175</v>
      </c>
      <c r="AR417" s="179"/>
      <c r="AS417" s="179"/>
      <c r="AT417" s="179"/>
      <c r="AU417" s="179"/>
    </row>
    <row r="418" spans="1:47">
      <c r="A418" s="123" t="b">
        <f>'Ficha funcionário'!A413</f>
        <v>0</v>
      </c>
      <c r="B418" s="123">
        <f>'Ficha funcionário'!B413</f>
        <v>0</v>
      </c>
      <c r="C418" s="123">
        <f>'Ficha funcionário'!C413</f>
        <v>0</v>
      </c>
      <c r="D418" s="124">
        <f>'Ficha funcionário'!D413</f>
        <v>0</v>
      </c>
      <c r="E41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1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18" s="173">
        <f>'Ficha funcionário'!I413</f>
        <v>0</v>
      </c>
      <c r="H418" s="126">
        <f>'Ficha funcionário'!N413</f>
        <v>44</v>
      </c>
      <c r="I418" s="126">
        <f>'Ficha funcionário'!O413</f>
        <v>9</v>
      </c>
      <c r="J418" s="127">
        <f t="shared" si="63"/>
        <v>0</v>
      </c>
      <c r="K418" s="172"/>
      <c r="L418" s="172"/>
      <c r="M418" s="172"/>
      <c r="N418" s="128">
        <f t="shared" si="68"/>
        <v>0</v>
      </c>
      <c r="O418" s="128">
        <f t="shared" si="64"/>
        <v>0</v>
      </c>
      <c r="P418" s="128">
        <f t="shared" si="65"/>
        <v>0</v>
      </c>
      <c r="Q418" s="129">
        <f t="shared" si="69"/>
        <v>18</v>
      </c>
      <c r="R418" s="177">
        <v>0</v>
      </c>
      <c r="S418" s="177">
        <v>0</v>
      </c>
      <c r="T418" s="177">
        <v>0</v>
      </c>
      <c r="U418" s="129">
        <f>-(S418*'Ficha funcionário'!O413)*'Ficha de funcio e processa'!J418</f>
        <v>0</v>
      </c>
      <c r="V418" s="129">
        <f>(T418*'Ficha funcionário'!O413)*'Ficha de funcio e processa'!J418</f>
        <v>0</v>
      </c>
      <c r="W418" s="130">
        <f t="shared" si="70"/>
        <v>0</v>
      </c>
      <c r="X418" s="132"/>
      <c r="Y418" s="132">
        <f t="shared" si="61"/>
        <v>0</v>
      </c>
      <c r="Z418" s="133"/>
      <c r="AA418" s="133"/>
      <c r="AB418" s="133"/>
      <c r="AC418" s="133"/>
      <c r="AD418" s="149">
        <f>'Ficha funcionário'!Q413</f>
        <v>0</v>
      </c>
      <c r="AE418" s="149">
        <f>'Ficha funcionário'!P413</f>
        <v>0</v>
      </c>
      <c r="AF418" s="133"/>
      <c r="AG418" s="221"/>
      <c r="AH418" s="221"/>
      <c r="AI418" s="222">
        <f t="shared" si="66"/>
        <v>0</v>
      </c>
      <c r="AJ418" s="223">
        <f>'Ficha funcionário'!J413</f>
        <v>0</v>
      </c>
      <c r="AK418" s="222">
        <f>'Ficha funcionário'!K413</f>
        <v>0</v>
      </c>
      <c r="AL418" s="222">
        <f>'Ficha funcionário'!L413</f>
        <v>0</v>
      </c>
      <c r="AM418" s="222">
        <f>'Ficha funcionário'!M413</f>
        <v>-0.3</v>
      </c>
      <c r="AN418" s="222">
        <f t="shared" si="62"/>
        <v>0</v>
      </c>
      <c r="AO418" s="134">
        <f t="shared" si="67"/>
        <v>0</v>
      </c>
      <c r="AP418" s="178"/>
      <c r="AQ418" s="246" t="s">
        <v>175</v>
      </c>
      <c r="AR418" s="179"/>
      <c r="AS418" s="179"/>
      <c r="AT418" s="179"/>
      <c r="AU418" s="179"/>
    </row>
    <row r="419" spans="1:47">
      <c r="A419" s="123" t="b">
        <f>'Ficha funcionário'!A414</f>
        <v>0</v>
      </c>
      <c r="B419" s="123">
        <f>'Ficha funcionário'!B414</f>
        <v>0</v>
      </c>
      <c r="C419" s="123">
        <f>'Ficha funcionário'!C414</f>
        <v>0</v>
      </c>
      <c r="D419" s="124">
        <f>'Ficha funcionário'!D414</f>
        <v>0</v>
      </c>
      <c r="E41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1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19" s="173">
        <f>'Ficha funcionário'!I414</f>
        <v>0</v>
      </c>
      <c r="H419" s="126">
        <f>'Ficha funcionário'!N414</f>
        <v>44</v>
      </c>
      <c r="I419" s="126">
        <f>'Ficha funcionário'!O414</f>
        <v>9</v>
      </c>
      <c r="J419" s="127">
        <f t="shared" si="63"/>
        <v>0</v>
      </c>
      <c r="K419" s="172"/>
      <c r="L419" s="172"/>
      <c r="M419" s="172"/>
      <c r="N419" s="128">
        <f t="shared" si="68"/>
        <v>0</v>
      </c>
      <c r="O419" s="128">
        <f t="shared" si="64"/>
        <v>0</v>
      </c>
      <c r="P419" s="128">
        <f t="shared" si="65"/>
        <v>0</v>
      </c>
      <c r="Q419" s="129">
        <f t="shared" si="69"/>
        <v>18</v>
      </c>
      <c r="R419" s="177">
        <v>0</v>
      </c>
      <c r="S419" s="177">
        <v>0</v>
      </c>
      <c r="T419" s="177">
        <v>0</v>
      </c>
      <c r="U419" s="129">
        <f>-(S419*'Ficha funcionário'!O414)*'Ficha de funcio e processa'!J419</f>
        <v>0</v>
      </c>
      <c r="V419" s="129">
        <f>(T419*'Ficha funcionário'!O414)*'Ficha de funcio e processa'!J419</f>
        <v>0</v>
      </c>
      <c r="W419" s="130">
        <f t="shared" si="70"/>
        <v>0</v>
      </c>
      <c r="X419" s="132"/>
      <c r="Y419" s="132">
        <f t="shared" ref="Y419:Y482" si="71">G419*5%</f>
        <v>0</v>
      </c>
      <c r="Z419" s="133"/>
      <c r="AA419" s="133"/>
      <c r="AB419" s="133"/>
      <c r="AC419" s="133"/>
      <c r="AD419" s="149">
        <f>'Ficha funcionário'!Q414</f>
        <v>0</v>
      </c>
      <c r="AE419" s="149">
        <f>'Ficha funcionário'!P414</f>
        <v>0</v>
      </c>
      <c r="AF419" s="133"/>
      <c r="AG419" s="221"/>
      <c r="AH419" s="221"/>
      <c r="AI419" s="222">
        <f t="shared" si="66"/>
        <v>0</v>
      </c>
      <c r="AJ419" s="223">
        <f>'Ficha funcionário'!J414</f>
        <v>0</v>
      </c>
      <c r="AK419" s="222">
        <f>'Ficha funcionário'!K414</f>
        <v>0</v>
      </c>
      <c r="AL419" s="222">
        <f>'Ficha funcionário'!L414</f>
        <v>0</v>
      </c>
      <c r="AM419" s="222">
        <f>'Ficha funcionário'!M414</f>
        <v>-0.3</v>
      </c>
      <c r="AN419" s="222">
        <f t="shared" ref="AN419:AN482" si="72">(AM419*AJ419)+AK419</f>
        <v>0</v>
      </c>
      <c r="AO419" s="134">
        <f t="shared" si="67"/>
        <v>0</v>
      </c>
      <c r="AP419" s="178"/>
      <c r="AQ419" s="246" t="s">
        <v>175</v>
      </c>
      <c r="AR419" s="179"/>
      <c r="AS419" s="179"/>
      <c r="AT419" s="179"/>
      <c r="AU419" s="179"/>
    </row>
    <row r="420" spans="1:47">
      <c r="A420" s="123" t="b">
        <f>'Ficha funcionário'!A415</f>
        <v>0</v>
      </c>
      <c r="B420" s="123">
        <f>'Ficha funcionário'!B415</f>
        <v>0</v>
      </c>
      <c r="C420" s="123">
        <f>'Ficha funcionário'!C415</f>
        <v>0</v>
      </c>
      <c r="D420" s="124">
        <f>'Ficha funcionário'!D415</f>
        <v>0</v>
      </c>
      <c r="E42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2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20" s="173">
        <f>'Ficha funcionário'!I415</f>
        <v>0</v>
      </c>
      <c r="H420" s="126">
        <f>'Ficha funcionário'!N415</f>
        <v>44</v>
      </c>
      <c r="I420" s="126">
        <f>'Ficha funcionário'!O415</f>
        <v>9</v>
      </c>
      <c r="J420" s="127">
        <f t="shared" si="63"/>
        <v>0</v>
      </c>
      <c r="K420" s="172"/>
      <c r="L420" s="172"/>
      <c r="M420" s="172"/>
      <c r="N420" s="128">
        <f t="shared" si="68"/>
        <v>0</v>
      </c>
      <c r="O420" s="128">
        <f t="shared" si="64"/>
        <v>0</v>
      </c>
      <c r="P420" s="128">
        <f t="shared" si="65"/>
        <v>0</v>
      </c>
      <c r="Q420" s="129">
        <f t="shared" si="69"/>
        <v>18</v>
      </c>
      <c r="R420" s="177">
        <v>0</v>
      </c>
      <c r="S420" s="177">
        <v>0</v>
      </c>
      <c r="T420" s="177">
        <v>0</v>
      </c>
      <c r="U420" s="129">
        <f>-(S420*'Ficha funcionário'!O415)*'Ficha de funcio e processa'!J420</f>
        <v>0</v>
      </c>
      <c r="V420" s="129">
        <f>(T420*'Ficha funcionário'!O415)*'Ficha de funcio e processa'!J420</f>
        <v>0</v>
      </c>
      <c r="W420" s="130">
        <f t="shared" si="70"/>
        <v>0</v>
      </c>
      <c r="X420" s="132"/>
      <c r="Y420" s="132">
        <f t="shared" si="71"/>
        <v>0</v>
      </c>
      <c r="Z420" s="133"/>
      <c r="AA420" s="133"/>
      <c r="AB420" s="133"/>
      <c r="AC420" s="133"/>
      <c r="AD420" s="149">
        <f>'Ficha funcionário'!Q415</f>
        <v>0</v>
      </c>
      <c r="AE420" s="149">
        <f>'Ficha funcionário'!P415</f>
        <v>0</v>
      </c>
      <c r="AF420" s="133"/>
      <c r="AG420" s="221"/>
      <c r="AH420" s="221"/>
      <c r="AI420" s="222">
        <f t="shared" si="66"/>
        <v>0</v>
      </c>
      <c r="AJ420" s="223">
        <f>'Ficha funcionário'!J415</f>
        <v>0</v>
      </c>
      <c r="AK420" s="222">
        <f>'Ficha funcionário'!K415</f>
        <v>0</v>
      </c>
      <c r="AL420" s="222">
        <f>'Ficha funcionário'!L415</f>
        <v>0</v>
      </c>
      <c r="AM420" s="222">
        <f>'Ficha funcionário'!M415</f>
        <v>-0.3</v>
      </c>
      <c r="AN420" s="222">
        <f t="shared" si="72"/>
        <v>0</v>
      </c>
      <c r="AO420" s="134">
        <f t="shared" si="67"/>
        <v>0</v>
      </c>
      <c r="AP420" s="178"/>
      <c r="AQ420" s="246" t="s">
        <v>175</v>
      </c>
      <c r="AR420" s="179"/>
      <c r="AS420" s="179"/>
      <c r="AT420" s="179"/>
      <c r="AU420" s="179"/>
    </row>
    <row r="421" spans="1:47">
      <c r="A421" s="123" t="b">
        <f>'Ficha funcionário'!A416</f>
        <v>0</v>
      </c>
      <c r="B421" s="123">
        <f>'Ficha funcionário'!B416</f>
        <v>0</v>
      </c>
      <c r="C421" s="123">
        <f>'Ficha funcionário'!C416</f>
        <v>0</v>
      </c>
      <c r="D421" s="124">
        <f>'Ficha funcionário'!D416</f>
        <v>0</v>
      </c>
      <c r="E42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2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21" s="173">
        <f>'Ficha funcionário'!I416</f>
        <v>0</v>
      </c>
      <c r="H421" s="126">
        <f>'Ficha funcionário'!N416</f>
        <v>44</v>
      </c>
      <c r="I421" s="126">
        <f>'Ficha funcionário'!O416</f>
        <v>9</v>
      </c>
      <c r="J421" s="127">
        <f t="shared" si="63"/>
        <v>0</v>
      </c>
      <c r="K421" s="172"/>
      <c r="L421" s="172"/>
      <c r="M421" s="172"/>
      <c r="N421" s="128">
        <f t="shared" si="68"/>
        <v>0</v>
      </c>
      <c r="O421" s="128">
        <f t="shared" si="64"/>
        <v>0</v>
      </c>
      <c r="P421" s="128">
        <f t="shared" si="65"/>
        <v>0</v>
      </c>
      <c r="Q421" s="129">
        <f t="shared" si="69"/>
        <v>18</v>
      </c>
      <c r="R421" s="177">
        <v>0</v>
      </c>
      <c r="S421" s="177">
        <v>0</v>
      </c>
      <c r="T421" s="177">
        <v>0</v>
      </c>
      <c r="U421" s="129">
        <f>-(S421*'Ficha funcionário'!O416)*'Ficha de funcio e processa'!J421</f>
        <v>0</v>
      </c>
      <c r="V421" s="129">
        <f>(T421*'Ficha funcionário'!O416)*'Ficha de funcio e processa'!J421</f>
        <v>0</v>
      </c>
      <c r="W421" s="130">
        <f t="shared" si="70"/>
        <v>0</v>
      </c>
      <c r="X421" s="132"/>
      <c r="Y421" s="132">
        <f t="shared" si="71"/>
        <v>0</v>
      </c>
      <c r="Z421" s="133"/>
      <c r="AA421" s="133"/>
      <c r="AB421" s="133"/>
      <c r="AC421" s="133"/>
      <c r="AD421" s="149">
        <f>'Ficha funcionário'!Q416</f>
        <v>0</v>
      </c>
      <c r="AE421" s="149">
        <f>'Ficha funcionário'!P416</f>
        <v>0</v>
      </c>
      <c r="AF421" s="133"/>
      <c r="AG421" s="221"/>
      <c r="AH421" s="221"/>
      <c r="AI421" s="222">
        <f t="shared" si="66"/>
        <v>0</v>
      </c>
      <c r="AJ421" s="223">
        <f>'Ficha funcionário'!J416</f>
        <v>0</v>
      </c>
      <c r="AK421" s="222">
        <f>'Ficha funcionário'!K416</f>
        <v>0</v>
      </c>
      <c r="AL421" s="222">
        <f>'Ficha funcionário'!L416</f>
        <v>0</v>
      </c>
      <c r="AM421" s="222">
        <f>'Ficha funcionário'!M416</f>
        <v>-0.3</v>
      </c>
      <c r="AN421" s="222">
        <f t="shared" si="72"/>
        <v>0</v>
      </c>
      <c r="AO421" s="134">
        <f t="shared" si="67"/>
        <v>0</v>
      </c>
      <c r="AP421" s="178"/>
      <c r="AQ421" s="246" t="s">
        <v>175</v>
      </c>
      <c r="AR421" s="179"/>
      <c r="AS421" s="179"/>
      <c r="AT421" s="179"/>
      <c r="AU421" s="179"/>
    </row>
    <row r="422" spans="1:47">
      <c r="A422" s="123" t="b">
        <f>'Ficha funcionário'!A417</f>
        <v>0</v>
      </c>
      <c r="B422" s="123">
        <f>'Ficha funcionário'!B417</f>
        <v>0</v>
      </c>
      <c r="C422" s="123">
        <f>'Ficha funcionário'!C417</f>
        <v>0</v>
      </c>
      <c r="D422" s="124">
        <f>'Ficha funcionário'!D417</f>
        <v>0</v>
      </c>
      <c r="E42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2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22" s="173">
        <f>'Ficha funcionário'!I417</f>
        <v>0</v>
      </c>
      <c r="H422" s="126">
        <f>'Ficha funcionário'!N417</f>
        <v>44</v>
      </c>
      <c r="I422" s="126">
        <f>'Ficha funcionário'!O417</f>
        <v>9</v>
      </c>
      <c r="J422" s="127">
        <f t="shared" si="63"/>
        <v>0</v>
      </c>
      <c r="K422" s="172"/>
      <c r="L422" s="172"/>
      <c r="M422" s="172"/>
      <c r="N422" s="128">
        <f t="shared" si="68"/>
        <v>0</v>
      </c>
      <c r="O422" s="128">
        <f t="shared" si="64"/>
        <v>0</v>
      </c>
      <c r="P422" s="128">
        <f t="shared" si="65"/>
        <v>0</v>
      </c>
      <c r="Q422" s="129">
        <f t="shared" si="69"/>
        <v>18</v>
      </c>
      <c r="R422" s="177">
        <v>0</v>
      </c>
      <c r="S422" s="177">
        <v>0</v>
      </c>
      <c r="T422" s="177">
        <v>0</v>
      </c>
      <c r="U422" s="129">
        <f>-(S422*'Ficha funcionário'!O417)*'Ficha de funcio e processa'!J422</f>
        <v>0</v>
      </c>
      <c r="V422" s="129">
        <f>(T422*'Ficha funcionário'!O417)*'Ficha de funcio e processa'!J422</f>
        <v>0</v>
      </c>
      <c r="W422" s="130">
        <f t="shared" si="70"/>
        <v>0</v>
      </c>
      <c r="X422" s="132"/>
      <c r="Y422" s="132">
        <f t="shared" si="71"/>
        <v>0</v>
      </c>
      <c r="Z422" s="133"/>
      <c r="AA422" s="133"/>
      <c r="AB422" s="133"/>
      <c r="AC422" s="133"/>
      <c r="AD422" s="149">
        <f>'Ficha funcionário'!Q417</f>
        <v>0</v>
      </c>
      <c r="AE422" s="149">
        <f>'Ficha funcionário'!P417</f>
        <v>0</v>
      </c>
      <c r="AF422" s="133"/>
      <c r="AG422" s="221"/>
      <c r="AH422" s="221"/>
      <c r="AI422" s="222">
        <f t="shared" si="66"/>
        <v>0</v>
      </c>
      <c r="AJ422" s="223">
        <f>'Ficha funcionário'!J417</f>
        <v>0</v>
      </c>
      <c r="AK422" s="222">
        <f>'Ficha funcionário'!K417</f>
        <v>0</v>
      </c>
      <c r="AL422" s="222">
        <f>'Ficha funcionário'!L417</f>
        <v>0</v>
      </c>
      <c r="AM422" s="222">
        <f>'Ficha funcionário'!M417</f>
        <v>-0.3</v>
      </c>
      <c r="AN422" s="222">
        <f t="shared" si="72"/>
        <v>0</v>
      </c>
      <c r="AO422" s="134">
        <f t="shared" si="67"/>
        <v>0</v>
      </c>
      <c r="AP422" s="178"/>
      <c r="AQ422" s="246" t="s">
        <v>175</v>
      </c>
      <c r="AR422" s="179"/>
      <c r="AS422" s="179"/>
      <c r="AT422" s="179"/>
      <c r="AU422" s="179"/>
    </row>
    <row r="423" spans="1:47">
      <c r="A423" s="123" t="b">
        <f>'Ficha funcionário'!A418</f>
        <v>0</v>
      </c>
      <c r="B423" s="123">
        <f>'Ficha funcionário'!B418</f>
        <v>0</v>
      </c>
      <c r="C423" s="123">
        <f>'Ficha funcionário'!C418</f>
        <v>0</v>
      </c>
      <c r="D423" s="124">
        <f>'Ficha funcionário'!D418</f>
        <v>0</v>
      </c>
      <c r="E42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2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23" s="173">
        <f>'Ficha funcionário'!I418</f>
        <v>0</v>
      </c>
      <c r="H423" s="126">
        <f>'Ficha funcionário'!N418</f>
        <v>44</v>
      </c>
      <c r="I423" s="126">
        <f>'Ficha funcionário'!O418</f>
        <v>9</v>
      </c>
      <c r="J423" s="127">
        <f t="shared" si="63"/>
        <v>0</v>
      </c>
      <c r="K423" s="172"/>
      <c r="L423" s="172"/>
      <c r="M423" s="172"/>
      <c r="N423" s="128">
        <f t="shared" si="68"/>
        <v>0</v>
      </c>
      <c r="O423" s="128">
        <f t="shared" si="64"/>
        <v>0</v>
      </c>
      <c r="P423" s="128">
        <f t="shared" si="65"/>
        <v>0</v>
      </c>
      <c r="Q423" s="129">
        <f t="shared" si="69"/>
        <v>18</v>
      </c>
      <c r="R423" s="177">
        <v>0</v>
      </c>
      <c r="S423" s="177">
        <v>0</v>
      </c>
      <c r="T423" s="177">
        <v>0</v>
      </c>
      <c r="U423" s="129">
        <f>-(S423*'Ficha funcionário'!O418)*'Ficha de funcio e processa'!J423</f>
        <v>0</v>
      </c>
      <c r="V423" s="129">
        <f>(T423*'Ficha funcionário'!O418)*'Ficha de funcio e processa'!J423</f>
        <v>0</v>
      </c>
      <c r="W423" s="130">
        <f t="shared" si="70"/>
        <v>0</v>
      </c>
      <c r="X423" s="132"/>
      <c r="Y423" s="132">
        <f t="shared" si="71"/>
        <v>0</v>
      </c>
      <c r="Z423" s="133"/>
      <c r="AA423" s="133"/>
      <c r="AB423" s="133"/>
      <c r="AC423" s="133"/>
      <c r="AD423" s="149">
        <f>'Ficha funcionário'!Q418</f>
        <v>0</v>
      </c>
      <c r="AE423" s="149">
        <f>'Ficha funcionário'!P418</f>
        <v>0</v>
      </c>
      <c r="AF423" s="133"/>
      <c r="AG423" s="221"/>
      <c r="AH423" s="221"/>
      <c r="AI423" s="222">
        <f t="shared" si="66"/>
        <v>0</v>
      </c>
      <c r="AJ423" s="223">
        <f>'Ficha funcionário'!J418</f>
        <v>0</v>
      </c>
      <c r="AK423" s="222">
        <f>'Ficha funcionário'!K418</f>
        <v>0</v>
      </c>
      <c r="AL423" s="222">
        <f>'Ficha funcionário'!L418</f>
        <v>0</v>
      </c>
      <c r="AM423" s="222">
        <f>'Ficha funcionário'!M418</f>
        <v>-0.3</v>
      </c>
      <c r="AN423" s="222">
        <f t="shared" si="72"/>
        <v>0</v>
      </c>
      <c r="AO423" s="134">
        <f t="shared" si="67"/>
        <v>0</v>
      </c>
      <c r="AP423" s="178"/>
      <c r="AQ423" s="246" t="s">
        <v>175</v>
      </c>
      <c r="AR423" s="179"/>
      <c r="AS423" s="179"/>
      <c r="AT423" s="179"/>
      <c r="AU423" s="179"/>
    </row>
    <row r="424" spans="1:47">
      <c r="A424" s="123" t="b">
        <f>'Ficha funcionário'!A419</f>
        <v>0</v>
      </c>
      <c r="B424" s="123">
        <f>'Ficha funcionário'!B419</f>
        <v>0</v>
      </c>
      <c r="C424" s="123">
        <f>'Ficha funcionário'!C419</f>
        <v>0</v>
      </c>
      <c r="D424" s="124">
        <f>'Ficha funcionário'!D419</f>
        <v>0</v>
      </c>
      <c r="E42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2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24" s="173">
        <f>'Ficha funcionário'!I419</f>
        <v>0</v>
      </c>
      <c r="H424" s="126">
        <f>'Ficha funcionário'!N419</f>
        <v>44</v>
      </c>
      <c r="I424" s="126">
        <f>'Ficha funcionário'!O419</f>
        <v>9</v>
      </c>
      <c r="J424" s="127">
        <f t="shared" si="63"/>
        <v>0</v>
      </c>
      <c r="K424" s="172"/>
      <c r="L424" s="172"/>
      <c r="M424" s="172"/>
      <c r="N424" s="128">
        <f t="shared" si="68"/>
        <v>0</v>
      </c>
      <c r="O424" s="128">
        <f t="shared" si="64"/>
        <v>0</v>
      </c>
      <c r="P424" s="128">
        <f t="shared" si="65"/>
        <v>0</v>
      </c>
      <c r="Q424" s="129">
        <f t="shared" si="69"/>
        <v>18</v>
      </c>
      <c r="R424" s="177">
        <v>0</v>
      </c>
      <c r="S424" s="177">
        <v>0</v>
      </c>
      <c r="T424" s="177">
        <v>0</v>
      </c>
      <c r="U424" s="129">
        <f>-(S424*'Ficha funcionário'!O419)*'Ficha de funcio e processa'!J424</f>
        <v>0</v>
      </c>
      <c r="V424" s="129">
        <f>(T424*'Ficha funcionário'!O419)*'Ficha de funcio e processa'!J424</f>
        <v>0</v>
      </c>
      <c r="W424" s="130">
        <f t="shared" si="70"/>
        <v>0</v>
      </c>
      <c r="X424" s="132"/>
      <c r="Y424" s="132">
        <f t="shared" si="71"/>
        <v>0</v>
      </c>
      <c r="Z424" s="133"/>
      <c r="AA424" s="133"/>
      <c r="AB424" s="133"/>
      <c r="AC424" s="133"/>
      <c r="AD424" s="149">
        <f>'Ficha funcionário'!Q419</f>
        <v>0</v>
      </c>
      <c r="AE424" s="149">
        <f>'Ficha funcionário'!P419</f>
        <v>0</v>
      </c>
      <c r="AF424" s="133"/>
      <c r="AG424" s="221"/>
      <c r="AH424" s="221"/>
      <c r="AI424" s="222">
        <f t="shared" si="66"/>
        <v>0</v>
      </c>
      <c r="AJ424" s="223">
        <f>'Ficha funcionário'!J419</f>
        <v>0</v>
      </c>
      <c r="AK424" s="222">
        <f>'Ficha funcionário'!K419</f>
        <v>0</v>
      </c>
      <c r="AL424" s="222">
        <f>'Ficha funcionário'!L419</f>
        <v>0</v>
      </c>
      <c r="AM424" s="222">
        <f>'Ficha funcionário'!M419</f>
        <v>-0.3</v>
      </c>
      <c r="AN424" s="222">
        <f t="shared" si="72"/>
        <v>0</v>
      </c>
      <c r="AO424" s="134">
        <f t="shared" si="67"/>
        <v>0</v>
      </c>
      <c r="AP424" s="178"/>
      <c r="AQ424" s="246" t="s">
        <v>175</v>
      </c>
      <c r="AR424" s="179"/>
      <c r="AS424" s="179"/>
      <c r="AT424" s="179"/>
      <c r="AU424" s="179"/>
    </row>
    <row r="425" spans="1:47">
      <c r="A425" s="123" t="b">
        <f>'Ficha funcionário'!A420</f>
        <v>0</v>
      </c>
      <c r="B425" s="123">
        <f>'Ficha funcionário'!B420</f>
        <v>0</v>
      </c>
      <c r="C425" s="123">
        <f>'Ficha funcionário'!C420</f>
        <v>0</v>
      </c>
      <c r="D425" s="124">
        <f>'Ficha funcionário'!D420</f>
        <v>0</v>
      </c>
      <c r="E42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2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25" s="173">
        <f>'Ficha funcionário'!I420</f>
        <v>0</v>
      </c>
      <c r="H425" s="126">
        <f>'Ficha funcionário'!N420</f>
        <v>44</v>
      </c>
      <c r="I425" s="126">
        <f>'Ficha funcionário'!O420</f>
        <v>9</v>
      </c>
      <c r="J425" s="127">
        <f t="shared" si="63"/>
        <v>0</v>
      </c>
      <c r="K425" s="172"/>
      <c r="L425" s="172"/>
      <c r="M425" s="172"/>
      <c r="N425" s="128">
        <f t="shared" si="68"/>
        <v>0</v>
      </c>
      <c r="O425" s="128">
        <f t="shared" si="64"/>
        <v>0</v>
      </c>
      <c r="P425" s="128">
        <f t="shared" si="65"/>
        <v>0</v>
      </c>
      <c r="Q425" s="129">
        <f t="shared" si="69"/>
        <v>18</v>
      </c>
      <c r="R425" s="177">
        <v>0</v>
      </c>
      <c r="S425" s="177">
        <v>0</v>
      </c>
      <c r="T425" s="177">
        <v>0</v>
      </c>
      <c r="U425" s="129">
        <f>-(S425*'Ficha funcionário'!O420)*'Ficha de funcio e processa'!J425</f>
        <v>0</v>
      </c>
      <c r="V425" s="129">
        <f>(T425*'Ficha funcionário'!O420)*'Ficha de funcio e processa'!J425</f>
        <v>0</v>
      </c>
      <c r="W425" s="130">
        <f t="shared" si="70"/>
        <v>0</v>
      </c>
      <c r="X425" s="132"/>
      <c r="Y425" s="132">
        <f t="shared" si="71"/>
        <v>0</v>
      </c>
      <c r="Z425" s="133"/>
      <c r="AA425" s="133"/>
      <c r="AB425" s="133"/>
      <c r="AC425" s="133"/>
      <c r="AD425" s="149">
        <f>'Ficha funcionário'!Q420</f>
        <v>0</v>
      </c>
      <c r="AE425" s="149">
        <f>'Ficha funcionário'!P420</f>
        <v>0</v>
      </c>
      <c r="AF425" s="133"/>
      <c r="AG425" s="221"/>
      <c r="AH425" s="221"/>
      <c r="AI425" s="222">
        <f t="shared" si="66"/>
        <v>0</v>
      </c>
      <c r="AJ425" s="223">
        <f>'Ficha funcionário'!J420</f>
        <v>0</v>
      </c>
      <c r="AK425" s="222">
        <f>'Ficha funcionário'!K420</f>
        <v>0</v>
      </c>
      <c r="AL425" s="222">
        <f>'Ficha funcionário'!L420</f>
        <v>0</v>
      </c>
      <c r="AM425" s="222">
        <f>'Ficha funcionário'!M420</f>
        <v>-0.3</v>
      </c>
      <c r="AN425" s="222">
        <f t="shared" si="72"/>
        <v>0</v>
      </c>
      <c r="AO425" s="134">
        <f t="shared" si="67"/>
        <v>0</v>
      </c>
      <c r="AP425" s="178"/>
      <c r="AQ425" s="246" t="s">
        <v>175</v>
      </c>
      <c r="AR425" s="179"/>
      <c r="AS425" s="179"/>
      <c r="AT425" s="179"/>
      <c r="AU425" s="179"/>
    </row>
    <row r="426" spans="1:47">
      <c r="A426" s="123" t="b">
        <f>'Ficha funcionário'!A421</f>
        <v>0</v>
      </c>
      <c r="B426" s="123">
        <f>'Ficha funcionário'!B421</f>
        <v>0</v>
      </c>
      <c r="C426" s="123">
        <f>'Ficha funcionário'!C421</f>
        <v>0</v>
      </c>
      <c r="D426" s="124">
        <f>'Ficha funcionário'!D421</f>
        <v>0</v>
      </c>
      <c r="E42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2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26" s="173">
        <f>'Ficha funcionário'!I421</f>
        <v>0</v>
      </c>
      <c r="H426" s="126">
        <f>'Ficha funcionário'!N421</f>
        <v>44</v>
      </c>
      <c r="I426" s="126">
        <f>'Ficha funcionário'!O421</f>
        <v>9</v>
      </c>
      <c r="J426" s="127">
        <f t="shared" si="63"/>
        <v>0</v>
      </c>
      <c r="K426" s="172"/>
      <c r="L426" s="172"/>
      <c r="M426" s="172"/>
      <c r="N426" s="128">
        <f t="shared" si="68"/>
        <v>0</v>
      </c>
      <c r="O426" s="128">
        <f t="shared" si="64"/>
        <v>0</v>
      </c>
      <c r="P426" s="128">
        <f t="shared" si="65"/>
        <v>0</v>
      </c>
      <c r="Q426" s="129">
        <f t="shared" si="69"/>
        <v>18</v>
      </c>
      <c r="R426" s="177">
        <v>0</v>
      </c>
      <c r="S426" s="177">
        <v>0</v>
      </c>
      <c r="T426" s="177">
        <v>0</v>
      </c>
      <c r="U426" s="129">
        <f>-(S426*'Ficha funcionário'!O421)*'Ficha de funcio e processa'!J426</f>
        <v>0</v>
      </c>
      <c r="V426" s="129">
        <f>(T426*'Ficha funcionário'!O421)*'Ficha de funcio e processa'!J426</f>
        <v>0</v>
      </c>
      <c r="W426" s="130">
        <f t="shared" si="70"/>
        <v>0</v>
      </c>
      <c r="X426" s="132"/>
      <c r="Y426" s="132">
        <f t="shared" si="71"/>
        <v>0</v>
      </c>
      <c r="Z426" s="133"/>
      <c r="AA426" s="133"/>
      <c r="AB426" s="133"/>
      <c r="AC426" s="133"/>
      <c r="AD426" s="149">
        <f>'Ficha funcionário'!Q421</f>
        <v>0</v>
      </c>
      <c r="AE426" s="149">
        <f>'Ficha funcionário'!P421</f>
        <v>0</v>
      </c>
      <c r="AF426" s="133"/>
      <c r="AG426" s="221"/>
      <c r="AH426" s="221"/>
      <c r="AI426" s="222">
        <f t="shared" si="66"/>
        <v>0</v>
      </c>
      <c r="AJ426" s="223">
        <f>'Ficha funcionário'!J421</f>
        <v>0</v>
      </c>
      <c r="AK426" s="222">
        <f>'Ficha funcionário'!K421</f>
        <v>0</v>
      </c>
      <c r="AL426" s="222">
        <f>'Ficha funcionário'!L421</f>
        <v>0</v>
      </c>
      <c r="AM426" s="222">
        <f>'Ficha funcionário'!M421</f>
        <v>-0.3</v>
      </c>
      <c r="AN426" s="222">
        <f t="shared" si="72"/>
        <v>0</v>
      </c>
      <c r="AO426" s="134">
        <f t="shared" si="67"/>
        <v>0</v>
      </c>
      <c r="AP426" s="178"/>
      <c r="AQ426" s="246" t="s">
        <v>175</v>
      </c>
      <c r="AR426" s="179"/>
      <c r="AS426" s="179"/>
      <c r="AT426" s="179"/>
      <c r="AU426" s="179"/>
    </row>
    <row r="427" spans="1:47">
      <c r="A427" s="123" t="b">
        <f>'Ficha funcionário'!A422</f>
        <v>0</v>
      </c>
      <c r="B427" s="123">
        <f>'Ficha funcionário'!B422</f>
        <v>0</v>
      </c>
      <c r="C427" s="123">
        <f>'Ficha funcionário'!C422</f>
        <v>0</v>
      </c>
      <c r="D427" s="124">
        <f>'Ficha funcionário'!D422</f>
        <v>0</v>
      </c>
      <c r="E42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2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27" s="173">
        <f>'Ficha funcionário'!I422</f>
        <v>0</v>
      </c>
      <c r="H427" s="126">
        <f>'Ficha funcionário'!N422</f>
        <v>44</v>
      </c>
      <c r="I427" s="126">
        <f>'Ficha funcionário'!O422</f>
        <v>9</v>
      </c>
      <c r="J427" s="127">
        <f t="shared" si="63"/>
        <v>0</v>
      </c>
      <c r="K427" s="172"/>
      <c r="L427" s="172"/>
      <c r="M427" s="172"/>
      <c r="N427" s="128">
        <f t="shared" si="68"/>
        <v>0</v>
      </c>
      <c r="O427" s="128">
        <f t="shared" si="64"/>
        <v>0</v>
      </c>
      <c r="P427" s="128">
        <f t="shared" si="65"/>
        <v>0</v>
      </c>
      <c r="Q427" s="129">
        <f t="shared" si="69"/>
        <v>18</v>
      </c>
      <c r="R427" s="177">
        <v>0</v>
      </c>
      <c r="S427" s="177">
        <v>0</v>
      </c>
      <c r="T427" s="177">
        <v>0</v>
      </c>
      <c r="U427" s="129">
        <f>-(S427*'Ficha funcionário'!O422)*'Ficha de funcio e processa'!J427</f>
        <v>0</v>
      </c>
      <c r="V427" s="129">
        <f>(T427*'Ficha funcionário'!O422)*'Ficha de funcio e processa'!J427</f>
        <v>0</v>
      </c>
      <c r="W427" s="130">
        <f t="shared" si="70"/>
        <v>0</v>
      </c>
      <c r="X427" s="132"/>
      <c r="Y427" s="132">
        <f t="shared" si="71"/>
        <v>0</v>
      </c>
      <c r="Z427" s="133"/>
      <c r="AA427" s="133"/>
      <c r="AB427" s="133"/>
      <c r="AC427" s="133"/>
      <c r="AD427" s="149">
        <f>'Ficha funcionário'!Q422</f>
        <v>0</v>
      </c>
      <c r="AE427" s="149">
        <f>'Ficha funcionário'!P422</f>
        <v>0</v>
      </c>
      <c r="AF427" s="133"/>
      <c r="AG427" s="221"/>
      <c r="AH427" s="221"/>
      <c r="AI427" s="222">
        <f t="shared" si="66"/>
        <v>0</v>
      </c>
      <c r="AJ427" s="223">
        <f>'Ficha funcionário'!J422</f>
        <v>0</v>
      </c>
      <c r="AK427" s="222">
        <f>'Ficha funcionário'!K422</f>
        <v>0</v>
      </c>
      <c r="AL427" s="222">
        <f>'Ficha funcionário'!L422</f>
        <v>0</v>
      </c>
      <c r="AM427" s="222">
        <f>'Ficha funcionário'!M422</f>
        <v>-0.3</v>
      </c>
      <c r="AN427" s="222">
        <f t="shared" si="72"/>
        <v>0</v>
      </c>
      <c r="AO427" s="134">
        <f t="shared" si="67"/>
        <v>0</v>
      </c>
      <c r="AP427" s="178"/>
      <c r="AQ427" s="246" t="s">
        <v>175</v>
      </c>
      <c r="AR427" s="179"/>
      <c r="AS427" s="179"/>
      <c r="AT427" s="179"/>
      <c r="AU427" s="179"/>
    </row>
    <row r="428" spans="1:47">
      <c r="A428" s="123" t="b">
        <f>'Ficha funcionário'!A423</f>
        <v>0</v>
      </c>
      <c r="B428" s="123">
        <f>'Ficha funcionário'!B423</f>
        <v>0</v>
      </c>
      <c r="C428" s="123">
        <f>'Ficha funcionário'!C423</f>
        <v>0</v>
      </c>
      <c r="D428" s="124">
        <f>'Ficha funcionário'!D423</f>
        <v>0</v>
      </c>
      <c r="E42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2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28" s="173">
        <f>'Ficha funcionário'!I423</f>
        <v>0</v>
      </c>
      <c r="H428" s="126">
        <f>'Ficha funcionário'!N423</f>
        <v>44</v>
      </c>
      <c r="I428" s="126">
        <f>'Ficha funcionário'!O423</f>
        <v>9</v>
      </c>
      <c r="J428" s="127">
        <f t="shared" si="63"/>
        <v>0</v>
      </c>
      <c r="K428" s="172"/>
      <c r="L428" s="172"/>
      <c r="M428" s="172"/>
      <c r="N428" s="128">
        <f t="shared" si="68"/>
        <v>0</v>
      </c>
      <c r="O428" s="128">
        <f t="shared" si="64"/>
        <v>0</v>
      </c>
      <c r="P428" s="128">
        <f t="shared" si="65"/>
        <v>0</v>
      </c>
      <c r="Q428" s="129">
        <f t="shared" si="69"/>
        <v>18</v>
      </c>
      <c r="R428" s="177">
        <v>0</v>
      </c>
      <c r="S428" s="177">
        <v>0</v>
      </c>
      <c r="T428" s="177">
        <v>0</v>
      </c>
      <c r="U428" s="129">
        <f>-(S428*'Ficha funcionário'!O423)*'Ficha de funcio e processa'!J428</f>
        <v>0</v>
      </c>
      <c r="V428" s="129">
        <f>(T428*'Ficha funcionário'!O423)*'Ficha de funcio e processa'!J428</f>
        <v>0</v>
      </c>
      <c r="W428" s="130">
        <f t="shared" si="70"/>
        <v>0</v>
      </c>
      <c r="X428" s="132"/>
      <c r="Y428" s="132">
        <f t="shared" si="71"/>
        <v>0</v>
      </c>
      <c r="Z428" s="133"/>
      <c r="AA428" s="133"/>
      <c r="AB428" s="133"/>
      <c r="AC428" s="133"/>
      <c r="AD428" s="149">
        <f>'Ficha funcionário'!Q423</f>
        <v>0</v>
      </c>
      <c r="AE428" s="149">
        <f>'Ficha funcionário'!P423</f>
        <v>0</v>
      </c>
      <c r="AF428" s="133"/>
      <c r="AG428" s="221"/>
      <c r="AH428" s="221"/>
      <c r="AI428" s="222">
        <f t="shared" si="66"/>
        <v>0</v>
      </c>
      <c r="AJ428" s="223">
        <f>'Ficha funcionário'!J423</f>
        <v>0</v>
      </c>
      <c r="AK428" s="222">
        <f>'Ficha funcionário'!K423</f>
        <v>0</v>
      </c>
      <c r="AL428" s="222">
        <f>'Ficha funcionário'!L423</f>
        <v>0</v>
      </c>
      <c r="AM428" s="222">
        <f>'Ficha funcionário'!M423</f>
        <v>-0.3</v>
      </c>
      <c r="AN428" s="222">
        <f t="shared" si="72"/>
        <v>0</v>
      </c>
      <c r="AO428" s="134">
        <f t="shared" si="67"/>
        <v>0</v>
      </c>
      <c r="AP428" s="178"/>
      <c r="AQ428" s="246" t="s">
        <v>175</v>
      </c>
      <c r="AR428" s="179"/>
      <c r="AS428" s="179"/>
      <c r="AT428" s="179"/>
      <c r="AU428" s="179"/>
    </row>
    <row r="429" spans="1:47">
      <c r="A429" s="123" t="b">
        <f>'Ficha funcionário'!A424</f>
        <v>0</v>
      </c>
      <c r="B429" s="123">
        <f>'Ficha funcionário'!B424</f>
        <v>0</v>
      </c>
      <c r="C429" s="123">
        <f>'Ficha funcionário'!C424</f>
        <v>0</v>
      </c>
      <c r="D429" s="124">
        <f>'Ficha funcionário'!D424</f>
        <v>0</v>
      </c>
      <c r="E42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2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29" s="173">
        <f>'Ficha funcionário'!I424</f>
        <v>0</v>
      </c>
      <c r="H429" s="126">
        <f>'Ficha funcionário'!N424</f>
        <v>44</v>
      </c>
      <c r="I429" s="126">
        <f>'Ficha funcionário'!O424</f>
        <v>9</v>
      </c>
      <c r="J429" s="127">
        <f t="shared" si="63"/>
        <v>0</v>
      </c>
      <c r="K429" s="172"/>
      <c r="L429" s="172"/>
      <c r="M429" s="172"/>
      <c r="N429" s="128">
        <f t="shared" si="68"/>
        <v>0</v>
      </c>
      <c r="O429" s="128">
        <f t="shared" si="64"/>
        <v>0</v>
      </c>
      <c r="P429" s="128">
        <f t="shared" si="65"/>
        <v>0</v>
      </c>
      <c r="Q429" s="129">
        <f t="shared" si="69"/>
        <v>18</v>
      </c>
      <c r="R429" s="177">
        <v>0</v>
      </c>
      <c r="S429" s="177">
        <v>0</v>
      </c>
      <c r="T429" s="177">
        <v>0</v>
      </c>
      <c r="U429" s="129">
        <f>-(S429*'Ficha funcionário'!O424)*'Ficha de funcio e processa'!J429</f>
        <v>0</v>
      </c>
      <c r="V429" s="129">
        <f>(T429*'Ficha funcionário'!O424)*'Ficha de funcio e processa'!J429</f>
        <v>0</v>
      </c>
      <c r="W429" s="130">
        <f t="shared" si="70"/>
        <v>0</v>
      </c>
      <c r="X429" s="132"/>
      <c r="Y429" s="132">
        <f t="shared" si="71"/>
        <v>0</v>
      </c>
      <c r="Z429" s="133"/>
      <c r="AA429" s="133"/>
      <c r="AB429" s="133"/>
      <c r="AC429" s="133"/>
      <c r="AD429" s="149">
        <f>'Ficha funcionário'!Q424</f>
        <v>0</v>
      </c>
      <c r="AE429" s="149">
        <f>'Ficha funcionário'!P424</f>
        <v>0</v>
      </c>
      <c r="AF429" s="133"/>
      <c r="AG429" s="221"/>
      <c r="AH429" s="221"/>
      <c r="AI429" s="222">
        <f t="shared" si="66"/>
        <v>0</v>
      </c>
      <c r="AJ429" s="223">
        <f>'Ficha funcionário'!J424</f>
        <v>0</v>
      </c>
      <c r="AK429" s="222">
        <f>'Ficha funcionário'!K424</f>
        <v>0</v>
      </c>
      <c r="AL429" s="222">
        <f>'Ficha funcionário'!L424</f>
        <v>0</v>
      </c>
      <c r="AM429" s="222">
        <f>'Ficha funcionário'!M424</f>
        <v>-0.3</v>
      </c>
      <c r="AN429" s="222">
        <f t="shared" si="72"/>
        <v>0</v>
      </c>
      <c r="AO429" s="134">
        <f t="shared" si="67"/>
        <v>0</v>
      </c>
      <c r="AP429" s="178"/>
      <c r="AQ429" s="246" t="s">
        <v>175</v>
      </c>
      <c r="AR429" s="179"/>
      <c r="AS429" s="179"/>
      <c r="AT429" s="179"/>
      <c r="AU429" s="179"/>
    </row>
    <row r="430" spans="1:47">
      <c r="A430" s="123" t="b">
        <f>'Ficha funcionário'!A425</f>
        <v>0</v>
      </c>
      <c r="B430" s="123">
        <f>'Ficha funcionário'!B425</f>
        <v>0</v>
      </c>
      <c r="C430" s="123">
        <f>'Ficha funcionário'!C425</f>
        <v>0</v>
      </c>
      <c r="D430" s="124">
        <f>'Ficha funcionário'!D425</f>
        <v>0</v>
      </c>
      <c r="E43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3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30" s="173">
        <f>'Ficha funcionário'!I425</f>
        <v>0</v>
      </c>
      <c r="H430" s="126">
        <f>'Ficha funcionário'!N425</f>
        <v>44</v>
      </c>
      <c r="I430" s="126">
        <f>'Ficha funcionário'!O425</f>
        <v>9</v>
      </c>
      <c r="J430" s="127">
        <f t="shared" si="63"/>
        <v>0</v>
      </c>
      <c r="K430" s="172"/>
      <c r="L430" s="172"/>
      <c r="M430" s="172"/>
      <c r="N430" s="128">
        <f t="shared" si="68"/>
        <v>0</v>
      </c>
      <c r="O430" s="128">
        <f t="shared" si="64"/>
        <v>0</v>
      </c>
      <c r="P430" s="128">
        <f t="shared" si="65"/>
        <v>0</v>
      </c>
      <c r="Q430" s="129">
        <f t="shared" si="69"/>
        <v>18</v>
      </c>
      <c r="R430" s="177">
        <v>0</v>
      </c>
      <c r="S430" s="177">
        <v>0</v>
      </c>
      <c r="T430" s="177">
        <v>0</v>
      </c>
      <c r="U430" s="129">
        <f>-(S430*'Ficha funcionário'!O425)*'Ficha de funcio e processa'!J430</f>
        <v>0</v>
      </c>
      <c r="V430" s="129">
        <f>(T430*'Ficha funcionário'!O425)*'Ficha de funcio e processa'!J430</f>
        <v>0</v>
      </c>
      <c r="W430" s="130">
        <f t="shared" si="70"/>
        <v>0</v>
      </c>
      <c r="X430" s="132"/>
      <c r="Y430" s="132">
        <f t="shared" si="71"/>
        <v>0</v>
      </c>
      <c r="Z430" s="133"/>
      <c r="AA430" s="133"/>
      <c r="AB430" s="133"/>
      <c r="AC430" s="133"/>
      <c r="AD430" s="149">
        <f>'Ficha funcionário'!Q425</f>
        <v>0</v>
      </c>
      <c r="AE430" s="149">
        <f>'Ficha funcionário'!P425</f>
        <v>0</v>
      </c>
      <c r="AF430" s="133"/>
      <c r="AG430" s="221"/>
      <c r="AH430" s="221"/>
      <c r="AI430" s="222">
        <f t="shared" si="66"/>
        <v>0</v>
      </c>
      <c r="AJ430" s="223">
        <f>'Ficha funcionário'!J425</f>
        <v>0</v>
      </c>
      <c r="AK430" s="222">
        <f>'Ficha funcionário'!K425</f>
        <v>0</v>
      </c>
      <c r="AL430" s="222">
        <f>'Ficha funcionário'!L425</f>
        <v>0</v>
      </c>
      <c r="AM430" s="222">
        <f>'Ficha funcionário'!M425</f>
        <v>-0.3</v>
      </c>
      <c r="AN430" s="222">
        <f t="shared" si="72"/>
        <v>0</v>
      </c>
      <c r="AO430" s="134">
        <f t="shared" si="67"/>
        <v>0</v>
      </c>
      <c r="AP430" s="178"/>
      <c r="AQ430" s="246" t="s">
        <v>175</v>
      </c>
      <c r="AR430" s="179"/>
      <c r="AS430" s="179"/>
      <c r="AT430" s="179"/>
      <c r="AU430" s="179"/>
    </row>
    <row r="431" spans="1:47">
      <c r="A431" s="123" t="b">
        <f>'Ficha funcionário'!A426</f>
        <v>0</v>
      </c>
      <c r="B431" s="123">
        <f>'Ficha funcionário'!B426</f>
        <v>0</v>
      </c>
      <c r="C431" s="123">
        <f>'Ficha funcionário'!C426</f>
        <v>0</v>
      </c>
      <c r="D431" s="124">
        <f>'Ficha funcionário'!D426</f>
        <v>0</v>
      </c>
      <c r="E43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3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31" s="173">
        <f>'Ficha funcionário'!I426</f>
        <v>0</v>
      </c>
      <c r="H431" s="126">
        <f>'Ficha funcionário'!N426</f>
        <v>44</v>
      </c>
      <c r="I431" s="126">
        <f>'Ficha funcionário'!O426</f>
        <v>9</v>
      </c>
      <c r="J431" s="127">
        <f t="shared" si="63"/>
        <v>0</v>
      </c>
      <c r="K431" s="172"/>
      <c r="L431" s="172"/>
      <c r="M431" s="172"/>
      <c r="N431" s="128">
        <f t="shared" si="68"/>
        <v>0</v>
      </c>
      <c r="O431" s="128">
        <f t="shared" si="64"/>
        <v>0</v>
      </c>
      <c r="P431" s="128">
        <f t="shared" si="65"/>
        <v>0</v>
      </c>
      <c r="Q431" s="129">
        <f t="shared" si="69"/>
        <v>18</v>
      </c>
      <c r="R431" s="177">
        <v>0</v>
      </c>
      <c r="S431" s="177">
        <v>0</v>
      </c>
      <c r="T431" s="177">
        <v>0</v>
      </c>
      <c r="U431" s="129">
        <f>-(S431*'Ficha funcionário'!O426)*'Ficha de funcio e processa'!J431</f>
        <v>0</v>
      </c>
      <c r="V431" s="129">
        <f>(T431*'Ficha funcionário'!O426)*'Ficha de funcio e processa'!J431</f>
        <v>0</v>
      </c>
      <c r="W431" s="130">
        <f t="shared" si="70"/>
        <v>0</v>
      </c>
      <c r="X431" s="132"/>
      <c r="Y431" s="132">
        <f t="shared" si="71"/>
        <v>0</v>
      </c>
      <c r="Z431" s="133"/>
      <c r="AA431" s="133"/>
      <c r="AB431" s="133"/>
      <c r="AC431" s="133"/>
      <c r="AD431" s="149">
        <f>'Ficha funcionário'!Q426</f>
        <v>0</v>
      </c>
      <c r="AE431" s="149">
        <f>'Ficha funcionário'!P426</f>
        <v>0</v>
      </c>
      <c r="AF431" s="133"/>
      <c r="AG431" s="221"/>
      <c r="AH431" s="221"/>
      <c r="AI431" s="222">
        <f t="shared" si="66"/>
        <v>0</v>
      </c>
      <c r="AJ431" s="223">
        <f>'Ficha funcionário'!J426</f>
        <v>0</v>
      </c>
      <c r="AK431" s="222">
        <f>'Ficha funcionário'!K426</f>
        <v>0</v>
      </c>
      <c r="AL431" s="222">
        <f>'Ficha funcionário'!L426</f>
        <v>0</v>
      </c>
      <c r="AM431" s="222">
        <f>'Ficha funcionário'!M426</f>
        <v>-0.3</v>
      </c>
      <c r="AN431" s="222">
        <f t="shared" si="72"/>
        <v>0</v>
      </c>
      <c r="AO431" s="134">
        <f t="shared" si="67"/>
        <v>0</v>
      </c>
      <c r="AP431" s="178"/>
      <c r="AQ431" s="246" t="s">
        <v>175</v>
      </c>
      <c r="AR431" s="179"/>
      <c r="AS431" s="179"/>
      <c r="AT431" s="179"/>
      <c r="AU431" s="179"/>
    </row>
    <row r="432" spans="1:47">
      <c r="A432" s="123" t="b">
        <f>'Ficha funcionário'!A427</f>
        <v>0</v>
      </c>
      <c r="B432" s="123">
        <f>'Ficha funcionário'!B427</f>
        <v>0</v>
      </c>
      <c r="C432" s="123">
        <f>'Ficha funcionário'!C427</f>
        <v>0</v>
      </c>
      <c r="D432" s="124">
        <f>'Ficha funcionário'!D427</f>
        <v>0</v>
      </c>
      <c r="E43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3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32" s="173">
        <f>'Ficha funcionário'!I427</f>
        <v>0</v>
      </c>
      <c r="H432" s="126">
        <f>'Ficha funcionário'!N427</f>
        <v>44</v>
      </c>
      <c r="I432" s="126">
        <f>'Ficha funcionário'!O427</f>
        <v>9</v>
      </c>
      <c r="J432" s="127">
        <f t="shared" si="63"/>
        <v>0</v>
      </c>
      <c r="K432" s="172"/>
      <c r="L432" s="172"/>
      <c r="M432" s="172"/>
      <c r="N432" s="128">
        <f t="shared" si="68"/>
        <v>0</v>
      </c>
      <c r="O432" s="128">
        <f t="shared" si="64"/>
        <v>0</v>
      </c>
      <c r="P432" s="128">
        <f t="shared" si="65"/>
        <v>0</v>
      </c>
      <c r="Q432" s="129">
        <f t="shared" si="69"/>
        <v>18</v>
      </c>
      <c r="R432" s="177">
        <v>0</v>
      </c>
      <c r="S432" s="177">
        <v>0</v>
      </c>
      <c r="T432" s="177">
        <v>0</v>
      </c>
      <c r="U432" s="129">
        <f>-(S432*'Ficha funcionário'!O427)*'Ficha de funcio e processa'!J432</f>
        <v>0</v>
      </c>
      <c r="V432" s="129">
        <f>(T432*'Ficha funcionário'!O427)*'Ficha de funcio e processa'!J432</f>
        <v>0</v>
      </c>
      <c r="W432" s="130">
        <f t="shared" si="70"/>
        <v>0</v>
      </c>
      <c r="X432" s="132"/>
      <c r="Y432" s="132">
        <f t="shared" si="71"/>
        <v>0</v>
      </c>
      <c r="Z432" s="133"/>
      <c r="AA432" s="133"/>
      <c r="AB432" s="133"/>
      <c r="AC432" s="133"/>
      <c r="AD432" s="149">
        <f>'Ficha funcionário'!Q427</f>
        <v>0</v>
      </c>
      <c r="AE432" s="149">
        <f>'Ficha funcionário'!P427</f>
        <v>0</v>
      </c>
      <c r="AF432" s="133"/>
      <c r="AG432" s="221"/>
      <c r="AH432" s="221"/>
      <c r="AI432" s="222">
        <f t="shared" si="66"/>
        <v>0</v>
      </c>
      <c r="AJ432" s="223">
        <f>'Ficha funcionário'!J427</f>
        <v>0</v>
      </c>
      <c r="AK432" s="222">
        <f>'Ficha funcionário'!K427</f>
        <v>0</v>
      </c>
      <c r="AL432" s="222">
        <f>'Ficha funcionário'!L427</f>
        <v>0</v>
      </c>
      <c r="AM432" s="222">
        <f>'Ficha funcionário'!M427</f>
        <v>-0.3</v>
      </c>
      <c r="AN432" s="222">
        <f t="shared" si="72"/>
        <v>0</v>
      </c>
      <c r="AO432" s="134">
        <f t="shared" si="67"/>
        <v>0</v>
      </c>
      <c r="AP432" s="178"/>
      <c r="AQ432" s="246" t="s">
        <v>175</v>
      </c>
      <c r="AR432" s="179"/>
      <c r="AS432" s="179"/>
      <c r="AT432" s="179"/>
      <c r="AU432" s="179"/>
    </row>
    <row r="433" spans="1:47">
      <c r="A433" s="123" t="b">
        <f>'Ficha funcionário'!A428</f>
        <v>0</v>
      </c>
      <c r="B433" s="123">
        <f>'Ficha funcionário'!B428</f>
        <v>0</v>
      </c>
      <c r="C433" s="123">
        <f>'Ficha funcionário'!C428</f>
        <v>0</v>
      </c>
      <c r="D433" s="124">
        <f>'Ficha funcionário'!D428</f>
        <v>0</v>
      </c>
      <c r="E43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3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33" s="173">
        <f>'Ficha funcionário'!I428</f>
        <v>0</v>
      </c>
      <c r="H433" s="126">
        <f>'Ficha funcionário'!N428</f>
        <v>44</v>
      </c>
      <c r="I433" s="126">
        <f>'Ficha funcionário'!O428</f>
        <v>9</v>
      </c>
      <c r="J433" s="127">
        <f t="shared" si="63"/>
        <v>0</v>
      </c>
      <c r="K433" s="172"/>
      <c r="L433" s="172"/>
      <c r="M433" s="172"/>
      <c r="N433" s="128">
        <f t="shared" si="68"/>
        <v>0</v>
      </c>
      <c r="O433" s="128">
        <f t="shared" si="64"/>
        <v>0</v>
      </c>
      <c r="P433" s="128">
        <f t="shared" si="65"/>
        <v>0</v>
      </c>
      <c r="Q433" s="129">
        <f t="shared" si="69"/>
        <v>18</v>
      </c>
      <c r="R433" s="177">
        <v>0</v>
      </c>
      <c r="S433" s="177">
        <v>0</v>
      </c>
      <c r="T433" s="177">
        <v>0</v>
      </c>
      <c r="U433" s="129">
        <f>-(S433*'Ficha funcionário'!O428)*'Ficha de funcio e processa'!J433</f>
        <v>0</v>
      </c>
      <c r="V433" s="129">
        <f>(T433*'Ficha funcionário'!O428)*'Ficha de funcio e processa'!J433</f>
        <v>0</v>
      </c>
      <c r="W433" s="130">
        <f t="shared" si="70"/>
        <v>0</v>
      </c>
      <c r="X433" s="132"/>
      <c r="Y433" s="132">
        <f t="shared" si="71"/>
        <v>0</v>
      </c>
      <c r="Z433" s="133"/>
      <c r="AA433" s="133"/>
      <c r="AB433" s="133"/>
      <c r="AC433" s="133"/>
      <c r="AD433" s="149">
        <f>'Ficha funcionário'!Q428</f>
        <v>0</v>
      </c>
      <c r="AE433" s="149">
        <f>'Ficha funcionário'!P428</f>
        <v>0</v>
      </c>
      <c r="AF433" s="133"/>
      <c r="AG433" s="221"/>
      <c r="AH433" s="221"/>
      <c r="AI433" s="222">
        <f t="shared" si="66"/>
        <v>0</v>
      </c>
      <c r="AJ433" s="223">
        <f>'Ficha funcionário'!J428</f>
        <v>0</v>
      </c>
      <c r="AK433" s="222">
        <f>'Ficha funcionário'!K428</f>
        <v>0</v>
      </c>
      <c r="AL433" s="222">
        <f>'Ficha funcionário'!L428</f>
        <v>0</v>
      </c>
      <c r="AM433" s="222">
        <f>'Ficha funcionário'!M428</f>
        <v>-0.3</v>
      </c>
      <c r="AN433" s="222">
        <f t="shared" si="72"/>
        <v>0</v>
      </c>
      <c r="AO433" s="134">
        <f t="shared" si="67"/>
        <v>0</v>
      </c>
      <c r="AP433" s="178"/>
      <c r="AQ433" s="246" t="s">
        <v>175</v>
      </c>
      <c r="AR433" s="179"/>
      <c r="AS433" s="179"/>
      <c r="AT433" s="179"/>
      <c r="AU433" s="179"/>
    </row>
    <row r="434" spans="1:47">
      <c r="A434" s="123" t="b">
        <f>'Ficha funcionário'!A429</f>
        <v>0</v>
      </c>
      <c r="B434" s="123">
        <f>'Ficha funcionário'!B429</f>
        <v>0</v>
      </c>
      <c r="C434" s="123">
        <f>'Ficha funcionário'!C429</f>
        <v>0</v>
      </c>
      <c r="D434" s="124">
        <f>'Ficha funcionário'!D429</f>
        <v>0</v>
      </c>
      <c r="E43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3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34" s="173">
        <f>'Ficha funcionário'!I429</f>
        <v>0</v>
      </c>
      <c r="H434" s="126">
        <f>'Ficha funcionário'!N429</f>
        <v>44</v>
      </c>
      <c r="I434" s="126">
        <f>'Ficha funcionário'!O429</f>
        <v>9</v>
      </c>
      <c r="J434" s="127">
        <f t="shared" si="63"/>
        <v>0</v>
      </c>
      <c r="K434" s="172"/>
      <c r="L434" s="172"/>
      <c r="M434" s="172"/>
      <c r="N434" s="128">
        <f t="shared" si="68"/>
        <v>0</v>
      </c>
      <c r="O434" s="128">
        <f t="shared" si="64"/>
        <v>0</v>
      </c>
      <c r="P434" s="128">
        <f t="shared" si="65"/>
        <v>0</v>
      </c>
      <c r="Q434" s="129">
        <f t="shared" si="69"/>
        <v>18</v>
      </c>
      <c r="R434" s="177">
        <v>0</v>
      </c>
      <c r="S434" s="177">
        <v>0</v>
      </c>
      <c r="T434" s="177">
        <v>0</v>
      </c>
      <c r="U434" s="129">
        <f>-(S434*'Ficha funcionário'!O429)*'Ficha de funcio e processa'!J434</f>
        <v>0</v>
      </c>
      <c r="V434" s="129">
        <f>(T434*'Ficha funcionário'!O429)*'Ficha de funcio e processa'!J434</f>
        <v>0</v>
      </c>
      <c r="W434" s="130">
        <f t="shared" si="70"/>
        <v>0</v>
      </c>
      <c r="X434" s="132"/>
      <c r="Y434" s="132">
        <f t="shared" si="71"/>
        <v>0</v>
      </c>
      <c r="Z434" s="133"/>
      <c r="AA434" s="133"/>
      <c r="AB434" s="133"/>
      <c r="AC434" s="133"/>
      <c r="AD434" s="149">
        <f>'Ficha funcionário'!Q429</f>
        <v>0</v>
      </c>
      <c r="AE434" s="149">
        <f>'Ficha funcionário'!P429</f>
        <v>0</v>
      </c>
      <c r="AF434" s="133"/>
      <c r="AG434" s="221"/>
      <c r="AH434" s="221"/>
      <c r="AI434" s="222">
        <f t="shared" si="66"/>
        <v>0</v>
      </c>
      <c r="AJ434" s="223">
        <f>'Ficha funcionário'!J429</f>
        <v>0</v>
      </c>
      <c r="AK434" s="222">
        <f>'Ficha funcionário'!K429</f>
        <v>0</v>
      </c>
      <c r="AL434" s="222">
        <f>'Ficha funcionário'!L429</f>
        <v>0</v>
      </c>
      <c r="AM434" s="222">
        <f>'Ficha funcionário'!M429</f>
        <v>-0.3</v>
      </c>
      <c r="AN434" s="222">
        <f t="shared" si="72"/>
        <v>0</v>
      </c>
      <c r="AO434" s="134">
        <f t="shared" si="67"/>
        <v>0</v>
      </c>
      <c r="AP434" s="178"/>
      <c r="AQ434" s="246" t="s">
        <v>175</v>
      </c>
      <c r="AR434" s="179"/>
      <c r="AS434" s="179"/>
      <c r="AT434" s="179"/>
      <c r="AU434" s="179"/>
    </row>
    <row r="435" spans="1:47">
      <c r="A435" s="123" t="b">
        <f>'Ficha funcionário'!A430</f>
        <v>0</v>
      </c>
      <c r="B435" s="123">
        <f>'Ficha funcionário'!B430</f>
        <v>0</v>
      </c>
      <c r="C435" s="123">
        <f>'Ficha funcionário'!C430</f>
        <v>0</v>
      </c>
      <c r="D435" s="124">
        <f>'Ficha funcionário'!D430</f>
        <v>0</v>
      </c>
      <c r="E43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3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35" s="173">
        <f>'Ficha funcionário'!I430</f>
        <v>0</v>
      </c>
      <c r="H435" s="126">
        <f>'Ficha funcionário'!N430</f>
        <v>44</v>
      </c>
      <c r="I435" s="126">
        <f>'Ficha funcionário'!O430</f>
        <v>9</v>
      </c>
      <c r="J435" s="127">
        <f t="shared" si="63"/>
        <v>0</v>
      </c>
      <c r="K435" s="172"/>
      <c r="L435" s="172"/>
      <c r="M435" s="172"/>
      <c r="N435" s="128">
        <f t="shared" si="68"/>
        <v>0</v>
      </c>
      <c r="O435" s="128">
        <f t="shared" si="64"/>
        <v>0</v>
      </c>
      <c r="P435" s="128">
        <f t="shared" si="65"/>
        <v>0</v>
      </c>
      <c r="Q435" s="129">
        <f t="shared" si="69"/>
        <v>18</v>
      </c>
      <c r="R435" s="177">
        <v>0</v>
      </c>
      <c r="S435" s="177">
        <v>0</v>
      </c>
      <c r="T435" s="177">
        <v>0</v>
      </c>
      <c r="U435" s="129">
        <f>-(S435*'Ficha funcionário'!O430)*'Ficha de funcio e processa'!J435</f>
        <v>0</v>
      </c>
      <c r="V435" s="129">
        <f>(T435*'Ficha funcionário'!O430)*'Ficha de funcio e processa'!J435</f>
        <v>0</v>
      </c>
      <c r="W435" s="130">
        <f t="shared" si="70"/>
        <v>0</v>
      </c>
      <c r="X435" s="132"/>
      <c r="Y435" s="132">
        <f t="shared" si="71"/>
        <v>0</v>
      </c>
      <c r="Z435" s="133"/>
      <c r="AA435" s="133"/>
      <c r="AB435" s="133"/>
      <c r="AC435" s="133"/>
      <c r="AD435" s="149">
        <f>'Ficha funcionário'!Q430</f>
        <v>0</v>
      </c>
      <c r="AE435" s="149">
        <f>'Ficha funcionário'!P430</f>
        <v>0</v>
      </c>
      <c r="AF435" s="133"/>
      <c r="AG435" s="221"/>
      <c r="AH435" s="221"/>
      <c r="AI435" s="222">
        <f t="shared" si="66"/>
        <v>0</v>
      </c>
      <c r="AJ435" s="223">
        <f>'Ficha funcionário'!J430</f>
        <v>0</v>
      </c>
      <c r="AK435" s="222">
        <f>'Ficha funcionário'!K430</f>
        <v>0</v>
      </c>
      <c r="AL435" s="222">
        <f>'Ficha funcionário'!L430</f>
        <v>0</v>
      </c>
      <c r="AM435" s="222">
        <f>'Ficha funcionário'!M430</f>
        <v>-0.3</v>
      </c>
      <c r="AN435" s="222">
        <f t="shared" si="72"/>
        <v>0</v>
      </c>
      <c r="AO435" s="134">
        <f t="shared" si="67"/>
        <v>0</v>
      </c>
      <c r="AP435" s="178"/>
      <c r="AQ435" s="246" t="s">
        <v>175</v>
      </c>
      <c r="AR435" s="179"/>
      <c r="AS435" s="179"/>
      <c r="AT435" s="179"/>
      <c r="AU435" s="179"/>
    </row>
    <row r="436" spans="1:47">
      <c r="A436" s="123" t="b">
        <f>'Ficha funcionário'!A431</f>
        <v>0</v>
      </c>
      <c r="B436" s="123">
        <f>'Ficha funcionário'!B431</f>
        <v>0</v>
      </c>
      <c r="C436" s="123">
        <f>'Ficha funcionário'!C431</f>
        <v>0</v>
      </c>
      <c r="D436" s="124">
        <f>'Ficha funcionário'!D431</f>
        <v>0</v>
      </c>
      <c r="E43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3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36" s="173">
        <f>'Ficha funcionário'!I431</f>
        <v>0</v>
      </c>
      <c r="H436" s="126">
        <f>'Ficha funcionário'!N431</f>
        <v>44</v>
      </c>
      <c r="I436" s="126">
        <f>'Ficha funcionário'!O431</f>
        <v>9</v>
      </c>
      <c r="J436" s="127">
        <f t="shared" si="63"/>
        <v>0</v>
      </c>
      <c r="K436" s="172"/>
      <c r="L436" s="172"/>
      <c r="M436" s="172"/>
      <c r="N436" s="128">
        <f t="shared" si="68"/>
        <v>0</v>
      </c>
      <c r="O436" s="128">
        <f t="shared" si="64"/>
        <v>0</v>
      </c>
      <c r="P436" s="128">
        <f t="shared" si="65"/>
        <v>0</v>
      </c>
      <c r="Q436" s="129">
        <f t="shared" si="69"/>
        <v>18</v>
      </c>
      <c r="R436" s="177">
        <v>0</v>
      </c>
      <c r="S436" s="177">
        <v>0</v>
      </c>
      <c r="T436" s="177">
        <v>0</v>
      </c>
      <c r="U436" s="129">
        <f>-(S436*'Ficha funcionário'!O431)*'Ficha de funcio e processa'!J436</f>
        <v>0</v>
      </c>
      <c r="V436" s="129">
        <f>(T436*'Ficha funcionário'!O431)*'Ficha de funcio e processa'!J436</f>
        <v>0</v>
      </c>
      <c r="W436" s="130">
        <f t="shared" si="70"/>
        <v>0</v>
      </c>
      <c r="X436" s="132"/>
      <c r="Y436" s="132">
        <f t="shared" si="71"/>
        <v>0</v>
      </c>
      <c r="Z436" s="133"/>
      <c r="AA436" s="133"/>
      <c r="AB436" s="133"/>
      <c r="AC436" s="133"/>
      <c r="AD436" s="149">
        <f>'Ficha funcionário'!Q431</f>
        <v>0</v>
      </c>
      <c r="AE436" s="149">
        <f>'Ficha funcionário'!P431</f>
        <v>0</v>
      </c>
      <c r="AF436" s="133"/>
      <c r="AG436" s="221"/>
      <c r="AH436" s="221"/>
      <c r="AI436" s="222">
        <f t="shared" si="66"/>
        <v>0</v>
      </c>
      <c r="AJ436" s="223">
        <f>'Ficha funcionário'!J431</f>
        <v>0</v>
      </c>
      <c r="AK436" s="222">
        <f>'Ficha funcionário'!K431</f>
        <v>0</v>
      </c>
      <c r="AL436" s="222">
        <f>'Ficha funcionário'!L431</f>
        <v>0</v>
      </c>
      <c r="AM436" s="222">
        <f>'Ficha funcionário'!M431</f>
        <v>-0.3</v>
      </c>
      <c r="AN436" s="222">
        <f t="shared" si="72"/>
        <v>0</v>
      </c>
      <c r="AO436" s="134">
        <f t="shared" si="67"/>
        <v>0</v>
      </c>
      <c r="AP436" s="178"/>
      <c r="AQ436" s="246" t="s">
        <v>175</v>
      </c>
      <c r="AR436" s="179"/>
      <c r="AS436" s="179"/>
      <c r="AT436" s="179"/>
      <c r="AU436" s="179"/>
    </row>
    <row r="437" spans="1:47">
      <c r="A437" s="123" t="b">
        <f>'Ficha funcionário'!A432</f>
        <v>0</v>
      </c>
      <c r="B437" s="123">
        <f>'Ficha funcionário'!B432</f>
        <v>0</v>
      </c>
      <c r="C437" s="123">
        <f>'Ficha funcionário'!C432</f>
        <v>0</v>
      </c>
      <c r="D437" s="124">
        <f>'Ficha funcionário'!D432</f>
        <v>0</v>
      </c>
      <c r="E43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3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37" s="173">
        <f>'Ficha funcionário'!I432</f>
        <v>0</v>
      </c>
      <c r="H437" s="126">
        <f>'Ficha funcionário'!N432</f>
        <v>44</v>
      </c>
      <c r="I437" s="126">
        <f>'Ficha funcionário'!O432</f>
        <v>9</v>
      </c>
      <c r="J437" s="127">
        <f t="shared" si="63"/>
        <v>0</v>
      </c>
      <c r="K437" s="172"/>
      <c r="L437" s="172"/>
      <c r="M437" s="172"/>
      <c r="N437" s="128">
        <f t="shared" si="68"/>
        <v>0</v>
      </c>
      <c r="O437" s="128">
        <f t="shared" si="64"/>
        <v>0</v>
      </c>
      <c r="P437" s="128">
        <f t="shared" si="65"/>
        <v>0</v>
      </c>
      <c r="Q437" s="129">
        <f t="shared" si="69"/>
        <v>18</v>
      </c>
      <c r="R437" s="177">
        <v>0</v>
      </c>
      <c r="S437" s="177">
        <v>0</v>
      </c>
      <c r="T437" s="177">
        <v>0</v>
      </c>
      <c r="U437" s="129">
        <f>-(S437*'Ficha funcionário'!O432)*'Ficha de funcio e processa'!J437</f>
        <v>0</v>
      </c>
      <c r="V437" s="129">
        <f>(T437*'Ficha funcionário'!O432)*'Ficha de funcio e processa'!J437</f>
        <v>0</v>
      </c>
      <c r="W437" s="130">
        <f t="shared" si="70"/>
        <v>0</v>
      </c>
      <c r="X437" s="132"/>
      <c r="Y437" s="132">
        <f t="shared" si="71"/>
        <v>0</v>
      </c>
      <c r="Z437" s="133"/>
      <c r="AA437" s="133"/>
      <c r="AB437" s="133"/>
      <c r="AC437" s="133"/>
      <c r="AD437" s="149">
        <f>'Ficha funcionário'!Q432</f>
        <v>0</v>
      </c>
      <c r="AE437" s="149">
        <f>'Ficha funcionário'!P432</f>
        <v>0</v>
      </c>
      <c r="AF437" s="133"/>
      <c r="AG437" s="221"/>
      <c r="AH437" s="221"/>
      <c r="AI437" s="222">
        <f t="shared" si="66"/>
        <v>0</v>
      </c>
      <c r="AJ437" s="223">
        <f>'Ficha funcionário'!J432</f>
        <v>0</v>
      </c>
      <c r="AK437" s="222">
        <f>'Ficha funcionário'!K432</f>
        <v>0</v>
      </c>
      <c r="AL437" s="222">
        <f>'Ficha funcionário'!L432</f>
        <v>0</v>
      </c>
      <c r="AM437" s="222">
        <f>'Ficha funcionário'!M432</f>
        <v>-0.3</v>
      </c>
      <c r="AN437" s="222">
        <f t="shared" si="72"/>
        <v>0</v>
      </c>
      <c r="AO437" s="134">
        <f t="shared" si="67"/>
        <v>0</v>
      </c>
      <c r="AP437" s="178"/>
      <c r="AQ437" s="246" t="s">
        <v>175</v>
      </c>
      <c r="AR437" s="179"/>
      <c r="AS437" s="179"/>
      <c r="AT437" s="179"/>
      <c r="AU437" s="179"/>
    </row>
    <row r="438" spans="1:47">
      <c r="A438" s="123" t="b">
        <f>'Ficha funcionário'!A433</f>
        <v>0</v>
      </c>
      <c r="B438" s="123">
        <f>'Ficha funcionário'!B433</f>
        <v>0</v>
      </c>
      <c r="C438" s="123">
        <f>'Ficha funcionário'!C433</f>
        <v>0</v>
      </c>
      <c r="D438" s="124">
        <f>'Ficha funcionário'!D433</f>
        <v>0</v>
      </c>
      <c r="E43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3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38" s="173">
        <f>'Ficha funcionário'!I433</f>
        <v>0</v>
      </c>
      <c r="H438" s="126">
        <f>'Ficha funcionário'!N433</f>
        <v>44</v>
      </c>
      <c r="I438" s="126">
        <f>'Ficha funcionário'!O433</f>
        <v>9</v>
      </c>
      <c r="J438" s="127">
        <f t="shared" si="63"/>
        <v>0</v>
      </c>
      <c r="K438" s="172"/>
      <c r="L438" s="172"/>
      <c r="M438" s="172"/>
      <c r="N438" s="128">
        <f t="shared" si="68"/>
        <v>0</v>
      </c>
      <c r="O438" s="128">
        <f t="shared" si="64"/>
        <v>0</v>
      </c>
      <c r="P438" s="128">
        <f t="shared" si="65"/>
        <v>0</v>
      </c>
      <c r="Q438" s="129">
        <f t="shared" si="69"/>
        <v>18</v>
      </c>
      <c r="R438" s="177">
        <v>0</v>
      </c>
      <c r="S438" s="177">
        <v>0</v>
      </c>
      <c r="T438" s="177">
        <v>0</v>
      </c>
      <c r="U438" s="129">
        <f>-(S438*'Ficha funcionário'!O433)*'Ficha de funcio e processa'!J438</f>
        <v>0</v>
      </c>
      <c r="V438" s="129">
        <f>(T438*'Ficha funcionário'!O433)*'Ficha de funcio e processa'!J438</f>
        <v>0</v>
      </c>
      <c r="W438" s="130">
        <f t="shared" si="70"/>
        <v>0</v>
      </c>
      <c r="X438" s="132"/>
      <c r="Y438" s="132">
        <f t="shared" si="71"/>
        <v>0</v>
      </c>
      <c r="Z438" s="133"/>
      <c r="AA438" s="133"/>
      <c r="AB438" s="133"/>
      <c r="AC438" s="133"/>
      <c r="AD438" s="149">
        <f>'Ficha funcionário'!Q433</f>
        <v>0</v>
      </c>
      <c r="AE438" s="149">
        <f>'Ficha funcionário'!P433</f>
        <v>0</v>
      </c>
      <c r="AF438" s="133"/>
      <c r="AG438" s="221"/>
      <c r="AH438" s="221"/>
      <c r="AI438" s="222">
        <f t="shared" si="66"/>
        <v>0</v>
      </c>
      <c r="AJ438" s="223">
        <f>'Ficha funcionário'!J433</f>
        <v>0</v>
      </c>
      <c r="AK438" s="222">
        <f>'Ficha funcionário'!K433</f>
        <v>0</v>
      </c>
      <c r="AL438" s="222">
        <f>'Ficha funcionário'!L433</f>
        <v>0</v>
      </c>
      <c r="AM438" s="222">
        <f>'Ficha funcionário'!M433</f>
        <v>-0.3</v>
      </c>
      <c r="AN438" s="222">
        <f t="shared" si="72"/>
        <v>0</v>
      </c>
      <c r="AO438" s="134">
        <f t="shared" si="67"/>
        <v>0</v>
      </c>
      <c r="AP438" s="178"/>
      <c r="AQ438" s="246" t="s">
        <v>175</v>
      </c>
      <c r="AR438" s="179"/>
      <c r="AS438" s="179"/>
      <c r="AT438" s="179"/>
      <c r="AU438" s="179"/>
    </row>
    <row r="439" spans="1:47">
      <c r="A439" s="123" t="b">
        <f>'Ficha funcionário'!A434</f>
        <v>0</v>
      </c>
      <c r="B439" s="123">
        <f>'Ficha funcionário'!B434</f>
        <v>0</v>
      </c>
      <c r="C439" s="123">
        <f>'Ficha funcionário'!C434</f>
        <v>0</v>
      </c>
      <c r="D439" s="124">
        <f>'Ficha funcionário'!D434</f>
        <v>0</v>
      </c>
      <c r="E43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3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39" s="173">
        <f>'Ficha funcionário'!I434</f>
        <v>0</v>
      </c>
      <c r="H439" s="126">
        <f>'Ficha funcionário'!N434</f>
        <v>44</v>
      </c>
      <c r="I439" s="126">
        <f>'Ficha funcionário'!O434</f>
        <v>9</v>
      </c>
      <c r="J439" s="127">
        <f t="shared" si="63"/>
        <v>0</v>
      </c>
      <c r="K439" s="172"/>
      <c r="L439" s="172"/>
      <c r="M439" s="172"/>
      <c r="N439" s="128">
        <f t="shared" si="68"/>
        <v>0</v>
      </c>
      <c r="O439" s="128">
        <f t="shared" si="64"/>
        <v>0</v>
      </c>
      <c r="P439" s="128">
        <f t="shared" si="65"/>
        <v>0</v>
      </c>
      <c r="Q439" s="129">
        <f t="shared" si="69"/>
        <v>18</v>
      </c>
      <c r="R439" s="177">
        <v>0</v>
      </c>
      <c r="S439" s="177">
        <v>0</v>
      </c>
      <c r="T439" s="177">
        <v>0</v>
      </c>
      <c r="U439" s="129">
        <f>-(S439*'Ficha funcionário'!O434)*'Ficha de funcio e processa'!J439</f>
        <v>0</v>
      </c>
      <c r="V439" s="129">
        <f>(T439*'Ficha funcionário'!O434)*'Ficha de funcio e processa'!J439</f>
        <v>0</v>
      </c>
      <c r="W439" s="130">
        <f t="shared" si="70"/>
        <v>0</v>
      </c>
      <c r="X439" s="132"/>
      <c r="Y439" s="132">
        <f t="shared" si="71"/>
        <v>0</v>
      </c>
      <c r="Z439" s="133"/>
      <c r="AA439" s="133"/>
      <c r="AB439" s="133"/>
      <c r="AC439" s="133"/>
      <c r="AD439" s="149">
        <f>'Ficha funcionário'!Q434</f>
        <v>0</v>
      </c>
      <c r="AE439" s="149">
        <f>'Ficha funcionário'!P434</f>
        <v>0</v>
      </c>
      <c r="AF439" s="133"/>
      <c r="AG439" s="221"/>
      <c r="AH439" s="221"/>
      <c r="AI439" s="222">
        <f t="shared" si="66"/>
        <v>0</v>
      </c>
      <c r="AJ439" s="223">
        <f>'Ficha funcionário'!J434</f>
        <v>0</v>
      </c>
      <c r="AK439" s="222">
        <f>'Ficha funcionário'!K434</f>
        <v>0</v>
      </c>
      <c r="AL439" s="222">
        <f>'Ficha funcionário'!L434</f>
        <v>0</v>
      </c>
      <c r="AM439" s="222">
        <f>'Ficha funcionário'!M434</f>
        <v>-0.3</v>
      </c>
      <c r="AN439" s="222">
        <f t="shared" si="72"/>
        <v>0</v>
      </c>
      <c r="AO439" s="134">
        <f t="shared" si="67"/>
        <v>0</v>
      </c>
      <c r="AP439" s="178"/>
      <c r="AQ439" s="246" t="s">
        <v>175</v>
      </c>
      <c r="AR439" s="179"/>
      <c r="AS439" s="179"/>
      <c r="AT439" s="179"/>
      <c r="AU439" s="179"/>
    </row>
    <row r="440" spans="1:47">
      <c r="A440" s="123" t="b">
        <f>'Ficha funcionário'!A435</f>
        <v>0</v>
      </c>
      <c r="B440" s="123">
        <f>'Ficha funcionário'!B435</f>
        <v>0</v>
      </c>
      <c r="C440" s="123">
        <f>'Ficha funcionário'!C435</f>
        <v>0</v>
      </c>
      <c r="D440" s="124">
        <f>'Ficha funcionário'!D435</f>
        <v>0</v>
      </c>
      <c r="E44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4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40" s="173">
        <f>'Ficha funcionário'!I435</f>
        <v>0</v>
      </c>
      <c r="H440" s="126">
        <f>'Ficha funcionário'!N435</f>
        <v>44</v>
      </c>
      <c r="I440" s="126">
        <f>'Ficha funcionário'!O435</f>
        <v>9</v>
      </c>
      <c r="J440" s="127">
        <f t="shared" si="63"/>
        <v>0</v>
      </c>
      <c r="K440" s="172"/>
      <c r="L440" s="172"/>
      <c r="M440" s="172"/>
      <c r="N440" s="128">
        <f t="shared" si="68"/>
        <v>0</v>
      </c>
      <c r="O440" s="128">
        <f t="shared" si="64"/>
        <v>0</v>
      </c>
      <c r="P440" s="128">
        <f t="shared" si="65"/>
        <v>0</v>
      </c>
      <c r="Q440" s="129">
        <f t="shared" si="69"/>
        <v>18</v>
      </c>
      <c r="R440" s="177">
        <v>0</v>
      </c>
      <c r="S440" s="177">
        <v>0</v>
      </c>
      <c r="T440" s="177">
        <v>0</v>
      </c>
      <c r="U440" s="129">
        <f>-(S440*'Ficha funcionário'!O435)*'Ficha de funcio e processa'!J440</f>
        <v>0</v>
      </c>
      <c r="V440" s="129">
        <f>(T440*'Ficha funcionário'!O435)*'Ficha de funcio e processa'!J440</f>
        <v>0</v>
      </c>
      <c r="W440" s="130">
        <f t="shared" si="70"/>
        <v>0</v>
      </c>
      <c r="X440" s="132"/>
      <c r="Y440" s="132">
        <f t="shared" si="71"/>
        <v>0</v>
      </c>
      <c r="Z440" s="133"/>
      <c r="AA440" s="133"/>
      <c r="AB440" s="133"/>
      <c r="AC440" s="133"/>
      <c r="AD440" s="149">
        <f>'Ficha funcionário'!Q435</f>
        <v>0</v>
      </c>
      <c r="AE440" s="149">
        <f>'Ficha funcionário'!P435</f>
        <v>0</v>
      </c>
      <c r="AF440" s="133"/>
      <c r="AG440" s="221"/>
      <c r="AH440" s="221"/>
      <c r="AI440" s="222">
        <f t="shared" si="66"/>
        <v>0</v>
      </c>
      <c r="AJ440" s="223">
        <f>'Ficha funcionário'!J435</f>
        <v>0</v>
      </c>
      <c r="AK440" s="222">
        <f>'Ficha funcionário'!K435</f>
        <v>0</v>
      </c>
      <c r="AL440" s="222">
        <f>'Ficha funcionário'!L435</f>
        <v>0</v>
      </c>
      <c r="AM440" s="222">
        <f>'Ficha funcionário'!M435</f>
        <v>-0.3</v>
      </c>
      <c r="AN440" s="222">
        <f t="shared" si="72"/>
        <v>0</v>
      </c>
      <c r="AO440" s="134">
        <f t="shared" si="67"/>
        <v>0</v>
      </c>
      <c r="AP440" s="178"/>
      <c r="AQ440" s="246" t="s">
        <v>175</v>
      </c>
      <c r="AR440" s="179"/>
      <c r="AS440" s="179"/>
      <c r="AT440" s="179"/>
      <c r="AU440" s="179"/>
    </row>
    <row r="441" spans="1:47">
      <c r="A441" s="123" t="b">
        <f>'Ficha funcionário'!A436</f>
        <v>0</v>
      </c>
      <c r="B441" s="123">
        <f>'Ficha funcionário'!B436</f>
        <v>0</v>
      </c>
      <c r="C441" s="123">
        <f>'Ficha funcionário'!C436</f>
        <v>0</v>
      </c>
      <c r="D441" s="124">
        <f>'Ficha funcionário'!D436</f>
        <v>0</v>
      </c>
      <c r="E44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4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41" s="173">
        <f>'Ficha funcionário'!I436</f>
        <v>0</v>
      </c>
      <c r="H441" s="126">
        <f>'Ficha funcionário'!N436</f>
        <v>44</v>
      </c>
      <c r="I441" s="126">
        <f>'Ficha funcionário'!O436</f>
        <v>9</v>
      </c>
      <c r="J441" s="127">
        <f t="shared" si="63"/>
        <v>0</v>
      </c>
      <c r="K441" s="172"/>
      <c r="L441" s="172"/>
      <c r="M441" s="172"/>
      <c r="N441" s="128">
        <f t="shared" si="68"/>
        <v>0</v>
      </c>
      <c r="O441" s="128">
        <f t="shared" si="64"/>
        <v>0</v>
      </c>
      <c r="P441" s="128">
        <f t="shared" si="65"/>
        <v>0</v>
      </c>
      <c r="Q441" s="129">
        <f t="shared" si="69"/>
        <v>18</v>
      </c>
      <c r="R441" s="177">
        <v>0</v>
      </c>
      <c r="S441" s="177">
        <v>0</v>
      </c>
      <c r="T441" s="177">
        <v>0</v>
      </c>
      <c r="U441" s="129">
        <f>-(S441*'Ficha funcionário'!O436)*'Ficha de funcio e processa'!J441</f>
        <v>0</v>
      </c>
      <c r="V441" s="129">
        <f>(T441*'Ficha funcionário'!O436)*'Ficha de funcio e processa'!J441</f>
        <v>0</v>
      </c>
      <c r="W441" s="130">
        <f t="shared" si="70"/>
        <v>0</v>
      </c>
      <c r="X441" s="132"/>
      <c r="Y441" s="132">
        <f t="shared" si="71"/>
        <v>0</v>
      </c>
      <c r="Z441" s="133"/>
      <c r="AA441" s="133"/>
      <c r="AB441" s="133"/>
      <c r="AC441" s="133"/>
      <c r="AD441" s="149">
        <f>'Ficha funcionário'!Q436</f>
        <v>0</v>
      </c>
      <c r="AE441" s="149">
        <f>'Ficha funcionário'!P436</f>
        <v>0</v>
      </c>
      <c r="AF441" s="133"/>
      <c r="AG441" s="221"/>
      <c r="AH441" s="221"/>
      <c r="AI441" s="222">
        <f t="shared" si="66"/>
        <v>0</v>
      </c>
      <c r="AJ441" s="223">
        <f>'Ficha funcionário'!J436</f>
        <v>0</v>
      </c>
      <c r="AK441" s="222">
        <f>'Ficha funcionário'!K436</f>
        <v>0</v>
      </c>
      <c r="AL441" s="222">
        <f>'Ficha funcionário'!L436</f>
        <v>0</v>
      </c>
      <c r="AM441" s="222">
        <f>'Ficha funcionário'!M436</f>
        <v>-0.3</v>
      </c>
      <c r="AN441" s="222">
        <f t="shared" si="72"/>
        <v>0</v>
      </c>
      <c r="AO441" s="134">
        <f t="shared" si="67"/>
        <v>0</v>
      </c>
      <c r="AP441" s="178"/>
      <c r="AQ441" s="246" t="s">
        <v>175</v>
      </c>
      <c r="AR441" s="179"/>
      <c r="AS441" s="179"/>
      <c r="AT441" s="179"/>
      <c r="AU441" s="179"/>
    </row>
    <row r="442" spans="1:47">
      <c r="A442" s="123" t="b">
        <f>'Ficha funcionário'!A437</f>
        <v>0</v>
      </c>
      <c r="B442" s="123">
        <f>'Ficha funcionário'!B437</f>
        <v>0</v>
      </c>
      <c r="C442" s="123">
        <f>'Ficha funcionário'!C437</f>
        <v>0</v>
      </c>
      <c r="D442" s="124">
        <f>'Ficha funcionário'!D437</f>
        <v>0</v>
      </c>
      <c r="E44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4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42" s="173">
        <f>'Ficha funcionário'!I437</f>
        <v>0</v>
      </c>
      <c r="H442" s="126">
        <f>'Ficha funcionário'!N437</f>
        <v>44</v>
      </c>
      <c r="I442" s="126">
        <f>'Ficha funcionário'!O437</f>
        <v>9</v>
      </c>
      <c r="J442" s="127">
        <f t="shared" si="63"/>
        <v>0</v>
      </c>
      <c r="K442" s="172"/>
      <c r="L442" s="172"/>
      <c r="M442" s="172"/>
      <c r="N442" s="128">
        <f t="shared" si="68"/>
        <v>0</v>
      </c>
      <c r="O442" s="128">
        <f t="shared" si="64"/>
        <v>0</v>
      </c>
      <c r="P442" s="128">
        <f t="shared" si="65"/>
        <v>0</v>
      </c>
      <c r="Q442" s="129">
        <f t="shared" si="69"/>
        <v>18</v>
      </c>
      <c r="R442" s="177">
        <v>0</v>
      </c>
      <c r="S442" s="177">
        <v>0</v>
      </c>
      <c r="T442" s="177">
        <v>0</v>
      </c>
      <c r="U442" s="129">
        <f>-(S442*'Ficha funcionário'!O437)*'Ficha de funcio e processa'!J442</f>
        <v>0</v>
      </c>
      <c r="V442" s="129">
        <f>(T442*'Ficha funcionário'!O437)*'Ficha de funcio e processa'!J442</f>
        <v>0</v>
      </c>
      <c r="W442" s="130">
        <f t="shared" si="70"/>
        <v>0</v>
      </c>
      <c r="X442" s="132"/>
      <c r="Y442" s="132">
        <f t="shared" si="71"/>
        <v>0</v>
      </c>
      <c r="Z442" s="133"/>
      <c r="AA442" s="133"/>
      <c r="AB442" s="133"/>
      <c r="AC442" s="133"/>
      <c r="AD442" s="149">
        <f>'Ficha funcionário'!Q437</f>
        <v>0</v>
      </c>
      <c r="AE442" s="149">
        <f>'Ficha funcionário'!P437</f>
        <v>0</v>
      </c>
      <c r="AF442" s="133"/>
      <c r="AG442" s="221"/>
      <c r="AH442" s="221"/>
      <c r="AI442" s="222">
        <f t="shared" si="66"/>
        <v>0</v>
      </c>
      <c r="AJ442" s="223">
        <f>'Ficha funcionário'!J437</f>
        <v>0</v>
      </c>
      <c r="AK442" s="222">
        <f>'Ficha funcionário'!K437</f>
        <v>0</v>
      </c>
      <c r="AL442" s="222">
        <f>'Ficha funcionário'!L437</f>
        <v>0</v>
      </c>
      <c r="AM442" s="222">
        <f>'Ficha funcionário'!M437</f>
        <v>-0.3</v>
      </c>
      <c r="AN442" s="222">
        <f t="shared" si="72"/>
        <v>0</v>
      </c>
      <c r="AO442" s="134">
        <f t="shared" si="67"/>
        <v>0</v>
      </c>
      <c r="AP442" s="178"/>
      <c r="AQ442" s="246" t="s">
        <v>175</v>
      </c>
      <c r="AR442" s="179"/>
      <c r="AS442" s="179"/>
      <c r="AT442" s="179"/>
      <c r="AU442" s="179"/>
    </row>
    <row r="443" spans="1:47">
      <c r="A443" s="123" t="b">
        <f>'Ficha funcionário'!A438</f>
        <v>0</v>
      </c>
      <c r="B443" s="123">
        <f>'Ficha funcionário'!B438</f>
        <v>0</v>
      </c>
      <c r="C443" s="123">
        <f>'Ficha funcionário'!C438</f>
        <v>0</v>
      </c>
      <c r="D443" s="124">
        <f>'Ficha funcionário'!D438</f>
        <v>0</v>
      </c>
      <c r="E44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4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43" s="173">
        <f>'Ficha funcionário'!I438</f>
        <v>0</v>
      </c>
      <c r="H443" s="126">
        <f>'Ficha funcionário'!N438</f>
        <v>44</v>
      </c>
      <c r="I443" s="126">
        <f>'Ficha funcionário'!O438</f>
        <v>9</v>
      </c>
      <c r="J443" s="127">
        <f t="shared" si="63"/>
        <v>0</v>
      </c>
      <c r="K443" s="172"/>
      <c r="L443" s="172"/>
      <c r="M443" s="172"/>
      <c r="N443" s="128">
        <f t="shared" si="68"/>
        <v>0</v>
      </c>
      <c r="O443" s="128">
        <f t="shared" si="64"/>
        <v>0</v>
      </c>
      <c r="P443" s="128">
        <f t="shared" si="65"/>
        <v>0</v>
      </c>
      <c r="Q443" s="129">
        <f t="shared" si="69"/>
        <v>18</v>
      </c>
      <c r="R443" s="177">
        <v>0</v>
      </c>
      <c r="S443" s="177">
        <v>0</v>
      </c>
      <c r="T443" s="177">
        <v>0</v>
      </c>
      <c r="U443" s="129">
        <f>-(S443*'Ficha funcionário'!O438)*'Ficha de funcio e processa'!J443</f>
        <v>0</v>
      </c>
      <c r="V443" s="129">
        <f>(T443*'Ficha funcionário'!O438)*'Ficha de funcio e processa'!J443</f>
        <v>0</v>
      </c>
      <c r="W443" s="130">
        <f t="shared" si="70"/>
        <v>0</v>
      </c>
      <c r="X443" s="132"/>
      <c r="Y443" s="132">
        <f t="shared" si="71"/>
        <v>0</v>
      </c>
      <c r="Z443" s="133"/>
      <c r="AA443" s="133"/>
      <c r="AB443" s="133"/>
      <c r="AC443" s="133"/>
      <c r="AD443" s="149">
        <f>'Ficha funcionário'!Q438</f>
        <v>0</v>
      </c>
      <c r="AE443" s="149">
        <f>'Ficha funcionário'!P438</f>
        <v>0</v>
      </c>
      <c r="AF443" s="133"/>
      <c r="AG443" s="221"/>
      <c r="AH443" s="221"/>
      <c r="AI443" s="222">
        <f t="shared" si="66"/>
        <v>0</v>
      </c>
      <c r="AJ443" s="223">
        <f>'Ficha funcionário'!J438</f>
        <v>0</v>
      </c>
      <c r="AK443" s="222">
        <f>'Ficha funcionário'!K438</f>
        <v>0</v>
      </c>
      <c r="AL443" s="222">
        <f>'Ficha funcionário'!L438</f>
        <v>0</v>
      </c>
      <c r="AM443" s="222">
        <f>'Ficha funcionário'!M438</f>
        <v>-0.3</v>
      </c>
      <c r="AN443" s="222">
        <f t="shared" si="72"/>
        <v>0</v>
      </c>
      <c r="AO443" s="134">
        <f t="shared" si="67"/>
        <v>0</v>
      </c>
      <c r="AP443" s="178"/>
      <c r="AQ443" s="246" t="s">
        <v>175</v>
      </c>
      <c r="AR443" s="179"/>
      <c r="AS443" s="179"/>
      <c r="AT443" s="179"/>
      <c r="AU443" s="179"/>
    </row>
    <row r="444" spans="1:47">
      <c r="A444" s="123" t="b">
        <f>'Ficha funcionário'!A439</f>
        <v>0</v>
      </c>
      <c r="B444" s="123">
        <f>'Ficha funcionário'!B439</f>
        <v>0</v>
      </c>
      <c r="C444" s="123">
        <f>'Ficha funcionário'!C439</f>
        <v>0</v>
      </c>
      <c r="D444" s="124">
        <f>'Ficha funcionário'!D439</f>
        <v>0</v>
      </c>
      <c r="E44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4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44" s="173">
        <f>'Ficha funcionário'!I439</f>
        <v>0</v>
      </c>
      <c r="H444" s="126">
        <f>'Ficha funcionário'!N439</f>
        <v>44</v>
      </c>
      <c r="I444" s="126">
        <f>'Ficha funcionário'!O439</f>
        <v>9</v>
      </c>
      <c r="J444" s="127">
        <f t="shared" si="63"/>
        <v>0</v>
      </c>
      <c r="K444" s="172"/>
      <c r="L444" s="172"/>
      <c r="M444" s="172"/>
      <c r="N444" s="128">
        <f t="shared" si="68"/>
        <v>0</v>
      </c>
      <c r="O444" s="128">
        <f t="shared" si="64"/>
        <v>0</v>
      </c>
      <c r="P444" s="128">
        <f t="shared" si="65"/>
        <v>0</v>
      </c>
      <c r="Q444" s="129">
        <f t="shared" si="69"/>
        <v>18</v>
      </c>
      <c r="R444" s="177">
        <v>0</v>
      </c>
      <c r="S444" s="177">
        <v>0</v>
      </c>
      <c r="T444" s="177">
        <v>0</v>
      </c>
      <c r="U444" s="129">
        <f>-(S444*'Ficha funcionário'!O439)*'Ficha de funcio e processa'!J444</f>
        <v>0</v>
      </c>
      <c r="V444" s="129">
        <f>(T444*'Ficha funcionário'!O439)*'Ficha de funcio e processa'!J444</f>
        <v>0</v>
      </c>
      <c r="W444" s="130">
        <f t="shared" si="70"/>
        <v>0</v>
      </c>
      <c r="X444" s="132"/>
      <c r="Y444" s="132">
        <f t="shared" si="71"/>
        <v>0</v>
      </c>
      <c r="Z444" s="133"/>
      <c r="AA444" s="133"/>
      <c r="AB444" s="133"/>
      <c r="AC444" s="133"/>
      <c r="AD444" s="149">
        <f>'Ficha funcionário'!Q439</f>
        <v>0</v>
      </c>
      <c r="AE444" s="149">
        <f>'Ficha funcionário'!P439</f>
        <v>0</v>
      </c>
      <c r="AF444" s="133"/>
      <c r="AG444" s="221"/>
      <c r="AH444" s="221"/>
      <c r="AI444" s="222">
        <f t="shared" si="66"/>
        <v>0</v>
      </c>
      <c r="AJ444" s="223">
        <f>'Ficha funcionário'!J439</f>
        <v>0</v>
      </c>
      <c r="AK444" s="222">
        <f>'Ficha funcionário'!K439</f>
        <v>0</v>
      </c>
      <c r="AL444" s="222">
        <f>'Ficha funcionário'!L439</f>
        <v>0</v>
      </c>
      <c r="AM444" s="222">
        <f>'Ficha funcionário'!M439</f>
        <v>-0.3</v>
      </c>
      <c r="AN444" s="222">
        <f t="shared" si="72"/>
        <v>0</v>
      </c>
      <c r="AO444" s="134">
        <f t="shared" si="67"/>
        <v>0</v>
      </c>
      <c r="AP444" s="178"/>
      <c r="AQ444" s="246" t="s">
        <v>175</v>
      </c>
      <c r="AR444" s="179"/>
      <c r="AS444" s="179"/>
      <c r="AT444" s="179"/>
      <c r="AU444" s="179"/>
    </row>
    <row r="445" spans="1:47">
      <c r="A445" s="123" t="b">
        <f>'Ficha funcionário'!A440</f>
        <v>0</v>
      </c>
      <c r="B445" s="123">
        <f>'Ficha funcionário'!B440</f>
        <v>0</v>
      </c>
      <c r="C445" s="123">
        <f>'Ficha funcionário'!C440</f>
        <v>0</v>
      </c>
      <c r="D445" s="124">
        <f>'Ficha funcionário'!D440</f>
        <v>0</v>
      </c>
      <c r="E44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4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45" s="173">
        <f>'Ficha funcionário'!I440</f>
        <v>0</v>
      </c>
      <c r="H445" s="126">
        <f>'Ficha funcionário'!N440</f>
        <v>44</v>
      </c>
      <c r="I445" s="126">
        <f>'Ficha funcionário'!O440</f>
        <v>9</v>
      </c>
      <c r="J445" s="127">
        <f t="shared" si="63"/>
        <v>0</v>
      </c>
      <c r="K445" s="172"/>
      <c r="L445" s="172"/>
      <c r="M445" s="172"/>
      <c r="N445" s="128">
        <f t="shared" si="68"/>
        <v>0</v>
      </c>
      <c r="O445" s="128">
        <f t="shared" si="64"/>
        <v>0</v>
      </c>
      <c r="P445" s="128">
        <f t="shared" si="65"/>
        <v>0</v>
      </c>
      <c r="Q445" s="129">
        <f t="shared" si="69"/>
        <v>18</v>
      </c>
      <c r="R445" s="177">
        <v>0</v>
      </c>
      <c r="S445" s="177">
        <v>0</v>
      </c>
      <c r="T445" s="177">
        <v>0</v>
      </c>
      <c r="U445" s="129">
        <f>-(S445*'Ficha funcionário'!O440)*'Ficha de funcio e processa'!J445</f>
        <v>0</v>
      </c>
      <c r="V445" s="129">
        <f>(T445*'Ficha funcionário'!O440)*'Ficha de funcio e processa'!J445</f>
        <v>0</v>
      </c>
      <c r="W445" s="130">
        <f t="shared" si="70"/>
        <v>0</v>
      </c>
      <c r="X445" s="132"/>
      <c r="Y445" s="132">
        <f t="shared" si="71"/>
        <v>0</v>
      </c>
      <c r="Z445" s="133"/>
      <c r="AA445" s="133"/>
      <c r="AB445" s="133"/>
      <c r="AC445" s="133"/>
      <c r="AD445" s="149">
        <f>'Ficha funcionário'!Q440</f>
        <v>0</v>
      </c>
      <c r="AE445" s="149">
        <f>'Ficha funcionário'!P440</f>
        <v>0</v>
      </c>
      <c r="AF445" s="133"/>
      <c r="AG445" s="221"/>
      <c r="AH445" s="221"/>
      <c r="AI445" s="222">
        <f t="shared" si="66"/>
        <v>0</v>
      </c>
      <c r="AJ445" s="223">
        <f>'Ficha funcionário'!J440</f>
        <v>0</v>
      </c>
      <c r="AK445" s="222">
        <f>'Ficha funcionário'!K440</f>
        <v>0</v>
      </c>
      <c r="AL445" s="222">
        <f>'Ficha funcionário'!L440</f>
        <v>0</v>
      </c>
      <c r="AM445" s="222">
        <f>'Ficha funcionário'!M440</f>
        <v>-0.3</v>
      </c>
      <c r="AN445" s="222">
        <f t="shared" si="72"/>
        <v>0</v>
      </c>
      <c r="AO445" s="134">
        <f t="shared" si="67"/>
        <v>0</v>
      </c>
      <c r="AP445" s="178"/>
      <c r="AQ445" s="246" t="s">
        <v>175</v>
      </c>
      <c r="AR445" s="179"/>
      <c r="AS445" s="179"/>
      <c r="AT445" s="179"/>
      <c r="AU445" s="179"/>
    </row>
    <row r="446" spans="1:47">
      <c r="A446" s="123" t="b">
        <f>'Ficha funcionário'!A441</f>
        <v>0</v>
      </c>
      <c r="B446" s="123">
        <f>'Ficha funcionário'!B441</f>
        <v>0</v>
      </c>
      <c r="C446" s="123">
        <f>'Ficha funcionário'!C441</f>
        <v>0</v>
      </c>
      <c r="D446" s="124">
        <f>'Ficha funcionário'!D441</f>
        <v>0</v>
      </c>
      <c r="E44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4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46" s="173">
        <f>'Ficha funcionário'!I441</f>
        <v>0</v>
      </c>
      <c r="H446" s="126">
        <f>'Ficha funcionário'!N441</f>
        <v>44</v>
      </c>
      <c r="I446" s="126">
        <f>'Ficha funcionário'!O441</f>
        <v>9</v>
      </c>
      <c r="J446" s="127">
        <f t="shared" si="63"/>
        <v>0</v>
      </c>
      <c r="K446" s="172"/>
      <c r="L446" s="172"/>
      <c r="M446" s="172"/>
      <c r="N446" s="128">
        <f t="shared" si="68"/>
        <v>0</v>
      </c>
      <c r="O446" s="128">
        <f t="shared" si="64"/>
        <v>0</v>
      </c>
      <c r="P446" s="128">
        <f t="shared" si="65"/>
        <v>0</v>
      </c>
      <c r="Q446" s="129">
        <f t="shared" si="69"/>
        <v>18</v>
      </c>
      <c r="R446" s="177">
        <v>0</v>
      </c>
      <c r="S446" s="177">
        <v>0</v>
      </c>
      <c r="T446" s="177">
        <v>0</v>
      </c>
      <c r="U446" s="129">
        <f>-(S446*'Ficha funcionário'!O441)*'Ficha de funcio e processa'!J446</f>
        <v>0</v>
      </c>
      <c r="V446" s="129">
        <f>(T446*'Ficha funcionário'!O441)*'Ficha de funcio e processa'!J446</f>
        <v>0</v>
      </c>
      <c r="W446" s="130">
        <f t="shared" si="70"/>
        <v>0</v>
      </c>
      <c r="X446" s="132"/>
      <c r="Y446" s="132">
        <f t="shared" si="71"/>
        <v>0</v>
      </c>
      <c r="Z446" s="133"/>
      <c r="AA446" s="133"/>
      <c r="AB446" s="133"/>
      <c r="AC446" s="133"/>
      <c r="AD446" s="149">
        <f>'Ficha funcionário'!Q441</f>
        <v>0</v>
      </c>
      <c r="AE446" s="149">
        <f>'Ficha funcionário'!P441</f>
        <v>0</v>
      </c>
      <c r="AF446" s="133"/>
      <c r="AG446" s="221"/>
      <c r="AH446" s="221"/>
      <c r="AI446" s="222">
        <f t="shared" si="66"/>
        <v>0</v>
      </c>
      <c r="AJ446" s="223">
        <f>'Ficha funcionário'!J441</f>
        <v>0</v>
      </c>
      <c r="AK446" s="222">
        <f>'Ficha funcionário'!K441</f>
        <v>0</v>
      </c>
      <c r="AL446" s="222">
        <f>'Ficha funcionário'!L441</f>
        <v>0</v>
      </c>
      <c r="AM446" s="222">
        <f>'Ficha funcionário'!M441</f>
        <v>-0.3</v>
      </c>
      <c r="AN446" s="222">
        <f t="shared" si="72"/>
        <v>0</v>
      </c>
      <c r="AO446" s="134">
        <f t="shared" si="67"/>
        <v>0</v>
      </c>
      <c r="AP446" s="178"/>
      <c r="AQ446" s="246" t="s">
        <v>175</v>
      </c>
      <c r="AR446" s="179"/>
      <c r="AS446" s="179"/>
      <c r="AT446" s="179"/>
      <c r="AU446" s="179"/>
    </row>
    <row r="447" spans="1:47">
      <c r="A447" s="123" t="b">
        <f>'Ficha funcionário'!A442</f>
        <v>0</v>
      </c>
      <c r="B447" s="123">
        <f>'Ficha funcionário'!B442</f>
        <v>0</v>
      </c>
      <c r="C447" s="123">
        <f>'Ficha funcionário'!C442</f>
        <v>0</v>
      </c>
      <c r="D447" s="124">
        <f>'Ficha funcionário'!D442</f>
        <v>0</v>
      </c>
      <c r="E44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4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47" s="173">
        <f>'Ficha funcionário'!I442</f>
        <v>0</v>
      </c>
      <c r="H447" s="126">
        <f>'Ficha funcionário'!N442</f>
        <v>44</v>
      </c>
      <c r="I447" s="126">
        <f>'Ficha funcionário'!O442</f>
        <v>9</v>
      </c>
      <c r="J447" s="127">
        <f t="shared" si="63"/>
        <v>0</v>
      </c>
      <c r="K447" s="172"/>
      <c r="L447" s="172"/>
      <c r="M447" s="172"/>
      <c r="N447" s="128">
        <f t="shared" si="68"/>
        <v>0</v>
      </c>
      <c r="O447" s="128">
        <f t="shared" si="64"/>
        <v>0</v>
      </c>
      <c r="P447" s="128">
        <f t="shared" si="65"/>
        <v>0</v>
      </c>
      <c r="Q447" s="129">
        <f t="shared" si="69"/>
        <v>18</v>
      </c>
      <c r="R447" s="177">
        <v>0</v>
      </c>
      <c r="S447" s="177">
        <v>0</v>
      </c>
      <c r="T447" s="177">
        <v>0</v>
      </c>
      <c r="U447" s="129">
        <f>-(S447*'Ficha funcionário'!O442)*'Ficha de funcio e processa'!J447</f>
        <v>0</v>
      </c>
      <c r="V447" s="129">
        <f>(T447*'Ficha funcionário'!O442)*'Ficha de funcio e processa'!J447</f>
        <v>0</v>
      </c>
      <c r="W447" s="130">
        <f t="shared" si="70"/>
        <v>0</v>
      </c>
      <c r="X447" s="132"/>
      <c r="Y447" s="132">
        <f t="shared" si="71"/>
        <v>0</v>
      </c>
      <c r="Z447" s="133"/>
      <c r="AA447" s="133"/>
      <c r="AB447" s="133"/>
      <c r="AC447" s="133"/>
      <c r="AD447" s="149">
        <f>'Ficha funcionário'!Q442</f>
        <v>0</v>
      </c>
      <c r="AE447" s="149">
        <f>'Ficha funcionário'!P442</f>
        <v>0</v>
      </c>
      <c r="AF447" s="133"/>
      <c r="AG447" s="221"/>
      <c r="AH447" s="221"/>
      <c r="AI447" s="222">
        <f t="shared" si="66"/>
        <v>0</v>
      </c>
      <c r="AJ447" s="223">
        <f>'Ficha funcionário'!J442</f>
        <v>0</v>
      </c>
      <c r="AK447" s="222">
        <f>'Ficha funcionário'!K442</f>
        <v>0</v>
      </c>
      <c r="AL447" s="222">
        <f>'Ficha funcionário'!L442</f>
        <v>0</v>
      </c>
      <c r="AM447" s="222">
        <f>'Ficha funcionário'!M442</f>
        <v>-0.3</v>
      </c>
      <c r="AN447" s="222">
        <f t="shared" si="72"/>
        <v>0</v>
      </c>
      <c r="AO447" s="134">
        <f t="shared" si="67"/>
        <v>0</v>
      </c>
      <c r="AP447" s="178"/>
      <c r="AQ447" s="246" t="s">
        <v>175</v>
      </c>
      <c r="AR447" s="179"/>
      <c r="AS447" s="179"/>
      <c r="AT447" s="179"/>
      <c r="AU447" s="179"/>
    </row>
    <row r="448" spans="1:47">
      <c r="A448" s="123" t="b">
        <f>'Ficha funcionário'!A443</f>
        <v>0</v>
      </c>
      <c r="B448" s="123">
        <f>'Ficha funcionário'!B443</f>
        <v>0</v>
      </c>
      <c r="C448" s="123">
        <f>'Ficha funcionário'!C443</f>
        <v>0</v>
      </c>
      <c r="D448" s="124">
        <f>'Ficha funcionário'!D443</f>
        <v>0</v>
      </c>
      <c r="E44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4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48" s="173">
        <f>'Ficha funcionário'!I443</f>
        <v>0</v>
      </c>
      <c r="H448" s="126">
        <f>'Ficha funcionário'!N443</f>
        <v>44</v>
      </c>
      <c r="I448" s="126">
        <f>'Ficha funcionário'!O443</f>
        <v>9</v>
      </c>
      <c r="J448" s="127">
        <f t="shared" si="63"/>
        <v>0</v>
      </c>
      <c r="K448" s="172"/>
      <c r="L448" s="172"/>
      <c r="M448" s="172"/>
      <c r="N448" s="128">
        <f t="shared" si="68"/>
        <v>0</v>
      </c>
      <c r="O448" s="128">
        <f t="shared" si="64"/>
        <v>0</v>
      </c>
      <c r="P448" s="128">
        <f t="shared" si="65"/>
        <v>0</v>
      </c>
      <c r="Q448" s="129">
        <f t="shared" si="69"/>
        <v>18</v>
      </c>
      <c r="R448" s="177">
        <v>0</v>
      </c>
      <c r="S448" s="177">
        <v>0</v>
      </c>
      <c r="T448" s="177">
        <v>0</v>
      </c>
      <c r="U448" s="129">
        <f>-(S448*'Ficha funcionário'!O443)*'Ficha de funcio e processa'!J448</f>
        <v>0</v>
      </c>
      <c r="V448" s="129">
        <f>(T448*'Ficha funcionário'!O443)*'Ficha de funcio e processa'!J448</f>
        <v>0</v>
      </c>
      <c r="W448" s="130">
        <f t="shared" si="70"/>
        <v>0</v>
      </c>
      <c r="X448" s="132"/>
      <c r="Y448" s="132">
        <f t="shared" si="71"/>
        <v>0</v>
      </c>
      <c r="Z448" s="133"/>
      <c r="AA448" s="133"/>
      <c r="AB448" s="133"/>
      <c r="AC448" s="133"/>
      <c r="AD448" s="149">
        <f>'Ficha funcionário'!Q443</f>
        <v>0</v>
      </c>
      <c r="AE448" s="149">
        <f>'Ficha funcionário'!P443</f>
        <v>0</v>
      </c>
      <c r="AF448" s="133"/>
      <c r="AG448" s="221"/>
      <c r="AH448" s="221"/>
      <c r="AI448" s="222">
        <f t="shared" si="66"/>
        <v>0</v>
      </c>
      <c r="AJ448" s="223">
        <f>'Ficha funcionário'!J443</f>
        <v>0</v>
      </c>
      <c r="AK448" s="222">
        <f>'Ficha funcionário'!K443</f>
        <v>0</v>
      </c>
      <c r="AL448" s="222">
        <f>'Ficha funcionário'!L443</f>
        <v>0</v>
      </c>
      <c r="AM448" s="222">
        <f>'Ficha funcionário'!M443</f>
        <v>-0.3</v>
      </c>
      <c r="AN448" s="222">
        <f t="shared" si="72"/>
        <v>0</v>
      </c>
      <c r="AO448" s="134">
        <f t="shared" si="67"/>
        <v>0</v>
      </c>
      <c r="AP448" s="178"/>
      <c r="AQ448" s="246" t="s">
        <v>175</v>
      </c>
      <c r="AR448" s="179"/>
      <c r="AS448" s="179"/>
      <c r="AT448" s="179"/>
      <c r="AU448" s="179"/>
    </row>
    <row r="449" spans="1:47">
      <c r="A449" s="123" t="b">
        <f>'Ficha funcionário'!A444</f>
        <v>0</v>
      </c>
      <c r="B449" s="123">
        <f>'Ficha funcionário'!B444</f>
        <v>0</v>
      </c>
      <c r="C449" s="123">
        <f>'Ficha funcionário'!C444</f>
        <v>0</v>
      </c>
      <c r="D449" s="124">
        <f>'Ficha funcionário'!D444</f>
        <v>0</v>
      </c>
      <c r="E44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4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49" s="173">
        <f>'Ficha funcionário'!I444</f>
        <v>0</v>
      </c>
      <c r="H449" s="126">
        <f>'Ficha funcionário'!N444</f>
        <v>44</v>
      </c>
      <c r="I449" s="126">
        <f>'Ficha funcionário'!O444</f>
        <v>9</v>
      </c>
      <c r="J449" s="127">
        <f t="shared" si="63"/>
        <v>0</v>
      </c>
      <c r="K449" s="172"/>
      <c r="L449" s="172"/>
      <c r="M449" s="172"/>
      <c r="N449" s="128">
        <f t="shared" si="68"/>
        <v>0</v>
      </c>
      <c r="O449" s="128">
        <f t="shared" si="64"/>
        <v>0</v>
      </c>
      <c r="P449" s="128">
        <f t="shared" si="65"/>
        <v>0</v>
      </c>
      <c r="Q449" s="129">
        <f t="shared" si="69"/>
        <v>18</v>
      </c>
      <c r="R449" s="177">
        <v>0</v>
      </c>
      <c r="S449" s="177">
        <v>0</v>
      </c>
      <c r="T449" s="177">
        <v>0</v>
      </c>
      <c r="U449" s="129">
        <f>-(S449*'Ficha funcionário'!O444)*'Ficha de funcio e processa'!J449</f>
        <v>0</v>
      </c>
      <c r="V449" s="129">
        <f>(T449*'Ficha funcionário'!O444)*'Ficha de funcio e processa'!J449</f>
        <v>0</v>
      </c>
      <c r="W449" s="130">
        <f t="shared" si="70"/>
        <v>0</v>
      </c>
      <c r="X449" s="132"/>
      <c r="Y449" s="132">
        <f t="shared" si="71"/>
        <v>0</v>
      </c>
      <c r="Z449" s="133"/>
      <c r="AA449" s="133"/>
      <c r="AB449" s="133"/>
      <c r="AC449" s="133"/>
      <c r="AD449" s="149">
        <f>'Ficha funcionário'!Q444</f>
        <v>0</v>
      </c>
      <c r="AE449" s="149">
        <f>'Ficha funcionário'!P444</f>
        <v>0</v>
      </c>
      <c r="AF449" s="133"/>
      <c r="AG449" s="221"/>
      <c r="AH449" s="221"/>
      <c r="AI449" s="222">
        <f t="shared" si="66"/>
        <v>0</v>
      </c>
      <c r="AJ449" s="223">
        <f>'Ficha funcionário'!J444</f>
        <v>0</v>
      </c>
      <c r="AK449" s="222">
        <f>'Ficha funcionário'!K444</f>
        <v>0</v>
      </c>
      <c r="AL449" s="222">
        <f>'Ficha funcionário'!L444</f>
        <v>0</v>
      </c>
      <c r="AM449" s="222">
        <f>'Ficha funcionário'!M444</f>
        <v>-0.3</v>
      </c>
      <c r="AN449" s="222">
        <f t="shared" si="72"/>
        <v>0</v>
      </c>
      <c r="AO449" s="134">
        <f t="shared" si="67"/>
        <v>0</v>
      </c>
      <c r="AP449" s="178"/>
      <c r="AQ449" s="246" t="s">
        <v>175</v>
      </c>
      <c r="AR449" s="179"/>
      <c r="AS449" s="179"/>
      <c r="AT449" s="179"/>
      <c r="AU449" s="179"/>
    </row>
    <row r="450" spans="1:47">
      <c r="A450" s="123" t="b">
        <f>'Ficha funcionário'!A445</f>
        <v>0</v>
      </c>
      <c r="B450" s="123">
        <f>'Ficha funcionário'!B445</f>
        <v>0</v>
      </c>
      <c r="C450" s="123">
        <f>'Ficha funcionário'!C445</f>
        <v>0</v>
      </c>
      <c r="D450" s="124">
        <f>'Ficha funcionário'!D445</f>
        <v>0</v>
      </c>
      <c r="E45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5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50" s="173">
        <f>'Ficha funcionário'!I445</f>
        <v>0</v>
      </c>
      <c r="H450" s="126">
        <f>'Ficha funcionário'!N445</f>
        <v>44</v>
      </c>
      <c r="I450" s="126">
        <f>'Ficha funcionário'!O445</f>
        <v>9</v>
      </c>
      <c r="J450" s="127">
        <f t="shared" si="63"/>
        <v>0</v>
      </c>
      <c r="K450" s="172"/>
      <c r="L450" s="172"/>
      <c r="M450" s="172"/>
      <c r="N450" s="128">
        <f t="shared" si="68"/>
        <v>0</v>
      </c>
      <c r="O450" s="128">
        <f t="shared" si="64"/>
        <v>0</v>
      </c>
      <c r="P450" s="128">
        <f t="shared" si="65"/>
        <v>0</v>
      </c>
      <c r="Q450" s="129">
        <f t="shared" si="69"/>
        <v>18</v>
      </c>
      <c r="R450" s="177">
        <v>0</v>
      </c>
      <c r="S450" s="177">
        <v>0</v>
      </c>
      <c r="T450" s="177">
        <v>0</v>
      </c>
      <c r="U450" s="129">
        <f>-(S450*'Ficha funcionário'!O445)*'Ficha de funcio e processa'!J450</f>
        <v>0</v>
      </c>
      <c r="V450" s="129">
        <f>(T450*'Ficha funcionário'!O445)*'Ficha de funcio e processa'!J450</f>
        <v>0</v>
      </c>
      <c r="W450" s="130">
        <f t="shared" si="70"/>
        <v>0</v>
      </c>
      <c r="X450" s="132"/>
      <c r="Y450" s="132">
        <f t="shared" si="71"/>
        <v>0</v>
      </c>
      <c r="Z450" s="133"/>
      <c r="AA450" s="133"/>
      <c r="AB450" s="133"/>
      <c r="AC450" s="133"/>
      <c r="AD450" s="149">
        <f>'Ficha funcionário'!Q445</f>
        <v>0</v>
      </c>
      <c r="AE450" s="149">
        <f>'Ficha funcionário'!P445</f>
        <v>0</v>
      </c>
      <c r="AF450" s="133"/>
      <c r="AG450" s="221"/>
      <c r="AH450" s="221"/>
      <c r="AI450" s="222">
        <f t="shared" si="66"/>
        <v>0</v>
      </c>
      <c r="AJ450" s="223">
        <f>'Ficha funcionário'!J445</f>
        <v>0</v>
      </c>
      <c r="AK450" s="222">
        <f>'Ficha funcionário'!K445</f>
        <v>0</v>
      </c>
      <c r="AL450" s="222">
        <f>'Ficha funcionário'!L445</f>
        <v>0</v>
      </c>
      <c r="AM450" s="222">
        <f>'Ficha funcionário'!M445</f>
        <v>-0.3</v>
      </c>
      <c r="AN450" s="222">
        <f t="shared" si="72"/>
        <v>0</v>
      </c>
      <c r="AO450" s="134">
        <f t="shared" si="67"/>
        <v>0</v>
      </c>
      <c r="AP450" s="178"/>
      <c r="AQ450" s="246" t="s">
        <v>175</v>
      </c>
      <c r="AR450" s="179"/>
      <c r="AS450" s="179"/>
      <c r="AT450" s="179"/>
      <c r="AU450" s="179"/>
    </row>
    <row r="451" spans="1:47">
      <c r="A451" s="123" t="b">
        <f>'Ficha funcionário'!A446</f>
        <v>0</v>
      </c>
      <c r="B451" s="123">
        <f>'Ficha funcionário'!B446</f>
        <v>0</v>
      </c>
      <c r="C451" s="123">
        <f>'Ficha funcionário'!C446</f>
        <v>0</v>
      </c>
      <c r="D451" s="124">
        <f>'Ficha funcionário'!D446</f>
        <v>0</v>
      </c>
      <c r="E45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5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51" s="173">
        <f>'Ficha funcionário'!I446</f>
        <v>0</v>
      </c>
      <c r="H451" s="126">
        <f>'Ficha funcionário'!N446</f>
        <v>44</v>
      </c>
      <c r="I451" s="126">
        <f>'Ficha funcionário'!O446</f>
        <v>9</v>
      </c>
      <c r="J451" s="127">
        <f t="shared" si="63"/>
        <v>0</v>
      </c>
      <c r="K451" s="172"/>
      <c r="L451" s="172"/>
      <c r="M451" s="172"/>
      <c r="N451" s="128">
        <f t="shared" si="68"/>
        <v>0</v>
      </c>
      <c r="O451" s="128">
        <f t="shared" si="64"/>
        <v>0</v>
      </c>
      <c r="P451" s="128">
        <f t="shared" si="65"/>
        <v>0</v>
      </c>
      <c r="Q451" s="129">
        <f t="shared" si="69"/>
        <v>18</v>
      </c>
      <c r="R451" s="177">
        <v>0</v>
      </c>
      <c r="S451" s="177">
        <v>0</v>
      </c>
      <c r="T451" s="177">
        <v>0</v>
      </c>
      <c r="U451" s="129">
        <f>-(S451*'Ficha funcionário'!O446)*'Ficha de funcio e processa'!J451</f>
        <v>0</v>
      </c>
      <c r="V451" s="129">
        <f>(T451*'Ficha funcionário'!O446)*'Ficha de funcio e processa'!J451</f>
        <v>0</v>
      </c>
      <c r="W451" s="130">
        <f t="shared" si="70"/>
        <v>0</v>
      </c>
      <c r="X451" s="132"/>
      <c r="Y451" s="132">
        <f t="shared" si="71"/>
        <v>0</v>
      </c>
      <c r="Z451" s="133"/>
      <c r="AA451" s="133"/>
      <c r="AB451" s="133"/>
      <c r="AC451" s="133"/>
      <c r="AD451" s="149">
        <f>'Ficha funcionário'!Q446</f>
        <v>0</v>
      </c>
      <c r="AE451" s="149">
        <f>'Ficha funcionário'!P446</f>
        <v>0</v>
      </c>
      <c r="AF451" s="133"/>
      <c r="AG451" s="221"/>
      <c r="AH451" s="221"/>
      <c r="AI451" s="222">
        <f t="shared" si="66"/>
        <v>0</v>
      </c>
      <c r="AJ451" s="223">
        <f>'Ficha funcionário'!J446</f>
        <v>0</v>
      </c>
      <c r="AK451" s="222">
        <f>'Ficha funcionário'!K446</f>
        <v>0</v>
      </c>
      <c r="AL451" s="222">
        <f>'Ficha funcionário'!L446</f>
        <v>0</v>
      </c>
      <c r="AM451" s="222">
        <f>'Ficha funcionário'!M446</f>
        <v>-0.3</v>
      </c>
      <c r="AN451" s="222">
        <f t="shared" si="72"/>
        <v>0</v>
      </c>
      <c r="AO451" s="134">
        <f t="shared" si="67"/>
        <v>0</v>
      </c>
      <c r="AP451" s="178"/>
      <c r="AQ451" s="246" t="s">
        <v>175</v>
      </c>
      <c r="AR451" s="179"/>
      <c r="AS451" s="179"/>
      <c r="AT451" s="179"/>
      <c r="AU451" s="179"/>
    </row>
    <row r="452" spans="1:47">
      <c r="A452" s="123" t="b">
        <f>'Ficha funcionário'!A447</f>
        <v>0</v>
      </c>
      <c r="B452" s="123">
        <f>'Ficha funcionário'!B447</f>
        <v>0</v>
      </c>
      <c r="C452" s="123">
        <f>'Ficha funcionário'!C447</f>
        <v>0</v>
      </c>
      <c r="D452" s="124">
        <f>'Ficha funcionário'!D447</f>
        <v>0</v>
      </c>
      <c r="E45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5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52" s="173">
        <f>'Ficha funcionário'!I447</f>
        <v>0</v>
      </c>
      <c r="H452" s="126">
        <f>'Ficha funcionário'!N447</f>
        <v>44</v>
      </c>
      <c r="I452" s="126">
        <f>'Ficha funcionário'!O447</f>
        <v>9</v>
      </c>
      <c r="J452" s="127">
        <f t="shared" si="63"/>
        <v>0</v>
      </c>
      <c r="K452" s="172"/>
      <c r="L452" s="172"/>
      <c r="M452" s="172"/>
      <c r="N452" s="128">
        <f t="shared" si="68"/>
        <v>0</v>
      </c>
      <c r="O452" s="128">
        <f t="shared" si="64"/>
        <v>0</v>
      </c>
      <c r="P452" s="128">
        <f t="shared" si="65"/>
        <v>0</v>
      </c>
      <c r="Q452" s="129">
        <f t="shared" si="69"/>
        <v>18</v>
      </c>
      <c r="R452" s="177">
        <v>0</v>
      </c>
      <c r="S452" s="177">
        <v>0</v>
      </c>
      <c r="T452" s="177">
        <v>0</v>
      </c>
      <c r="U452" s="129">
        <f>-(S452*'Ficha funcionário'!O447)*'Ficha de funcio e processa'!J452</f>
        <v>0</v>
      </c>
      <c r="V452" s="129">
        <f>(T452*'Ficha funcionário'!O447)*'Ficha de funcio e processa'!J452</f>
        <v>0</v>
      </c>
      <c r="W452" s="130">
        <f t="shared" si="70"/>
        <v>0</v>
      </c>
      <c r="X452" s="132"/>
      <c r="Y452" s="132">
        <f t="shared" si="71"/>
        <v>0</v>
      </c>
      <c r="Z452" s="133"/>
      <c r="AA452" s="133"/>
      <c r="AB452" s="133"/>
      <c r="AC452" s="133"/>
      <c r="AD452" s="149">
        <f>'Ficha funcionário'!Q447</f>
        <v>0</v>
      </c>
      <c r="AE452" s="149">
        <f>'Ficha funcionário'!P447</f>
        <v>0</v>
      </c>
      <c r="AF452" s="133"/>
      <c r="AG452" s="221"/>
      <c r="AH452" s="221"/>
      <c r="AI452" s="222">
        <f t="shared" si="66"/>
        <v>0</v>
      </c>
      <c r="AJ452" s="223">
        <f>'Ficha funcionário'!J447</f>
        <v>0</v>
      </c>
      <c r="AK452" s="222">
        <f>'Ficha funcionário'!K447</f>
        <v>0</v>
      </c>
      <c r="AL452" s="222">
        <f>'Ficha funcionário'!L447</f>
        <v>0</v>
      </c>
      <c r="AM452" s="222">
        <f>'Ficha funcionário'!M447</f>
        <v>-0.3</v>
      </c>
      <c r="AN452" s="222">
        <f t="shared" si="72"/>
        <v>0</v>
      </c>
      <c r="AO452" s="134">
        <f t="shared" si="67"/>
        <v>0</v>
      </c>
      <c r="AP452" s="178"/>
      <c r="AQ452" s="246" t="s">
        <v>175</v>
      </c>
      <c r="AR452" s="179"/>
      <c r="AS452" s="179"/>
      <c r="AT452" s="179"/>
      <c r="AU452" s="179"/>
    </row>
    <row r="453" spans="1:47">
      <c r="A453" s="123" t="b">
        <f>'Ficha funcionário'!A448</f>
        <v>0</v>
      </c>
      <c r="B453" s="123">
        <f>'Ficha funcionário'!B448</f>
        <v>0</v>
      </c>
      <c r="C453" s="123">
        <f>'Ficha funcionário'!C448</f>
        <v>0</v>
      </c>
      <c r="D453" s="124">
        <f>'Ficha funcionário'!D448</f>
        <v>0</v>
      </c>
      <c r="E45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5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53" s="173">
        <f>'Ficha funcionário'!I448</f>
        <v>0</v>
      </c>
      <c r="H453" s="126">
        <f>'Ficha funcionário'!N448</f>
        <v>44</v>
      </c>
      <c r="I453" s="126">
        <f>'Ficha funcionário'!O448</f>
        <v>9</v>
      </c>
      <c r="J453" s="127">
        <f t="shared" si="63"/>
        <v>0</v>
      </c>
      <c r="K453" s="172"/>
      <c r="L453" s="172"/>
      <c r="M453" s="172"/>
      <c r="N453" s="128">
        <f t="shared" si="68"/>
        <v>0</v>
      </c>
      <c r="O453" s="128">
        <f t="shared" si="64"/>
        <v>0</v>
      </c>
      <c r="P453" s="128">
        <f t="shared" si="65"/>
        <v>0</v>
      </c>
      <c r="Q453" s="129">
        <f t="shared" si="69"/>
        <v>18</v>
      </c>
      <c r="R453" s="177">
        <v>0</v>
      </c>
      <c r="S453" s="177">
        <v>0</v>
      </c>
      <c r="T453" s="177">
        <v>0</v>
      </c>
      <c r="U453" s="129">
        <f>-(S453*'Ficha funcionário'!O448)*'Ficha de funcio e processa'!J453</f>
        <v>0</v>
      </c>
      <c r="V453" s="129">
        <f>(T453*'Ficha funcionário'!O448)*'Ficha de funcio e processa'!J453</f>
        <v>0</v>
      </c>
      <c r="W453" s="130">
        <f t="shared" si="70"/>
        <v>0</v>
      </c>
      <c r="X453" s="132"/>
      <c r="Y453" s="132">
        <f t="shared" si="71"/>
        <v>0</v>
      </c>
      <c r="Z453" s="133"/>
      <c r="AA453" s="133"/>
      <c r="AB453" s="133"/>
      <c r="AC453" s="133"/>
      <c r="AD453" s="149">
        <f>'Ficha funcionário'!Q448</f>
        <v>0</v>
      </c>
      <c r="AE453" s="149">
        <f>'Ficha funcionário'!P448</f>
        <v>0</v>
      </c>
      <c r="AF453" s="133"/>
      <c r="AG453" s="221"/>
      <c r="AH453" s="221"/>
      <c r="AI453" s="222">
        <f t="shared" si="66"/>
        <v>0</v>
      </c>
      <c r="AJ453" s="223">
        <f>'Ficha funcionário'!J448</f>
        <v>0</v>
      </c>
      <c r="AK453" s="222">
        <f>'Ficha funcionário'!K448</f>
        <v>0</v>
      </c>
      <c r="AL453" s="222">
        <f>'Ficha funcionário'!L448</f>
        <v>0</v>
      </c>
      <c r="AM453" s="222">
        <f>'Ficha funcionário'!M448</f>
        <v>-0.3</v>
      </c>
      <c r="AN453" s="222">
        <f t="shared" si="72"/>
        <v>0</v>
      </c>
      <c r="AO453" s="134">
        <f t="shared" si="67"/>
        <v>0</v>
      </c>
      <c r="AP453" s="178"/>
      <c r="AQ453" s="246" t="s">
        <v>175</v>
      </c>
      <c r="AR453" s="179"/>
      <c r="AS453" s="179"/>
      <c r="AT453" s="179"/>
      <c r="AU453" s="179"/>
    </row>
    <row r="454" spans="1:47">
      <c r="A454" s="123" t="b">
        <f>'Ficha funcionário'!A449</f>
        <v>0</v>
      </c>
      <c r="B454" s="123">
        <f>'Ficha funcionário'!B449</f>
        <v>0</v>
      </c>
      <c r="C454" s="123">
        <f>'Ficha funcionário'!C449</f>
        <v>0</v>
      </c>
      <c r="D454" s="124">
        <f>'Ficha funcionário'!D449</f>
        <v>0</v>
      </c>
      <c r="E45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5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54" s="173">
        <f>'Ficha funcionário'!I449</f>
        <v>0</v>
      </c>
      <c r="H454" s="126">
        <f>'Ficha funcionário'!N449</f>
        <v>44</v>
      </c>
      <c r="I454" s="126">
        <f>'Ficha funcionário'!O449</f>
        <v>9</v>
      </c>
      <c r="J454" s="127">
        <f t="shared" si="63"/>
        <v>0</v>
      </c>
      <c r="K454" s="172"/>
      <c r="L454" s="172"/>
      <c r="M454" s="172"/>
      <c r="N454" s="128">
        <f t="shared" si="68"/>
        <v>0</v>
      </c>
      <c r="O454" s="128">
        <f t="shared" si="64"/>
        <v>0</v>
      </c>
      <c r="P454" s="128">
        <f t="shared" si="65"/>
        <v>0</v>
      </c>
      <c r="Q454" s="129">
        <f t="shared" si="69"/>
        <v>18</v>
      </c>
      <c r="R454" s="177">
        <v>0</v>
      </c>
      <c r="S454" s="177">
        <v>0</v>
      </c>
      <c r="T454" s="177">
        <v>0</v>
      </c>
      <c r="U454" s="129">
        <f>-(S454*'Ficha funcionário'!O449)*'Ficha de funcio e processa'!J454</f>
        <v>0</v>
      </c>
      <c r="V454" s="129">
        <f>(T454*'Ficha funcionário'!O449)*'Ficha de funcio e processa'!J454</f>
        <v>0</v>
      </c>
      <c r="W454" s="130">
        <f t="shared" si="70"/>
        <v>0</v>
      </c>
      <c r="X454" s="132"/>
      <c r="Y454" s="132">
        <f t="shared" si="71"/>
        <v>0</v>
      </c>
      <c r="Z454" s="133"/>
      <c r="AA454" s="133"/>
      <c r="AB454" s="133"/>
      <c r="AC454" s="133"/>
      <c r="AD454" s="149">
        <f>'Ficha funcionário'!Q449</f>
        <v>0</v>
      </c>
      <c r="AE454" s="149">
        <f>'Ficha funcionário'!P449</f>
        <v>0</v>
      </c>
      <c r="AF454" s="133"/>
      <c r="AG454" s="221"/>
      <c r="AH454" s="221"/>
      <c r="AI454" s="222">
        <f t="shared" si="66"/>
        <v>0</v>
      </c>
      <c r="AJ454" s="223">
        <f>'Ficha funcionário'!J449</f>
        <v>0</v>
      </c>
      <c r="AK454" s="222">
        <f>'Ficha funcionário'!K449</f>
        <v>0</v>
      </c>
      <c r="AL454" s="222">
        <f>'Ficha funcionário'!L449</f>
        <v>0</v>
      </c>
      <c r="AM454" s="222">
        <f>'Ficha funcionário'!M449</f>
        <v>-0.3</v>
      </c>
      <c r="AN454" s="222">
        <f t="shared" si="72"/>
        <v>0</v>
      </c>
      <c r="AO454" s="134">
        <f t="shared" si="67"/>
        <v>0</v>
      </c>
      <c r="AP454" s="178"/>
      <c r="AQ454" s="246" t="s">
        <v>175</v>
      </c>
      <c r="AR454" s="179"/>
      <c r="AS454" s="179"/>
      <c r="AT454" s="179"/>
      <c r="AU454" s="179"/>
    </row>
    <row r="455" spans="1:47">
      <c r="A455" s="123" t="b">
        <f>'Ficha funcionário'!A450</f>
        <v>0</v>
      </c>
      <c r="B455" s="123">
        <f>'Ficha funcionário'!B450</f>
        <v>0</v>
      </c>
      <c r="C455" s="123">
        <f>'Ficha funcionário'!C450</f>
        <v>0</v>
      </c>
      <c r="D455" s="124">
        <f>'Ficha funcionário'!D450</f>
        <v>0</v>
      </c>
      <c r="E45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5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55" s="173">
        <f>'Ficha funcionário'!I450</f>
        <v>0</v>
      </c>
      <c r="H455" s="126">
        <f>'Ficha funcionário'!N450</f>
        <v>44</v>
      </c>
      <c r="I455" s="126">
        <f>'Ficha funcionário'!O450</f>
        <v>9</v>
      </c>
      <c r="J455" s="127">
        <f t="shared" si="63"/>
        <v>0</v>
      </c>
      <c r="K455" s="172"/>
      <c r="L455" s="172"/>
      <c r="M455" s="172"/>
      <c r="N455" s="128">
        <f t="shared" si="68"/>
        <v>0</v>
      </c>
      <c r="O455" s="128">
        <f t="shared" si="64"/>
        <v>0</v>
      </c>
      <c r="P455" s="128">
        <f t="shared" si="65"/>
        <v>0</v>
      </c>
      <c r="Q455" s="129">
        <f t="shared" si="69"/>
        <v>18</v>
      </c>
      <c r="R455" s="177">
        <v>0</v>
      </c>
      <c r="S455" s="177">
        <v>0</v>
      </c>
      <c r="T455" s="177">
        <v>0</v>
      </c>
      <c r="U455" s="129">
        <f>-(S455*'Ficha funcionário'!O450)*'Ficha de funcio e processa'!J455</f>
        <v>0</v>
      </c>
      <c r="V455" s="129">
        <f>(T455*'Ficha funcionário'!O450)*'Ficha de funcio e processa'!J455</f>
        <v>0</v>
      </c>
      <c r="W455" s="130">
        <f t="shared" si="70"/>
        <v>0</v>
      </c>
      <c r="X455" s="132"/>
      <c r="Y455" s="132">
        <f t="shared" si="71"/>
        <v>0</v>
      </c>
      <c r="Z455" s="133"/>
      <c r="AA455" s="133"/>
      <c r="AB455" s="133"/>
      <c r="AC455" s="133"/>
      <c r="AD455" s="149">
        <f>'Ficha funcionário'!Q450</f>
        <v>0</v>
      </c>
      <c r="AE455" s="149">
        <f>'Ficha funcionário'!P450</f>
        <v>0</v>
      </c>
      <c r="AF455" s="133"/>
      <c r="AG455" s="221"/>
      <c r="AH455" s="221"/>
      <c r="AI455" s="222">
        <f t="shared" si="66"/>
        <v>0</v>
      </c>
      <c r="AJ455" s="223">
        <f>'Ficha funcionário'!J450</f>
        <v>0</v>
      </c>
      <c r="AK455" s="222">
        <f>'Ficha funcionário'!K450</f>
        <v>0</v>
      </c>
      <c r="AL455" s="222">
        <f>'Ficha funcionário'!L450</f>
        <v>0</v>
      </c>
      <c r="AM455" s="222">
        <f>'Ficha funcionário'!M450</f>
        <v>-0.3</v>
      </c>
      <c r="AN455" s="222">
        <f t="shared" si="72"/>
        <v>0</v>
      </c>
      <c r="AO455" s="134">
        <f t="shared" si="67"/>
        <v>0</v>
      </c>
      <c r="AP455" s="178"/>
      <c r="AQ455" s="246" t="s">
        <v>175</v>
      </c>
      <c r="AR455" s="179"/>
      <c r="AS455" s="179"/>
      <c r="AT455" s="179"/>
      <c r="AU455" s="179"/>
    </row>
    <row r="456" spans="1:47">
      <c r="A456" s="123" t="b">
        <f>'Ficha funcionário'!A451</f>
        <v>0</v>
      </c>
      <c r="B456" s="123">
        <f>'Ficha funcionário'!B451</f>
        <v>0</v>
      </c>
      <c r="C456" s="123">
        <f>'Ficha funcionário'!C451</f>
        <v>0</v>
      </c>
      <c r="D456" s="124">
        <f>'Ficha funcionário'!D451</f>
        <v>0</v>
      </c>
      <c r="E45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5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56" s="173">
        <f>'Ficha funcionário'!I451</f>
        <v>0</v>
      </c>
      <c r="H456" s="126">
        <f>'Ficha funcionário'!N451</f>
        <v>44</v>
      </c>
      <c r="I456" s="126">
        <f>'Ficha funcionário'!O451</f>
        <v>9</v>
      </c>
      <c r="J456" s="127">
        <f t="shared" si="63"/>
        <v>0</v>
      </c>
      <c r="K456" s="172"/>
      <c r="L456" s="172"/>
      <c r="M456" s="172"/>
      <c r="N456" s="128">
        <f t="shared" si="68"/>
        <v>0</v>
      </c>
      <c r="O456" s="128">
        <f t="shared" si="64"/>
        <v>0</v>
      </c>
      <c r="P456" s="128">
        <f t="shared" si="65"/>
        <v>0</v>
      </c>
      <c r="Q456" s="129">
        <f t="shared" si="69"/>
        <v>18</v>
      </c>
      <c r="R456" s="177">
        <v>0</v>
      </c>
      <c r="S456" s="177">
        <v>0</v>
      </c>
      <c r="T456" s="177">
        <v>0</v>
      </c>
      <c r="U456" s="129">
        <f>-(S456*'Ficha funcionário'!O451)*'Ficha de funcio e processa'!J456</f>
        <v>0</v>
      </c>
      <c r="V456" s="129">
        <f>(T456*'Ficha funcionário'!O451)*'Ficha de funcio e processa'!J456</f>
        <v>0</v>
      </c>
      <c r="W456" s="130">
        <f t="shared" si="70"/>
        <v>0</v>
      </c>
      <c r="X456" s="132"/>
      <c r="Y456" s="132">
        <f t="shared" si="71"/>
        <v>0</v>
      </c>
      <c r="Z456" s="133"/>
      <c r="AA456" s="133"/>
      <c r="AB456" s="133"/>
      <c r="AC456" s="133"/>
      <c r="AD456" s="149">
        <f>'Ficha funcionário'!Q451</f>
        <v>0</v>
      </c>
      <c r="AE456" s="149">
        <f>'Ficha funcionário'!P451</f>
        <v>0</v>
      </c>
      <c r="AF456" s="133"/>
      <c r="AG456" s="221"/>
      <c r="AH456" s="221"/>
      <c r="AI456" s="222">
        <f t="shared" si="66"/>
        <v>0</v>
      </c>
      <c r="AJ456" s="223">
        <f>'Ficha funcionário'!J451</f>
        <v>0</v>
      </c>
      <c r="AK456" s="222">
        <f>'Ficha funcionário'!K451</f>
        <v>0</v>
      </c>
      <c r="AL456" s="222">
        <f>'Ficha funcionário'!L451</f>
        <v>0</v>
      </c>
      <c r="AM456" s="222">
        <f>'Ficha funcionário'!M451</f>
        <v>-0.3</v>
      </c>
      <c r="AN456" s="222">
        <f t="shared" si="72"/>
        <v>0</v>
      </c>
      <c r="AO456" s="134">
        <f t="shared" si="67"/>
        <v>0</v>
      </c>
      <c r="AP456" s="178"/>
      <c r="AQ456" s="246" t="s">
        <v>175</v>
      </c>
      <c r="AR456" s="179"/>
      <c r="AS456" s="179"/>
      <c r="AT456" s="179"/>
      <c r="AU456" s="179"/>
    </row>
    <row r="457" spans="1:47">
      <c r="A457" s="123" t="b">
        <f>'Ficha funcionário'!A452</f>
        <v>0</v>
      </c>
      <c r="B457" s="123">
        <f>'Ficha funcionário'!B452</f>
        <v>0</v>
      </c>
      <c r="C457" s="123">
        <f>'Ficha funcionário'!C452</f>
        <v>0</v>
      </c>
      <c r="D457" s="124">
        <f>'Ficha funcionário'!D452</f>
        <v>0</v>
      </c>
      <c r="E45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5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57" s="173">
        <f>'Ficha funcionário'!I452</f>
        <v>0</v>
      </c>
      <c r="H457" s="126">
        <f>'Ficha funcionário'!N452</f>
        <v>44</v>
      </c>
      <c r="I457" s="126">
        <f>'Ficha funcionário'!O452</f>
        <v>9</v>
      </c>
      <c r="J457" s="127">
        <f t="shared" si="63"/>
        <v>0</v>
      </c>
      <c r="K457" s="172"/>
      <c r="L457" s="172"/>
      <c r="M457" s="172"/>
      <c r="N457" s="128">
        <f t="shared" si="68"/>
        <v>0</v>
      </c>
      <c r="O457" s="128">
        <f t="shared" si="64"/>
        <v>0</v>
      </c>
      <c r="P457" s="128">
        <f t="shared" si="65"/>
        <v>0</v>
      </c>
      <c r="Q457" s="129">
        <f t="shared" si="69"/>
        <v>18</v>
      </c>
      <c r="R457" s="177">
        <v>0</v>
      </c>
      <c r="S457" s="177">
        <v>0</v>
      </c>
      <c r="T457" s="177">
        <v>0</v>
      </c>
      <c r="U457" s="129">
        <f>-(S457*'Ficha funcionário'!O452)*'Ficha de funcio e processa'!J457</f>
        <v>0</v>
      </c>
      <c r="V457" s="129">
        <f>(T457*'Ficha funcionário'!O452)*'Ficha de funcio e processa'!J457</f>
        <v>0</v>
      </c>
      <c r="W457" s="130">
        <f t="shared" si="70"/>
        <v>0</v>
      </c>
      <c r="X457" s="132"/>
      <c r="Y457" s="132">
        <f t="shared" si="71"/>
        <v>0</v>
      </c>
      <c r="Z457" s="133"/>
      <c r="AA457" s="133"/>
      <c r="AB457" s="133"/>
      <c r="AC457" s="133"/>
      <c r="AD457" s="149">
        <f>'Ficha funcionário'!Q452</f>
        <v>0</v>
      </c>
      <c r="AE457" s="149">
        <f>'Ficha funcionário'!P452</f>
        <v>0</v>
      </c>
      <c r="AF457" s="133"/>
      <c r="AG457" s="221"/>
      <c r="AH457" s="221"/>
      <c r="AI457" s="222">
        <f t="shared" si="66"/>
        <v>0</v>
      </c>
      <c r="AJ457" s="223">
        <f>'Ficha funcionário'!J452</f>
        <v>0</v>
      </c>
      <c r="AK457" s="222">
        <f>'Ficha funcionário'!K452</f>
        <v>0</v>
      </c>
      <c r="AL457" s="222">
        <f>'Ficha funcionário'!L452</f>
        <v>0</v>
      </c>
      <c r="AM457" s="222">
        <f>'Ficha funcionário'!M452</f>
        <v>-0.3</v>
      </c>
      <c r="AN457" s="222">
        <f t="shared" si="72"/>
        <v>0</v>
      </c>
      <c r="AO457" s="134">
        <f t="shared" si="67"/>
        <v>0</v>
      </c>
      <c r="AP457" s="178"/>
      <c r="AQ457" s="246" t="s">
        <v>175</v>
      </c>
      <c r="AR457" s="179"/>
      <c r="AS457" s="179"/>
      <c r="AT457" s="179"/>
      <c r="AU457" s="179"/>
    </row>
    <row r="458" spans="1:47">
      <c r="A458" s="123" t="b">
        <f>'Ficha funcionário'!A453</f>
        <v>0</v>
      </c>
      <c r="B458" s="123">
        <f>'Ficha funcionário'!B453</f>
        <v>0</v>
      </c>
      <c r="C458" s="123">
        <f>'Ficha funcionário'!C453</f>
        <v>0</v>
      </c>
      <c r="D458" s="124">
        <f>'Ficha funcionário'!D453</f>
        <v>0</v>
      </c>
      <c r="E45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5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58" s="173">
        <f>'Ficha funcionário'!I453</f>
        <v>0</v>
      </c>
      <c r="H458" s="126">
        <f>'Ficha funcionário'!N453</f>
        <v>44</v>
      </c>
      <c r="I458" s="126">
        <f>'Ficha funcionário'!O453</f>
        <v>9</v>
      </c>
      <c r="J458" s="127">
        <f t="shared" si="63"/>
        <v>0</v>
      </c>
      <c r="K458" s="172"/>
      <c r="L458" s="172"/>
      <c r="M458" s="172"/>
      <c r="N458" s="128">
        <f t="shared" si="68"/>
        <v>0</v>
      </c>
      <c r="O458" s="128">
        <f t="shared" si="64"/>
        <v>0</v>
      </c>
      <c r="P458" s="128">
        <f t="shared" si="65"/>
        <v>0</v>
      </c>
      <c r="Q458" s="129">
        <f t="shared" si="69"/>
        <v>18</v>
      </c>
      <c r="R458" s="177">
        <v>0</v>
      </c>
      <c r="S458" s="177">
        <v>0</v>
      </c>
      <c r="T458" s="177">
        <v>0</v>
      </c>
      <c r="U458" s="129">
        <f>-(S458*'Ficha funcionário'!O453)*'Ficha de funcio e processa'!J458</f>
        <v>0</v>
      </c>
      <c r="V458" s="129">
        <f>(T458*'Ficha funcionário'!O453)*'Ficha de funcio e processa'!J458</f>
        <v>0</v>
      </c>
      <c r="W458" s="130">
        <f t="shared" si="70"/>
        <v>0</v>
      </c>
      <c r="X458" s="132"/>
      <c r="Y458" s="132">
        <f t="shared" si="71"/>
        <v>0</v>
      </c>
      <c r="Z458" s="133"/>
      <c r="AA458" s="133"/>
      <c r="AB458" s="133"/>
      <c r="AC458" s="133"/>
      <c r="AD458" s="149">
        <f>'Ficha funcionário'!Q453</f>
        <v>0</v>
      </c>
      <c r="AE458" s="149">
        <f>'Ficha funcionário'!P453</f>
        <v>0</v>
      </c>
      <c r="AF458" s="133"/>
      <c r="AG458" s="221"/>
      <c r="AH458" s="221"/>
      <c r="AI458" s="222">
        <f t="shared" si="66"/>
        <v>0</v>
      </c>
      <c r="AJ458" s="223">
        <f>'Ficha funcionário'!J453</f>
        <v>0</v>
      </c>
      <c r="AK458" s="222">
        <f>'Ficha funcionário'!K453</f>
        <v>0</v>
      </c>
      <c r="AL458" s="222">
        <f>'Ficha funcionário'!L453</f>
        <v>0</v>
      </c>
      <c r="AM458" s="222">
        <f>'Ficha funcionário'!M453</f>
        <v>-0.3</v>
      </c>
      <c r="AN458" s="222">
        <f t="shared" si="72"/>
        <v>0</v>
      </c>
      <c r="AO458" s="134">
        <f t="shared" si="67"/>
        <v>0</v>
      </c>
      <c r="AP458" s="178"/>
      <c r="AQ458" s="246" t="s">
        <v>175</v>
      </c>
      <c r="AR458" s="179"/>
      <c r="AS458" s="179"/>
      <c r="AT458" s="179"/>
      <c r="AU458" s="179"/>
    </row>
    <row r="459" spans="1:47">
      <c r="A459" s="123" t="b">
        <f>'Ficha funcionário'!A454</f>
        <v>0</v>
      </c>
      <c r="B459" s="123">
        <f>'Ficha funcionário'!B454</f>
        <v>0</v>
      </c>
      <c r="C459" s="123">
        <f>'Ficha funcionário'!C454</f>
        <v>0</v>
      </c>
      <c r="D459" s="124">
        <f>'Ficha funcionário'!D454</f>
        <v>0</v>
      </c>
      <c r="E45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5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59" s="173">
        <f>'Ficha funcionário'!I454</f>
        <v>0</v>
      </c>
      <c r="H459" s="126">
        <f>'Ficha funcionário'!N454</f>
        <v>44</v>
      </c>
      <c r="I459" s="126">
        <f>'Ficha funcionário'!O454</f>
        <v>9</v>
      </c>
      <c r="J459" s="127">
        <f t="shared" si="63"/>
        <v>0</v>
      </c>
      <c r="K459" s="172"/>
      <c r="L459" s="172"/>
      <c r="M459" s="172"/>
      <c r="N459" s="128">
        <f t="shared" si="68"/>
        <v>0</v>
      </c>
      <c r="O459" s="128">
        <f t="shared" si="64"/>
        <v>0</v>
      </c>
      <c r="P459" s="128">
        <f t="shared" si="65"/>
        <v>0</v>
      </c>
      <c r="Q459" s="129">
        <f t="shared" si="69"/>
        <v>18</v>
      </c>
      <c r="R459" s="177">
        <v>0</v>
      </c>
      <c r="S459" s="177">
        <v>0</v>
      </c>
      <c r="T459" s="177">
        <v>0</v>
      </c>
      <c r="U459" s="129">
        <f>-(S459*'Ficha funcionário'!O454)*'Ficha de funcio e processa'!J459</f>
        <v>0</v>
      </c>
      <c r="V459" s="129">
        <f>(T459*'Ficha funcionário'!O454)*'Ficha de funcio e processa'!J459</f>
        <v>0</v>
      </c>
      <c r="W459" s="130">
        <f t="shared" si="70"/>
        <v>0</v>
      </c>
      <c r="X459" s="132"/>
      <c r="Y459" s="132">
        <f t="shared" si="71"/>
        <v>0</v>
      </c>
      <c r="Z459" s="133"/>
      <c r="AA459" s="133"/>
      <c r="AB459" s="133"/>
      <c r="AC459" s="133"/>
      <c r="AD459" s="149">
        <f>'Ficha funcionário'!Q454</f>
        <v>0</v>
      </c>
      <c r="AE459" s="149">
        <f>'Ficha funcionário'!P454</f>
        <v>0</v>
      </c>
      <c r="AF459" s="133"/>
      <c r="AG459" s="221"/>
      <c r="AH459" s="221"/>
      <c r="AI459" s="222">
        <f t="shared" si="66"/>
        <v>0</v>
      </c>
      <c r="AJ459" s="223">
        <f>'Ficha funcionário'!J454</f>
        <v>0</v>
      </c>
      <c r="AK459" s="222">
        <f>'Ficha funcionário'!K454</f>
        <v>0</v>
      </c>
      <c r="AL459" s="222">
        <f>'Ficha funcionário'!L454</f>
        <v>0</v>
      </c>
      <c r="AM459" s="222">
        <f>'Ficha funcionário'!M454</f>
        <v>-0.3</v>
      </c>
      <c r="AN459" s="222">
        <f t="shared" si="72"/>
        <v>0</v>
      </c>
      <c r="AO459" s="134">
        <f t="shared" si="67"/>
        <v>0</v>
      </c>
      <c r="AP459" s="178"/>
      <c r="AQ459" s="246" t="s">
        <v>175</v>
      </c>
      <c r="AR459" s="179"/>
      <c r="AS459" s="179"/>
      <c r="AT459" s="179"/>
      <c r="AU459" s="179"/>
    </row>
    <row r="460" spans="1:47">
      <c r="A460" s="123" t="b">
        <f>'Ficha funcionário'!A455</f>
        <v>0</v>
      </c>
      <c r="B460" s="123">
        <f>'Ficha funcionário'!B455</f>
        <v>0</v>
      </c>
      <c r="C460" s="123">
        <f>'Ficha funcionário'!C455</f>
        <v>0</v>
      </c>
      <c r="D460" s="124">
        <f>'Ficha funcionário'!D455</f>
        <v>0</v>
      </c>
      <c r="E46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6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60" s="173">
        <f>'Ficha funcionário'!I455</f>
        <v>0</v>
      </c>
      <c r="H460" s="126">
        <f>'Ficha funcionário'!N455</f>
        <v>44</v>
      </c>
      <c r="I460" s="126">
        <f>'Ficha funcionário'!O455</f>
        <v>9</v>
      </c>
      <c r="J460" s="127">
        <f t="shared" si="63"/>
        <v>0</v>
      </c>
      <c r="K460" s="172"/>
      <c r="L460" s="172"/>
      <c r="M460" s="172"/>
      <c r="N460" s="128">
        <f t="shared" si="68"/>
        <v>0</v>
      </c>
      <c r="O460" s="128">
        <f t="shared" si="64"/>
        <v>0</v>
      </c>
      <c r="P460" s="128">
        <f t="shared" si="65"/>
        <v>0</v>
      </c>
      <c r="Q460" s="129">
        <f t="shared" si="69"/>
        <v>18</v>
      </c>
      <c r="R460" s="177">
        <v>0</v>
      </c>
      <c r="S460" s="177">
        <v>0</v>
      </c>
      <c r="T460" s="177">
        <v>0</v>
      </c>
      <c r="U460" s="129">
        <f>-(S460*'Ficha funcionário'!O455)*'Ficha de funcio e processa'!J460</f>
        <v>0</v>
      </c>
      <c r="V460" s="129">
        <f>(T460*'Ficha funcionário'!O455)*'Ficha de funcio e processa'!J460</f>
        <v>0</v>
      </c>
      <c r="W460" s="130">
        <f t="shared" si="70"/>
        <v>0</v>
      </c>
      <c r="X460" s="132"/>
      <c r="Y460" s="132">
        <f t="shared" si="71"/>
        <v>0</v>
      </c>
      <c r="Z460" s="133"/>
      <c r="AA460" s="133"/>
      <c r="AB460" s="133"/>
      <c r="AC460" s="133"/>
      <c r="AD460" s="149">
        <f>'Ficha funcionário'!Q455</f>
        <v>0</v>
      </c>
      <c r="AE460" s="149">
        <f>'Ficha funcionário'!P455</f>
        <v>0</v>
      </c>
      <c r="AF460" s="133"/>
      <c r="AG460" s="221"/>
      <c r="AH460" s="221"/>
      <c r="AI460" s="222">
        <f t="shared" si="66"/>
        <v>0</v>
      </c>
      <c r="AJ460" s="223">
        <f>'Ficha funcionário'!J455</f>
        <v>0</v>
      </c>
      <c r="AK460" s="222">
        <f>'Ficha funcionário'!K455</f>
        <v>0</v>
      </c>
      <c r="AL460" s="222">
        <f>'Ficha funcionário'!L455</f>
        <v>0</v>
      </c>
      <c r="AM460" s="222">
        <f>'Ficha funcionário'!M455</f>
        <v>-0.3</v>
      </c>
      <c r="AN460" s="222">
        <f t="shared" si="72"/>
        <v>0</v>
      </c>
      <c r="AO460" s="134">
        <f t="shared" si="67"/>
        <v>0</v>
      </c>
      <c r="AP460" s="178"/>
      <c r="AQ460" s="246" t="s">
        <v>175</v>
      </c>
      <c r="AR460" s="179"/>
      <c r="AS460" s="179"/>
      <c r="AT460" s="179"/>
      <c r="AU460" s="179"/>
    </row>
    <row r="461" spans="1:47">
      <c r="A461" s="123" t="b">
        <f>'Ficha funcionário'!A456</f>
        <v>0</v>
      </c>
      <c r="B461" s="123">
        <f>'Ficha funcionário'!B456</f>
        <v>0</v>
      </c>
      <c r="C461" s="123">
        <f>'Ficha funcionário'!C456</f>
        <v>0</v>
      </c>
      <c r="D461" s="124">
        <f>'Ficha funcionário'!D456</f>
        <v>0</v>
      </c>
      <c r="E46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6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61" s="173">
        <f>'Ficha funcionário'!I456</f>
        <v>0</v>
      </c>
      <c r="H461" s="126">
        <f>'Ficha funcionário'!N456</f>
        <v>44</v>
      </c>
      <c r="I461" s="126">
        <f>'Ficha funcionário'!O456</f>
        <v>9</v>
      </c>
      <c r="J461" s="127">
        <f t="shared" ref="J461:J524" si="73">(G461*12)/(52*44)</f>
        <v>0</v>
      </c>
      <c r="K461" s="172"/>
      <c r="L461" s="172"/>
      <c r="M461" s="172"/>
      <c r="N461" s="128">
        <f t="shared" si="68"/>
        <v>0</v>
      </c>
      <c r="O461" s="128">
        <f t="shared" ref="O461:O524" si="74">(K461*J461)*50%</f>
        <v>0</v>
      </c>
      <c r="P461" s="128">
        <f t="shared" ref="P461:P524" si="75">(L461*J461)*75%</f>
        <v>0</v>
      </c>
      <c r="Q461" s="129">
        <f t="shared" si="69"/>
        <v>18</v>
      </c>
      <c r="R461" s="177">
        <v>0</v>
      </c>
      <c r="S461" s="177">
        <v>0</v>
      </c>
      <c r="T461" s="177">
        <v>0</v>
      </c>
      <c r="U461" s="129">
        <f>-(S461*'Ficha funcionário'!O456)*'Ficha de funcio e processa'!J461</f>
        <v>0</v>
      </c>
      <c r="V461" s="129">
        <f>(T461*'Ficha funcionário'!O456)*'Ficha de funcio e processa'!J461</f>
        <v>0</v>
      </c>
      <c r="W461" s="130">
        <f t="shared" si="70"/>
        <v>0</v>
      </c>
      <c r="X461" s="132"/>
      <c r="Y461" s="132">
        <f t="shared" si="71"/>
        <v>0</v>
      </c>
      <c r="Z461" s="133"/>
      <c r="AA461" s="133"/>
      <c r="AB461" s="133"/>
      <c r="AC461" s="133"/>
      <c r="AD461" s="149">
        <f>'Ficha funcionário'!Q456</f>
        <v>0</v>
      </c>
      <c r="AE461" s="149">
        <f>'Ficha funcionário'!P456</f>
        <v>0</v>
      </c>
      <c r="AF461" s="133"/>
      <c r="AG461" s="221"/>
      <c r="AH461" s="221"/>
      <c r="AI461" s="222">
        <f t="shared" ref="AI461:AI524" si="76">SUM(X461:AF461)</f>
        <v>0</v>
      </c>
      <c r="AJ461" s="223">
        <f>'Ficha funcionário'!J456</f>
        <v>0</v>
      </c>
      <c r="AK461" s="222">
        <f>'Ficha funcionário'!K456</f>
        <v>0</v>
      </c>
      <c r="AL461" s="222">
        <f>'Ficha funcionário'!L456</f>
        <v>0</v>
      </c>
      <c r="AM461" s="222">
        <f>'Ficha funcionário'!M456</f>
        <v>-0.3</v>
      </c>
      <c r="AN461" s="222">
        <f t="shared" si="72"/>
        <v>0</v>
      </c>
      <c r="AO461" s="134">
        <f t="shared" ref="AO461:AO524" si="77">SUM(W461,AG461,AH461:AI461,AP461)-(AN461)</f>
        <v>0</v>
      </c>
      <c r="AP461" s="178"/>
      <c r="AQ461" s="246" t="s">
        <v>175</v>
      </c>
      <c r="AR461" s="179"/>
      <c r="AS461" s="179"/>
      <c r="AT461" s="179"/>
      <c r="AU461" s="179"/>
    </row>
    <row r="462" spans="1:47">
      <c r="A462" s="123" t="b">
        <f>'Ficha funcionário'!A457</f>
        <v>0</v>
      </c>
      <c r="B462" s="123">
        <f>'Ficha funcionário'!B457</f>
        <v>0</v>
      </c>
      <c r="C462" s="123">
        <f>'Ficha funcionário'!C457</f>
        <v>0</v>
      </c>
      <c r="D462" s="124">
        <f>'Ficha funcionário'!D457</f>
        <v>0</v>
      </c>
      <c r="E46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6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62" s="173">
        <f>'Ficha funcionário'!I457</f>
        <v>0</v>
      </c>
      <c r="H462" s="126">
        <f>'Ficha funcionário'!N457</f>
        <v>44</v>
      </c>
      <c r="I462" s="126">
        <f>'Ficha funcionário'!O457</f>
        <v>9</v>
      </c>
      <c r="J462" s="127">
        <f t="shared" si="73"/>
        <v>0</v>
      </c>
      <c r="K462" s="172"/>
      <c r="L462" s="172"/>
      <c r="M462" s="172"/>
      <c r="N462" s="128">
        <f t="shared" ref="N462:N525" si="78">M462*J462</f>
        <v>0</v>
      </c>
      <c r="O462" s="128">
        <f t="shared" si="74"/>
        <v>0</v>
      </c>
      <c r="P462" s="128">
        <f t="shared" si="75"/>
        <v>0</v>
      </c>
      <c r="Q462" s="129">
        <f t="shared" ref="Q462:Q525" si="79">$C$8-R462-S462-T462</f>
        <v>18</v>
      </c>
      <c r="R462" s="177">
        <v>0</v>
      </c>
      <c r="S462" s="177">
        <v>0</v>
      </c>
      <c r="T462" s="177">
        <v>0</v>
      </c>
      <c r="U462" s="129">
        <f>-(S462*'Ficha funcionário'!O457)*'Ficha de funcio e processa'!J462</f>
        <v>0</v>
      </c>
      <c r="V462" s="129">
        <f>(T462*'Ficha funcionário'!O457)*'Ficha de funcio e processa'!J462</f>
        <v>0</v>
      </c>
      <c r="W462" s="130">
        <f t="shared" ref="W462:W525" si="80">SUM(G462,N462:P462,U462,V462)</f>
        <v>0</v>
      </c>
      <c r="X462" s="132"/>
      <c r="Y462" s="132">
        <f t="shared" si="71"/>
        <v>0</v>
      </c>
      <c r="Z462" s="133"/>
      <c r="AA462" s="133"/>
      <c r="AB462" s="133"/>
      <c r="AC462" s="133"/>
      <c r="AD462" s="149">
        <f>'Ficha funcionário'!Q457</f>
        <v>0</v>
      </c>
      <c r="AE462" s="149">
        <f>'Ficha funcionário'!P457</f>
        <v>0</v>
      </c>
      <c r="AF462" s="133"/>
      <c r="AG462" s="221"/>
      <c r="AH462" s="221"/>
      <c r="AI462" s="222">
        <f t="shared" si="76"/>
        <v>0</v>
      </c>
      <c r="AJ462" s="223">
        <f>'Ficha funcionário'!J457</f>
        <v>0</v>
      </c>
      <c r="AK462" s="222">
        <f>'Ficha funcionário'!K457</f>
        <v>0</v>
      </c>
      <c r="AL462" s="222">
        <f>'Ficha funcionário'!L457</f>
        <v>0</v>
      </c>
      <c r="AM462" s="222">
        <f>'Ficha funcionário'!M457</f>
        <v>-0.3</v>
      </c>
      <c r="AN462" s="222">
        <f t="shared" si="72"/>
        <v>0</v>
      </c>
      <c r="AO462" s="134">
        <f t="shared" si="77"/>
        <v>0</v>
      </c>
      <c r="AP462" s="178"/>
      <c r="AQ462" s="246" t="s">
        <v>175</v>
      </c>
      <c r="AR462" s="179"/>
      <c r="AS462" s="179"/>
      <c r="AT462" s="179"/>
      <c r="AU462" s="179"/>
    </row>
    <row r="463" spans="1:47">
      <c r="A463" s="123" t="b">
        <f>'Ficha funcionário'!A458</f>
        <v>0</v>
      </c>
      <c r="B463" s="123">
        <f>'Ficha funcionário'!B458</f>
        <v>0</v>
      </c>
      <c r="C463" s="123">
        <f>'Ficha funcionário'!C458</f>
        <v>0</v>
      </c>
      <c r="D463" s="124">
        <f>'Ficha funcionário'!D458</f>
        <v>0</v>
      </c>
      <c r="E46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6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63" s="173">
        <f>'Ficha funcionário'!I458</f>
        <v>0</v>
      </c>
      <c r="H463" s="126">
        <f>'Ficha funcionário'!N458</f>
        <v>44</v>
      </c>
      <c r="I463" s="126">
        <f>'Ficha funcionário'!O458</f>
        <v>9</v>
      </c>
      <c r="J463" s="127">
        <f t="shared" si="73"/>
        <v>0</v>
      </c>
      <c r="K463" s="172"/>
      <c r="L463" s="172"/>
      <c r="M463" s="172"/>
      <c r="N463" s="128">
        <f t="shared" si="78"/>
        <v>0</v>
      </c>
      <c r="O463" s="128">
        <f t="shared" si="74"/>
        <v>0</v>
      </c>
      <c r="P463" s="128">
        <f t="shared" si="75"/>
        <v>0</v>
      </c>
      <c r="Q463" s="129">
        <f t="shared" si="79"/>
        <v>18</v>
      </c>
      <c r="R463" s="177">
        <v>0</v>
      </c>
      <c r="S463" s="177">
        <v>0</v>
      </c>
      <c r="T463" s="177">
        <v>0</v>
      </c>
      <c r="U463" s="129">
        <f>-(S463*'Ficha funcionário'!O458)*'Ficha de funcio e processa'!J463</f>
        <v>0</v>
      </c>
      <c r="V463" s="129">
        <f>(T463*'Ficha funcionário'!O458)*'Ficha de funcio e processa'!J463</f>
        <v>0</v>
      </c>
      <c r="W463" s="130">
        <f t="shared" si="80"/>
        <v>0</v>
      </c>
      <c r="X463" s="132"/>
      <c r="Y463" s="132">
        <f t="shared" si="71"/>
        <v>0</v>
      </c>
      <c r="Z463" s="133"/>
      <c r="AA463" s="133"/>
      <c r="AB463" s="133"/>
      <c r="AC463" s="133"/>
      <c r="AD463" s="149">
        <f>'Ficha funcionário'!Q458</f>
        <v>0</v>
      </c>
      <c r="AE463" s="149">
        <f>'Ficha funcionário'!P458</f>
        <v>0</v>
      </c>
      <c r="AF463" s="133"/>
      <c r="AG463" s="221"/>
      <c r="AH463" s="221"/>
      <c r="AI463" s="222">
        <f t="shared" si="76"/>
        <v>0</v>
      </c>
      <c r="AJ463" s="223">
        <f>'Ficha funcionário'!J458</f>
        <v>0</v>
      </c>
      <c r="AK463" s="222">
        <f>'Ficha funcionário'!K458</f>
        <v>0</v>
      </c>
      <c r="AL463" s="222">
        <f>'Ficha funcionário'!L458</f>
        <v>0</v>
      </c>
      <c r="AM463" s="222">
        <f>'Ficha funcionário'!M458</f>
        <v>-0.3</v>
      </c>
      <c r="AN463" s="222">
        <f t="shared" si="72"/>
        <v>0</v>
      </c>
      <c r="AO463" s="134">
        <f t="shared" si="77"/>
        <v>0</v>
      </c>
      <c r="AP463" s="178"/>
      <c r="AQ463" s="246" t="s">
        <v>175</v>
      </c>
      <c r="AR463" s="179"/>
      <c r="AS463" s="179"/>
      <c r="AT463" s="179"/>
      <c r="AU463" s="179"/>
    </row>
    <row r="464" spans="1:47">
      <c r="A464" s="123" t="b">
        <f>'Ficha funcionário'!A459</f>
        <v>0</v>
      </c>
      <c r="B464" s="123">
        <f>'Ficha funcionário'!B459</f>
        <v>0</v>
      </c>
      <c r="C464" s="123">
        <f>'Ficha funcionário'!C459</f>
        <v>0</v>
      </c>
      <c r="D464" s="124">
        <f>'Ficha funcionário'!D459</f>
        <v>0</v>
      </c>
      <c r="E46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6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64" s="173">
        <f>'Ficha funcionário'!I459</f>
        <v>0</v>
      </c>
      <c r="H464" s="126">
        <f>'Ficha funcionário'!N459</f>
        <v>44</v>
      </c>
      <c r="I464" s="126">
        <f>'Ficha funcionário'!O459</f>
        <v>9</v>
      </c>
      <c r="J464" s="127">
        <f t="shared" si="73"/>
        <v>0</v>
      </c>
      <c r="K464" s="172"/>
      <c r="L464" s="172"/>
      <c r="M464" s="172"/>
      <c r="N464" s="128">
        <f t="shared" si="78"/>
        <v>0</v>
      </c>
      <c r="O464" s="128">
        <f t="shared" si="74"/>
        <v>0</v>
      </c>
      <c r="P464" s="128">
        <f t="shared" si="75"/>
        <v>0</v>
      </c>
      <c r="Q464" s="129">
        <f t="shared" si="79"/>
        <v>18</v>
      </c>
      <c r="R464" s="177">
        <v>0</v>
      </c>
      <c r="S464" s="177">
        <v>0</v>
      </c>
      <c r="T464" s="177">
        <v>0</v>
      </c>
      <c r="U464" s="129">
        <f>-(S464*'Ficha funcionário'!O459)*'Ficha de funcio e processa'!J464</f>
        <v>0</v>
      </c>
      <c r="V464" s="129">
        <f>(T464*'Ficha funcionário'!O459)*'Ficha de funcio e processa'!J464</f>
        <v>0</v>
      </c>
      <c r="W464" s="130">
        <f t="shared" si="80"/>
        <v>0</v>
      </c>
      <c r="X464" s="132"/>
      <c r="Y464" s="132">
        <f t="shared" si="71"/>
        <v>0</v>
      </c>
      <c r="Z464" s="133"/>
      <c r="AA464" s="133"/>
      <c r="AB464" s="133"/>
      <c r="AC464" s="133"/>
      <c r="AD464" s="149">
        <f>'Ficha funcionário'!Q459</f>
        <v>0</v>
      </c>
      <c r="AE464" s="149">
        <f>'Ficha funcionário'!P459</f>
        <v>0</v>
      </c>
      <c r="AF464" s="133"/>
      <c r="AG464" s="221"/>
      <c r="AH464" s="221"/>
      <c r="AI464" s="222">
        <f t="shared" si="76"/>
        <v>0</v>
      </c>
      <c r="AJ464" s="223">
        <f>'Ficha funcionário'!J459</f>
        <v>0</v>
      </c>
      <c r="AK464" s="222">
        <f>'Ficha funcionário'!K459</f>
        <v>0</v>
      </c>
      <c r="AL464" s="222">
        <f>'Ficha funcionário'!L459</f>
        <v>0</v>
      </c>
      <c r="AM464" s="222">
        <f>'Ficha funcionário'!M459</f>
        <v>-0.3</v>
      </c>
      <c r="AN464" s="222">
        <f t="shared" si="72"/>
        <v>0</v>
      </c>
      <c r="AO464" s="134">
        <f t="shared" si="77"/>
        <v>0</v>
      </c>
      <c r="AP464" s="178"/>
      <c r="AQ464" s="246" t="s">
        <v>175</v>
      </c>
      <c r="AR464" s="179"/>
      <c r="AS464" s="179"/>
      <c r="AT464" s="179"/>
      <c r="AU464" s="179"/>
    </row>
    <row r="465" spans="1:47">
      <c r="A465" s="123" t="b">
        <f>'Ficha funcionário'!A460</f>
        <v>0</v>
      </c>
      <c r="B465" s="123">
        <f>'Ficha funcionário'!B460</f>
        <v>0</v>
      </c>
      <c r="C465" s="123">
        <f>'Ficha funcionário'!C460</f>
        <v>0</v>
      </c>
      <c r="D465" s="124">
        <f>'Ficha funcionário'!D460</f>
        <v>0</v>
      </c>
      <c r="E46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6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65" s="173">
        <f>'Ficha funcionário'!I460</f>
        <v>0</v>
      </c>
      <c r="H465" s="126">
        <f>'Ficha funcionário'!N460</f>
        <v>44</v>
      </c>
      <c r="I465" s="126">
        <f>'Ficha funcionário'!O460</f>
        <v>9</v>
      </c>
      <c r="J465" s="127">
        <f t="shared" si="73"/>
        <v>0</v>
      </c>
      <c r="K465" s="172"/>
      <c r="L465" s="172"/>
      <c r="M465" s="172"/>
      <c r="N465" s="128">
        <f t="shared" si="78"/>
        <v>0</v>
      </c>
      <c r="O465" s="128">
        <f t="shared" si="74"/>
        <v>0</v>
      </c>
      <c r="P465" s="128">
        <f t="shared" si="75"/>
        <v>0</v>
      </c>
      <c r="Q465" s="129">
        <f t="shared" si="79"/>
        <v>18</v>
      </c>
      <c r="R465" s="177">
        <v>0</v>
      </c>
      <c r="S465" s="177">
        <v>0</v>
      </c>
      <c r="T465" s="177">
        <v>0</v>
      </c>
      <c r="U465" s="129">
        <f>-(S465*'Ficha funcionário'!O460)*'Ficha de funcio e processa'!J465</f>
        <v>0</v>
      </c>
      <c r="V465" s="129">
        <f>(T465*'Ficha funcionário'!O460)*'Ficha de funcio e processa'!J465</f>
        <v>0</v>
      </c>
      <c r="W465" s="130">
        <f t="shared" si="80"/>
        <v>0</v>
      </c>
      <c r="X465" s="132"/>
      <c r="Y465" s="132">
        <f t="shared" si="71"/>
        <v>0</v>
      </c>
      <c r="Z465" s="133"/>
      <c r="AA465" s="133"/>
      <c r="AB465" s="133"/>
      <c r="AC465" s="133"/>
      <c r="AD465" s="149">
        <f>'Ficha funcionário'!Q460</f>
        <v>0</v>
      </c>
      <c r="AE465" s="149">
        <f>'Ficha funcionário'!P460</f>
        <v>0</v>
      </c>
      <c r="AF465" s="133"/>
      <c r="AG465" s="221"/>
      <c r="AH465" s="221"/>
      <c r="AI465" s="222">
        <f t="shared" si="76"/>
        <v>0</v>
      </c>
      <c r="AJ465" s="223">
        <f>'Ficha funcionário'!J460</f>
        <v>0</v>
      </c>
      <c r="AK465" s="222">
        <f>'Ficha funcionário'!K460</f>
        <v>0</v>
      </c>
      <c r="AL465" s="222">
        <f>'Ficha funcionário'!L460</f>
        <v>0</v>
      </c>
      <c r="AM465" s="222">
        <f>'Ficha funcionário'!M460</f>
        <v>-0.3</v>
      </c>
      <c r="AN465" s="222">
        <f t="shared" si="72"/>
        <v>0</v>
      </c>
      <c r="AO465" s="134">
        <f t="shared" si="77"/>
        <v>0</v>
      </c>
      <c r="AP465" s="178"/>
      <c r="AQ465" s="246" t="s">
        <v>175</v>
      </c>
      <c r="AR465" s="179"/>
      <c r="AS465" s="179"/>
      <c r="AT465" s="179"/>
      <c r="AU465" s="179"/>
    </row>
    <row r="466" spans="1:47">
      <c r="A466" s="123" t="b">
        <f>'Ficha funcionário'!A461</f>
        <v>0</v>
      </c>
      <c r="B466" s="123">
        <f>'Ficha funcionário'!B461</f>
        <v>0</v>
      </c>
      <c r="C466" s="123">
        <f>'Ficha funcionário'!C461</f>
        <v>0</v>
      </c>
      <c r="D466" s="124">
        <f>'Ficha funcionário'!D461</f>
        <v>0</v>
      </c>
      <c r="E46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6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66" s="173">
        <f>'Ficha funcionário'!I461</f>
        <v>0</v>
      </c>
      <c r="H466" s="126">
        <f>'Ficha funcionário'!N461</f>
        <v>44</v>
      </c>
      <c r="I466" s="126">
        <f>'Ficha funcionário'!O461</f>
        <v>9</v>
      </c>
      <c r="J466" s="127">
        <f t="shared" si="73"/>
        <v>0</v>
      </c>
      <c r="K466" s="172"/>
      <c r="L466" s="172"/>
      <c r="M466" s="172"/>
      <c r="N466" s="128">
        <f t="shared" si="78"/>
        <v>0</v>
      </c>
      <c r="O466" s="128">
        <f t="shared" si="74"/>
        <v>0</v>
      </c>
      <c r="P466" s="128">
        <f t="shared" si="75"/>
        <v>0</v>
      </c>
      <c r="Q466" s="129">
        <f t="shared" si="79"/>
        <v>18</v>
      </c>
      <c r="R466" s="177">
        <v>0</v>
      </c>
      <c r="S466" s="177">
        <v>0</v>
      </c>
      <c r="T466" s="177">
        <v>0</v>
      </c>
      <c r="U466" s="129">
        <f>-(S466*'Ficha funcionário'!O461)*'Ficha de funcio e processa'!J466</f>
        <v>0</v>
      </c>
      <c r="V466" s="129">
        <f>(T466*'Ficha funcionário'!O461)*'Ficha de funcio e processa'!J466</f>
        <v>0</v>
      </c>
      <c r="W466" s="130">
        <f t="shared" si="80"/>
        <v>0</v>
      </c>
      <c r="X466" s="132"/>
      <c r="Y466" s="132">
        <f t="shared" si="71"/>
        <v>0</v>
      </c>
      <c r="Z466" s="133"/>
      <c r="AA466" s="133"/>
      <c r="AB466" s="133"/>
      <c r="AC466" s="133"/>
      <c r="AD466" s="149">
        <f>'Ficha funcionário'!Q461</f>
        <v>0</v>
      </c>
      <c r="AE466" s="149">
        <f>'Ficha funcionário'!P461</f>
        <v>0</v>
      </c>
      <c r="AF466" s="133"/>
      <c r="AG466" s="221"/>
      <c r="AH466" s="221"/>
      <c r="AI466" s="222">
        <f t="shared" si="76"/>
        <v>0</v>
      </c>
      <c r="AJ466" s="223">
        <f>'Ficha funcionário'!J461</f>
        <v>0</v>
      </c>
      <c r="AK466" s="222">
        <f>'Ficha funcionário'!K461</f>
        <v>0</v>
      </c>
      <c r="AL466" s="222">
        <f>'Ficha funcionário'!L461</f>
        <v>0</v>
      </c>
      <c r="AM466" s="222">
        <f>'Ficha funcionário'!M461</f>
        <v>-0.3</v>
      </c>
      <c r="AN466" s="222">
        <f t="shared" si="72"/>
        <v>0</v>
      </c>
      <c r="AO466" s="134">
        <f t="shared" si="77"/>
        <v>0</v>
      </c>
      <c r="AP466" s="178"/>
      <c r="AQ466" s="246" t="s">
        <v>175</v>
      </c>
      <c r="AR466" s="179"/>
      <c r="AS466" s="179"/>
      <c r="AT466" s="179"/>
      <c r="AU466" s="179"/>
    </row>
    <row r="467" spans="1:47">
      <c r="A467" s="123" t="b">
        <f>'Ficha funcionário'!A462</f>
        <v>0</v>
      </c>
      <c r="B467" s="123">
        <f>'Ficha funcionário'!B462</f>
        <v>0</v>
      </c>
      <c r="C467" s="123">
        <f>'Ficha funcionário'!C462</f>
        <v>0</v>
      </c>
      <c r="D467" s="124">
        <f>'Ficha funcionário'!D462</f>
        <v>0</v>
      </c>
      <c r="E46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6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67" s="173">
        <f>'Ficha funcionário'!I462</f>
        <v>0</v>
      </c>
      <c r="H467" s="126">
        <f>'Ficha funcionário'!N462</f>
        <v>44</v>
      </c>
      <c r="I467" s="126">
        <f>'Ficha funcionário'!O462</f>
        <v>9</v>
      </c>
      <c r="J467" s="127">
        <f t="shared" si="73"/>
        <v>0</v>
      </c>
      <c r="K467" s="172"/>
      <c r="L467" s="172"/>
      <c r="M467" s="172"/>
      <c r="N467" s="128">
        <f t="shared" si="78"/>
        <v>0</v>
      </c>
      <c r="O467" s="128">
        <f t="shared" si="74"/>
        <v>0</v>
      </c>
      <c r="P467" s="128">
        <f t="shared" si="75"/>
        <v>0</v>
      </c>
      <c r="Q467" s="129">
        <f t="shared" si="79"/>
        <v>18</v>
      </c>
      <c r="R467" s="177">
        <v>0</v>
      </c>
      <c r="S467" s="177">
        <v>0</v>
      </c>
      <c r="T467" s="177">
        <v>0</v>
      </c>
      <c r="U467" s="129">
        <f>-(S467*'Ficha funcionário'!O462)*'Ficha de funcio e processa'!J467</f>
        <v>0</v>
      </c>
      <c r="V467" s="129">
        <f>(T467*'Ficha funcionário'!O462)*'Ficha de funcio e processa'!J467</f>
        <v>0</v>
      </c>
      <c r="W467" s="130">
        <f t="shared" si="80"/>
        <v>0</v>
      </c>
      <c r="X467" s="132"/>
      <c r="Y467" s="132">
        <f t="shared" si="71"/>
        <v>0</v>
      </c>
      <c r="Z467" s="133"/>
      <c r="AA467" s="133"/>
      <c r="AB467" s="133"/>
      <c r="AC467" s="133"/>
      <c r="AD467" s="149">
        <f>'Ficha funcionário'!Q462</f>
        <v>0</v>
      </c>
      <c r="AE467" s="149">
        <f>'Ficha funcionário'!P462</f>
        <v>0</v>
      </c>
      <c r="AF467" s="133"/>
      <c r="AG467" s="221"/>
      <c r="AH467" s="221"/>
      <c r="AI467" s="222">
        <f t="shared" si="76"/>
        <v>0</v>
      </c>
      <c r="AJ467" s="223">
        <f>'Ficha funcionário'!J462</f>
        <v>0</v>
      </c>
      <c r="AK467" s="222">
        <f>'Ficha funcionário'!K462</f>
        <v>0</v>
      </c>
      <c r="AL467" s="222">
        <f>'Ficha funcionário'!L462</f>
        <v>0</v>
      </c>
      <c r="AM467" s="222">
        <f>'Ficha funcionário'!M462</f>
        <v>-0.3</v>
      </c>
      <c r="AN467" s="222">
        <f t="shared" si="72"/>
        <v>0</v>
      </c>
      <c r="AO467" s="134">
        <f t="shared" si="77"/>
        <v>0</v>
      </c>
      <c r="AP467" s="178"/>
      <c r="AQ467" s="246" t="s">
        <v>175</v>
      </c>
      <c r="AR467" s="179"/>
      <c r="AS467" s="179"/>
      <c r="AT467" s="179"/>
      <c r="AU467" s="179"/>
    </row>
    <row r="468" spans="1:47">
      <c r="A468" s="123" t="b">
        <f>'Ficha funcionário'!A463</f>
        <v>0</v>
      </c>
      <c r="B468" s="123">
        <f>'Ficha funcionário'!B463</f>
        <v>0</v>
      </c>
      <c r="C468" s="123">
        <f>'Ficha funcionário'!C463</f>
        <v>0</v>
      </c>
      <c r="D468" s="124">
        <f>'Ficha funcionário'!D463</f>
        <v>0</v>
      </c>
      <c r="E46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6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68" s="173">
        <f>'Ficha funcionário'!I463</f>
        <v>0</v>
      </c>
      <c r="H468" s="126">
        <f>'Ficha funcionário'!N463</f>
        <v>44</v>
      </c>
      <c r="I468" s="126">
        <f>'Ficha funcionário'!O463</f>
        <v>9</v>
      </c>
      <c r="J468" s="127">
        <f t="shared" si="73"/>
        <v>0</v>
      </c>
      <c r="K468" s="172"/>
      <c r="L468" s="172"/>
      <c r="M468" s="172"/>
      <c r="N468" s="128">
        <f t="shared" si="78"/>
        <v>0</v>
      </c>
      <c r="O468" s="128">
        <f t="shared" si="74"/>
        <v>0</v>
      </c>
      <c r="P468" s="128">
        <f t="shared" si="75"/>
        <v>0</v>
      </c>
      <c r="Q468" s="129">
        <f t="shared" si="79"/>
        <v>18</v>
      </c>
      <c r="R468" s="177">
        <v>0</v>
      </c>
      <c r="S468" s="177">
        <v>0</v>
      </c>
      <c r="T468" s="177">
        <v>0</v>
      </c>
      <c r="U468" s="129">
        <f>-(S468*'Ficha funcionário'!O463)*'Ficha de funcio e processa'!J468</f>
        <v>0</v>
      </c>
      <c r="V468" s="129">
        <f>(T468*'Ficha funcionário'!O463)*'Ficha de funcio e processa'!J468</f>
        <v>0</v>
      </c>
      <c r="W468" s="130">
        <f t="shared" si="80"/>
        <v>0</v>
      </c>
      <c r="X468" s="132"/>
      <c r="Y468" s="132">
        <f t="shared" si="71"/>
        <v>0</v>
      </c>
      <c r="Z468" s="133"/>
      <c r="AA468" s="133"/>
      <c r="AB468" s="133"/>
      <c r="AC468" s="133"/>
      <c r="AD468" s="149">
        <f>'Ficha funcionário'!Q463</f>
        <v>0</v>
      </c>
      <c r="AE468" s="149">
        <f>'Ficha funcionário'!P463</f>
        <v>0</v>
      </c>
      <c r="AF468" s="133"/>
      <c r="AG468" s="221"/>
      <c r="AH468" s="221"/>
      <c r="AI468" s="222">
        <f t="shared" si="76"/>
        <v>0</v>
      </c>
      <c r="AJ468" s="223">
        <f>'Ficha funcionário'!J463</f>
        <v>0</v>
      </c>
      <c r="AK468" s="222">
        <f>'Ficha funcionário'!K463</f>
        <v>0</v>
      </c>
      <c r="AL468" s="222">
        <f>'Ficha funcionário'!L463</f>
        <v>0</v>
      </c>
      <c r="AM468" s="222">
        <f>'Ficha funcionário'!M463</f>
        <v>-0.3</v>
      </c>
      <c r="AN468" s="222">
        <f t="shared" si="72"/>
        <v>0</v>
      </c>
      <c r="AO468" s="134">
        <f t="shared" si="77"/>
        <v>0</v>
      </c>
      <c r="AP468" s="178"/>
      <c r="AQ468" s="246" t="s">
        <v>175</v>
      </c>
      <c r="AR468" s="179"/>
      <c r="AS468" s="179"/>
      <c r="AT468" s="179"/>
      <c r="AU468" s="179"/>
    </row>
    <row r="469" spans="1:47">
      <c r="A469" s="123" t="b">
        <f>'Ficha funcionário'!A464</f>
        <v>0</v>
      </c>
      <c r="B469" s="123">
        <f>'Ficha funcionário'!B464</f>
        <v>0</v>
      </c>
      <c r="C469" s="123">
        <f>'Ficha funcionário'!C464</f>
        <v>0</v>
      </c>
      <c r="D469" s="124">
        <f>'Ficha funcionário'!D464</f>
        <v>0</v>
      </c>
      <c r="E46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6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69" s="173">
        <f>'Ficha funcionário'!I464</f>
        <v>0</v>
      </c>
      <c r="H469" s="126">
        <f>'Ficha funcionário'!N464</f>
        <v>44</v>
      </c>
      <c r="I469" s="126">
        <f>'Ficha funcionário'!O464</f>
        <v>9</v>
      </c>
      <c r="J469" s="127">
        <f t="shared" si="73"/>
        <v>0</v>
      </c>
      <c r="K469" s="172"/>
      <c r="L469" s="172"/>
      <c r="M469" s="172"/>
      <c r="N469" s="128">
        <f t="shared" si="78"/>
        <v>0</v>
      </c>
      <c r="O469" s="128">
        <f t="shared" si="74"/>
        <v>0</v>
      </c>
      <c r="P469" s="128">
        <f t="shared" si="75"/>
        <v>0</v>
      </c>
      <c r="Q469" s="129">
        <f t="shared" si="79"/>
        <v>18</v>
      </c>
      <c r="R469" s="177">
        <v>0</v>
      </c>
      <c r="S469" s="177">
        <v>0</v>
      </c>
      <c r="T469" s="177">
        <v>0</v>
      </c>
      <c r="U469" s="129">
        <f>-(S469*'Ficha funcionário'!O464)*'Ficha de funcio e processa'!J469</f>
        <v>0</v>
      </c>
      <c r="V469" s="129">
        <f>(T469*'Ficha funcionário'!O464)*'Ficha de funcio e processa'!J469</f>
        <v>0</v>
      </c>
      <c r="W469" s="130">
        <f t="shared" si="80"/>
        <v>0</v>
      </c>
      <c r="X469" s="132"/>
      <c r="Y469" s="132">
        <f t="shared" si="71"/>
        <v>0</v>
      </c>
      <c r="Z469" s="133"/>
      <c r="AA469" s="133"/>
      <c r="AB469" s="133"/>
      <c r="AC469" s="133"/>
      <c r="AD469" s="149">
        <f>'Ficha funcionário'!Q464</f>
        <v>0</v>
      </c>
      <c r="AE469" s="149">
        <f>'Ficha funcionário'!P464</f>
        <v>0</v>
      </c>
      <c r="AF469" s="133"/>
      <c r="AG469" s="221"/>
      <c r="AH469" s="221"/>
      <c r="AI469" s="222">
        <f t="shared" si="76"/>
        <v>0</v>
      </c>
      <c r="AJ469" s="223">
        <f>'Ficha funcionário'!J464</f>
        <v>0</v>
      </c>
      <c r="AK469" s="222">
        <f>'Ficha funcionário'!K464</f>
        <v>0</v>
      </c>
      <c r="AL469" s="222">
        <f>'Ficha funcionário'!L464</f>
        <v>0</v>
      </c>
      <c r="AM469" s="222">
        <f>'Ficha funcionário'!M464</f>
        <v>-0.3</v>
      </c>
      <c r="AN469" s="222">
        <f t="shared" si="72"/>
        <v>0</v>
      </c>
      <c r="AO469" s="134">
        <f t="shared" si="77"/>
        <v>0</v>
      </c>
      <c r="AP469" s="178"/>
      <c r="AQ469" s="246" t="s">
        <v>175</v>
      </c>
      <c r="AR469" s="179"/>
      <c r="AS469" s="179"/>
      <c r="AT469" s="179"/>
      <c r="AU469" s="179"/>
    </row>
    <row r="470" spans="1:47">
      <c r="A470" s="123" t="b">
        <f>'Ficha funcionário'!A465</f>
        <v>0</v>
      </c>
      <c r="B470" s="123">
        <f>'Ficha funcionário'!B465</f>
        <v>0</v>
      </c>
      <c r="C470" s="123">
        <f>'Ficha funcionário'!C465</f>
        <v>0</v>
      </c>
      <c r="D470" s="124">
        <f>'Ficha funcionário'!D465</f>
        <v>0</v>
      </c>
      <c r="E47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7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70" s="173">
        <f>'Ficha funcionário'!I465</f>
        <v>0</v>
      </c>
      <c r="H470" s="126">
        <f>'Ficha funcionário'!N465</f>
        <v>44</v>
      </c>
      <c r="I470" s="126">
        <f>'Ficha funcionário'!O465</f>
        <v>9</v>
      </c>
      <c r="J470" s="127">
        <f t="shared" si="73"/>
        <v>0</v>
      </c>
      <c r="K470" s="172"/>
      <c r="L470" s="172"/>
      <c r="M470" s="172"/>
      <c r="N470" s="128">
        <f t="shared" si="78"/>
        <v>0</v>
      </c>
      <c r="O470" s="128">
        <f t="shared" si="74"/>
        <v>0</v>
      </c>
      <c r="P470" s="128">
        <f t="shared" si="75"/>
        <v>0</v>
      </c>
      <c r="Q470" s="129">
        <f t="shared" si="79"/>
        <v>18</v>
      </c>
      <c r="R470" s="177">
        <v>0</v>
      </c>
      <c r="S470" s="177">
        <v>0</v>
      </c>
      <c r="T470" s="177">
        <v>0</v>
      </c>
      <c r="U470" s="129">
        <f>-(S470*'Ficha funcionário'!O465)*'Ficha de funcio e processa'!J470</f>
        <v>0</v>
      </c>
      <c r="V470" s="129">
        <f>(T470*'Ficha funcionário'!O465)*'Ficha de funcio e processa'!J470</f>
        <v>0</v>
      </c>
      <c r="W470" s="130">
        <f t="shared" si="80"/>
        <v>0</v>
      </c>
      <c r="X470" s="132"/>
      <c r="Y470" s="132">
        <f t="shared" si="71"/>
        <v>0</v>
      </c>
      <c r="Z470" s="133"/>
      <c r="AA470" s="133"/>
      <c r="AB470" s="133"/>
      <c r="AC470" s="133"/>
      <c r="AD470" s="149">
        <f>'Ficha funcionário'!Q465</f>
        <v>0</v>
      </c>
      <c r="AE470" s="149">
        <f>'Ficha funcionário'!P465</f>
        <v>0</v>
      </c>
      <c r="AF470" s="133"/>
      <c r="AG470" s="221"/>
      <c r="AH470" s="221"/>
      <c r="AI470" s="222">
        <f t="shared" si="76"/>
        <v>0</v>
      </c>
      <c r="AJ470" s="223">
        <f>'Ficha funcionário'!J465</f>
        <v>0</v>
      </c>
      <c r="AK470" s="222">
        <f>'Ficha funcionário'!K465</f>
        <v>0</v>
      </c>
      <c r="AL470" s="222">
        <f>'Ficha funcionário'!L465</f>
        <v>0</v>
      </c>
      <c r="AM470" s="222">
        <f>'Ficha funcionário'!M465</f>
        <v>-0.3</v>
      </c>
      <c r="AN470" s="222">
        <f t="shared" si="72"/>
        <v>0</v>
      </c>
      <c r="AO470" s="134">
        <f t="shared" si="77"/>
        <v>0</v>
      </c>
      <c r="AP470" s="178"/>
      <c r="AQ470" s="246" t="s">
        <v>175</v>
      </c>
      <c r="AR470" s="179"/>
      <c r="AS470" s="179"/>
      <c r="AT470" s="179"/>
      <c r="AU470" s="179"/>
    </row>
    <row r="471" spans="1:47">
      <c r="A471" s="123" t="b">
        <f>'Ficha funcionário'!A466</f>
        <v>0</v>
      </c>
      <c r="B471" s="123">
        <f>'Ficha funcionário'!B466</f>
        <v>0</v>
      </c>
      <c r="C471" s="123">
        <f>'Ficha funcionário'!C466</f>
        <v>0</v>
      </c>
      <c r="D471" s="124">
        <f>'Ficha funcionário'!D466</f>
        <v>0</v>
      </c>
      <c r="E47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7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71" s="173">
        <f>'Ficha funcionário'!I466</f>
        <v>0</v>
      </c>
      <c r="H471" s="126">
        <f>'Ficha funcionário'!N466</f>
        <v>44</v>
      </c>
      <c r="I471" s="126">
        <f>'Ficha funcionário'!O466</f>
        <v>9</v>
      </c>
      <c r="J471" s="127">
        <f t="shared" si="73"/>
        <v>0</v>
      </c>
      <c r="K471" s="172"/>
      <c r="L471" s="172"/>
      <c r="M471" s="172"/>
      <c r="N471" s="128">
        <f t="shared" si="78"/>
        <v>0</v>
      </c>
      <c r="O471" s="128">
        <f t="shared" si="74"/>
        <v>0</v>
      </c>
      <c r="P471" s="128">
        <f t="shared" si="75"/>
        <v>0</v>
      </c>
      <c r="Q471" s="129">
        <f t="shared" si="79"/>
        <v>18</v>
      </c>
      <c r="R471" s="177">
        <v>0</v>
      </c>
      <c r="S471" s="177">
        <v>0</v>
      </c>
      <c r="T471" s="177">
        <v>0</v>
      </c>
      <c r="U471" s="129">
        <f>-(S471*'Ficha funcionário'!O466)*'Ficha de funcio e processa'!J471</f>
        <v>0</v>
      </c>
      <c r="V471" s="129">
        <f>(T471*'Ficha funcionário'!O466)*'Ficha de funcio e processa'!J471</f>
        <v>0</v>
      </c>
      <c r="W471" s="130">
        <f t="shared" si="80"/>
        <v>0</v>
      </c>
      <c r="X471" s="132"/>
      <c r="Y471" s="132">
        <f t="shared" si="71"/>
        <v>0</v>
      </c>
      <c r="Z471" s="133"/>
      <c r="AA471" s="133"/>
      <c r="AB471" s="133"/>
      <c r="AC471" s="133"/>
      <c r="AD471" s="149">
        <f>'Ficha funcionário'!Q466</f>
        <v>0</v>
      </c>
      <c r="AE471" s="149">
        <f>'Ficha funcionário'!P466</f>
        <v>0</v>
      </c>
      <c r="AF471" s="133"/>
      <c r="AG471" s="221"/>
      <c r="AH471" s="221"/>
      <c r="AI471" s="222">
        <f t="shared" si="76"/>
        <v>0</v>
      </c>
      <c r="AJ471" s="223">
        <f>'Ficha funcionário'!J466</f>
        <v>0</v>
      </c>
      <c r="AK471" s="222">
        <f>'Ficha funcionário'!K466</f>
        <v>0</v>
      </c>
      <c r="AL471" s="222">
        <f>'Ficha funcionário'!L466</f>
        <v>0</v>
      </c>
      <c r="AM471" s="222">
        <f>'Ficha funcionário'!M466</f>
        <v>-0.3</v>
      </c>
      <c r="AN471" s="222">
        <f t="shared" si="72"/>
        <v>0</v>
      </c>
      <c r="AO471" s="134">
        <f t="shared" si="77"/>
        <v>0</v>
      </c>
      <c r="AP471" s="178"/>
      <c r="AQ471" s="246" t="s">
        <v>175</v>
      </c>
      <c r="AR471" s="179"/>
      <c r="AS471" s="179"/>
      <c r="AT471" s="179"/>
      <c r="AU471" s="179"/>
    </row>
    <row r="472" spans="1:47">
      <c r="A472" s="123" t="b">
        <f>'Ficha funcionário'!A467</f>
        <v>0</v>
      </c>
      <c r="B472" s="123">
        <f>'Ficha funcionário'!B467</f>
        <v>0</v>
      </c>
      <c r="C472" s="123">
        <f>'Ficha funcionário'!C467</f>
        <v>0</v>
      </c>
      <c r="D472" s="124">
        <f>'Ficha funcionário'!D467</f>
        <v>0</v>
      </c>
      <c r="E47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7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72" s="173">
        <f>'Ficha funcionário'!I467</f>
        <v>0</v>
      </c>
      <c r="H472" s="126">
        <f>'Ficha funcionário'!N467</f>
        <v>44</v>
      </c>
      <c r="I472" s="126">
        <f>'Ficha funcionário'!O467</f>
        <v>9</v>
      </c>
      <c r="J472" s="127">
        <f t="shared" si="73"/>
        <v>0</v>
      </c>
      <c r="K472" s="172"/>
      <c r="L472" s="172"/>
      <c r="M472" s="172"/>
      <c r="N472" s="128">
        <f t="shared" si="78"/>
        <v>0</v>
      </c>
      <c r="O472" s="128">
        <f t="shared" si="74"/>
        <v>0</v>
      </c>
      <c r="P472" s="128">
        <f t="shared" si="75"/>
        <v>0</v>
      </c>
      <c r="Q472" s="129">
        <f t="shared" si="79"/>
        <v>18</v>
      </c>
      <c r="R472" s="177">
        <v>0</v>
      </c>
      <c r="S472" s="177">
        <v>0</v>
      </c>
      <c r="T472" s="177">
        <v>0</v>
      </c>
      <c r="U472" s="129">
        <f>-(S472*'Ficha funcionário'!O467)*'Ficha de funcio e processa'!J472</f>
        <v>0</v>
      </c>
      <c r="V472" s="129">
        <f>(T472*'Ficha funcionário'!O467)*'Ficha de funcio e processa'!J472</f>
        <v>0</v>
      </c>
      <c r="W472" s="130">
        <f t="shared" si="80"/>
        <v>0</v>
      </c>
      <c r="X472" s="132"/>
      <c r="Y472" s="132">
        <f t="shared" si="71"/>
        <v>0</v>
      </c>
      <c r="Z472" s="133"/>
      <c r="AA472" s="133"/>
      <c r="AB472" s="133"/>
      <c r="AC472" s="133"/>
      <c r="AD472" s="149">
        <f>'Ficha funcionário'!Q467</f>
        <v>0</v>
      </c>
      <c r="AE472" s="149">
        <f>'Ficha funcionário'!P467</f>
        <v>0</v>
      </c>
      <c r="AF472" s="133"/>
      <c r="AG472" s="221"/>
      <c r="AH472" s="221"/>
      <c r="AI472" s="222">
        <f t="shared" si="76"/>
        <v>0</v>
      </c>
      <c r="AJ472" s="223">
        <f>'Ficha funcionário'!J467</f>
        <v>0</v>
      </c>
      <c r="AK472" s="222">
        <f>'Ficha funcionário'!K467</f>
        <v>0</v>
      </c>
      <c r="AL472" s="222">
        <f>'Ficha funcionário'!L467</f>
        <v>0</v>
      </c>
      <c r="AM472" s="222">
        <f>'Ficha funcionário'!M467</f>
        <v>-0.3</v>
      </c>
      <c r="AN472" s="222">
        <f t="shared" si="72"/>
        <v>0</v>
      </c>
      <c r="AO472" s="134">
        <f t="shared" si="77"/>
        <v>0</v>
      </c>
      <c r="AP472" s="178"/>
      <c r="AQ472" s="246" t="s">
        <v>175</v>
      </c>
      <c r="AR472" s="179"/>
      <c r="AS472" s="179"/>
      <c r="AT472" s="179"/>
      <c r="AU472" s="179"/>
    </row>
    <row r="473" spans="1:47">
      <c r="A473" s="123" t="b">
        <f>'Ficha funcionário'!A468</f>
        <v>0</v>
      </c>
      <c r="B473" s="123">
        <f>'Ficha funcionário'!B468</f>
        <v>0</v>
      </c>
      <c r="C473" s="123">
        <f>'Ficha funcionário'!C468</f>
        <v>0</v>
      </c>
      <c r="D473" s="124">
        <f>'Ficha funcionário'!D468</f>
        <v>0</v>
      </c>
      <c r="E47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7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73" s="173">
        <f>'Ficha funcionário'!I468</f>
        <v>0</v>
      </c>
      <c r="H473" s="126">
        <f>'Ficha funcionário'!N468</f>
        <v>44</v>
      </c>
      <c r="I473" s="126">
        <f>'Ficha funcionário'!O468</f>
        <v>9</v>
      </c>
      <c r="J473" s="127">
        <f t="shared" si="73"/>
        <v>0</v>
      </c>
      <c r="K473" s="172"/>
      <c r="L473" s="172"/>
      <c r="M473" s="172"/>
      <c r="N473" s="128">
        <f t="shared" si="78"/>
        <v>0</v>
      </c>
      <c r="O473" s="128">
        <f t="shared" si="74"/>
        <v>0</v>
      </c>
      <c r="P473" s="128">
        <f t="shared" si="75"/>
        <v>0</v>
      </c>
      <c r="Q473" s="129">
        <f t="shared" si="79"/>
        <v>18</v>
      </c>
      <c r="R473" s="177">
        <v>0</v>
      </c>
      <c r="S473" s="177">
        <v>0</v>
      </c>
      <c r="T473" s="177">
        <v>0</v>
      </c>
      <c r="U473" s="129">
        <f>-(S473*'Ficha funcionário'!O468)*'Ficha de funcio e processa'!J473</f>
        <v>0</v>
      </c>
      <c r="V473" s="129">
        <f>(T473*'Ficha funcionário'!O468)*'Ficha de funcio e processa'!J473</f>
        <v>0</v>
      </c>
      <c r="W473" s="130">
        <f t="shared" si="80"/>
        <v>0</v>
      </c>
      <c r="X473" s="132"/>
      <c r="Y473" s="132">
        <f t="shared" si="71"/>
        <v>0</v>
      </c>
      <c r="Z473" s="133"/>
      <c r="AA473" s="133"/>
      <c r="AB473" s="133"/>
      <c r="AC473" s="133"/>
      <c r="AD473" s="149">
        <f>'Ficha funcionário'!Q468</f>
        <v>0</v>
      </c>
      <c r="AE473" s="149">
        <f>'Ficha funcionário'!P468</f>
        <v>0</v>
      </c>
      <c r="AF473" s="133"/>
      <c r="AG473" s="221"/>
      <c r="AH473" s="221"/>
      <c r="AI473" s="222">
        <f t="shared" si="76"/>
        <v>0</v>
      </c>
      <c r="AJ473" s="223">
        <f>'Ficha funcionário'!J468</f>
        <v>0</v>
      </c>
      <c r="AK473" s="222">
        <f>'Ficha funcionário'!K468</f>
        <v>0</v>
      </c>
      <c r="AL473" s="222">
        <f>'Ficha funcionário'!L468</f>
        <v>0</v>
      </c>
      <c r="AM473" s="222">
        <f>'Ficha funcionário'!M468</f>
        <v>-0.3</v>
      </c>
      <c r="AN473" s="222">
        <f t="shared" si="72"/>
        <v>0</v>
      </c>
      <c r="AO473" s="134">
        <f t="shared" si="77"/>
        <v>0</v>
      </c>
      <c r="AP473" s="178"/>
      <c r="AQ473" s="246" t="s">
        <v>175</v>
      </c>
      <c r="AR473" s="179"/>
      <c r="AS473" s="179"/>
      <c r="AT473" s="179"/>
      <c r="AU473" s="179"/>
    </row>
    <row r="474" spans="1:47">
      <c r="A474" s="123" t="b">
        <f>'Ficha funcionário'!A469</f>
        <v>0</v>
      </c>
      <c r="B474" s="123">
        <f>'Ficha funcionário'!B469</f>
        <v>0</v>
      </c>
      <c r="C474" s="123">
        <f>'Ficha funcionário'!C469</f>
        <v>0</v>
      </c>
      <c r="D474" s="124">
        <f>'Ficha funcionário'!D469</f>
        <v>0</v>
      </c>
      <c r="E47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7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74" s="173">
        <f>'Ficha funcionário'!I469</f>
        <v>0</v>
      </c>
      <c r="H474" s="126">
        <f>'Ficha funcionário'!N469</f>
        <v>44</v>
      </c>
      <c r="I474" s="126">
        <f>'Ficha funcionário'!O469</f>
        <v>9</v>
      </c>
      <c r="J474" s="127">
        <f t="shared" si="73"/>
        <v>0</v>
      </c>
      <c r="K474" s="172"/>
      <c r="L474" s="172"/>
      <c r="M474" s="172"/>
      <c r="N474" s="128">
        <f t="shared" si="78"/>
        <v>0</v>
      </c>
      <c r="O474" s="128">
        <f t="shared" si="74"/>
        <v>0</v>
      </c>
      <c r="P474" s="128">
        <f t="shared" si="75"/>
        <v>0</v>
      </c>
      <c r="Q474" s="129">
        <f t="shared" si="79"/>
        <v>18</v>
      </c>
      <c r="R474" s="177">
        <v>0</v>
      </c>
      <c r="S474" s="177">
        <v>0</v>
      </c>
      <c r="T474" s="177">
        <v>0</v>
      </c>
      <c r="U474" s="129">
        <f>-(S474*'Ficha funcionário'!O469)*'Ficha de funcio e processa'!J474</f>
        <v>0</v>
      </c>
      <c r="V474" s="129">
        <f>(T474*'Ficha funcionário'!O469)*'Ficha de funcio e processa'!J474</f>
        <v>0</v>
      </c>
      <c r="W474" s="130">
        <f t="shared" si="80"/>
        <v>0</v>
      </c>
      <c r="X474" s="132"/>
      <c r="Y474" s="132">
        <f t="shared" si="71"/>
        <v>0</v>
      </c>
      <c r="Z474" s="133"/>
      <c r="AA474" s="133"/>
      <c r="AB474" s="133"/>
      <c r="AC474" s="133"/>
      <c r="AD474" s="149">
        <f>'Ficha funcionário'!Q469</f>
        <v>0</v>
      </c>
      <c r="AE474" s="149">
        <f>'Ficha funcionário'!P469</f>
        <v>0</v>
      </c>
      <c r="AF474" s="133"/>
      <c r="AG474" s="221"/>
      <c r="AH474" s="221"/>
      <c r="AI474" s="222">
        <f t="shared" si="76"/>
        <v>0</v>
      </c>
      <c r="AJ474" s="223">
        <f>'Ficha funcionário'!J469</f>
        <v>0</v>
      </c>
      <c r="AK474" s="222">
        <f>'Ficha funcionário'!K469</f>
        <v>0</v>
      </c>
      <c r="AL474" s="222">
        <f>'Ficha funcionário'!L469</f>
        <v>0</v>
      </c>
      <c r="AM474" s="222">
        <f>'Ficha funcionário'!M469</f>
        <v>-0.3</v>
      </c>
      <c r="AN474" s="222">
        <f t="shared" si="72"/>
        <v>0</v>
      </c>
      <c r="AO474" s="134">
        <f t="shared" si="77"/>
        <v>0</v>
      </c>
      <c r="AP474" s="178"/>
      <c r="AQ474" s="246" t="s">
        <v>175</v>
      </c>
      <c r="AR474" s="179"/>
      <c r="AS474" s="179"/>
      <c r="AT474" s="179"/>
      <c r="AU474" s="179"/>
    </row>
    <row r="475" spans="1:47">
      <c r="A475" s="123" t="b">
        <f>'Ficha funcionário'!A470</f>
        <v>0</v>
      </c>
      <c r="B475" s="123">
        <f>'Ficha funcionário'!B470</f>
        <v>0</v>
      </c>
      <c r="C475" s="123">
        <f>'Ficha funcionário'!C470</f>
        <v>0</v>
      </c>
      <c r="D475" s="124">
        <f>'Ficha funcionário'!D470</f>
        <v>0</v>
      </c>
      <c r="E47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7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75" s="173">
        <f>'Ficha funcionário'!I470</f>
        <v>0</v>
      </c>
      <c r="H475" s="126">
        <f>'Ficha funcionário'!N470</f>
        <v>44</v>
      </c>
      <c r="I475" s="126">
        <f>'Ficha funcionário'!O470</f>
        <v>9</v>
      </c>
      <c r="J475" s="127">
        <f t="shared" si="73"/>
        <v>0</v>
      </c>
      <c r="K475" s="172"/>
      <c r="L475" s="172"/>
      <c r="M475" s="172"/>
      <c r="N475" s="128">
        <f t="shared" si="78"/>
        <v>0</v>
      </c>
      <c r="O475" s="128">
        <f t="shared" si="74"/>
        <v>0</v>
      </c>
      <c r="P475" s="128">
        <f t="shared" si="75"/>
        <v>0</v>
      </c>
      <c r="Q475" s="129">
        <f t="shared" si="79"/>
        <v>18</v>
      </c>
      <c r="R475" s="177">
        <v>0</v>
      </c>
      <c r="S475" s="177">
        <v>0</v>
      </c>
      <c r="T475" s="177">
        <v>0</v>
      </c>
      <c r="U475" s="129">
        <f>-(S475*'Ficha funcionário'!O470)*'Ficha de funcio e processa'!J475</f>
        <v>0</v>
      </c>
      <c r="V475" s="129">
        <f>(T475*'Ficha funcionário'!O470)*'Ficha de funcio e processa'!J475</f>
        <v>0</v>
      </c>
      <c r="W475" s="130">
        <f t="shared" si="80"/>
        <v>0</v>
      </c>
      <c r="X475" s="132"/>
      <c r="Y475" s="132">
        <f t="shared" si="71"/>
        <v>0</v>
      </c>
      <c r="Z475" s="133"/>
      <c r="AA475" s="133"/>
      <c r="AB475" s="133"/>
      <c r="AC475" s="133"/>
      <c r="AD475" s="149">
        <f>'Ficha funcionário'!Q470</f>
        <v>0</v>
      </c>
      <c r="AE475" s="149">
        <f>'Ficha funcionário'!P470</f>
        <v>0</v>
      </c>
      <c r="AF475" s="133"/>
      <c r="AG475" s="221"/>
      <c r="AH475" s="221"/>
      <c r="AI475" s="222">
        <f t="shared" si="76"/>
        <v>0</v>
      </c>
      <c r="AJ475" s="223">
        <f>'Ficha funcionário'!J470</f>
        <v>0</v>
      </c>
      <c r="AK475" s="222">
        <f>'Ficha funcionário'!K470</f>
        <v>0</v>
      </c>
      <c r="AL475" s="222">
        <f>'Ficha funcionário'!L470</f>
        <v>0</v>
      </c>
      <c r="AM475" s="222">
        <f>'Ficha funcionário'!M470</f>
        <v>-0.3</v>
      </c>
      <c r="AN475" s="222">
        <f t="shared" si="72"/>
        <v>0</v>
      </c>
      <c r="AO475" s="134">
        <f t="shared" si="77"/>
        <v>0</v>
      </c>
      <c r="AP475" s="178"/>
      <c r="AQ475" s="246" t="s">
        <v>175</v>
      </c>
      <c r="AR475" s="179"/>
      <c r="AS475" s="179"/>
      <c r="AT475" s="179"/>
      <c r="AU475" s="179"/>
    </row>
    <row r="476" spans="1:47">
      <c r="A476" s="123" t="b">
        <f>'Ficha funcionário'!A471</f>
        <v>0</v>
      </c>
      <c r="B476" s="123">
        <f>'Ficha funcionário'!B471</f>
        <v>0</v>
      </c>
      <c r="C476" s="123">
        <f>'Ficha funcionário'!C471</f>
        <v>0</v>
      </c>
      <c r="D476" s="124">
        <f>'Ficha funcionário'!D471</f>
        <v>0</v>
      </c>
      <c r="E47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7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76" s="173">
        <f>'Ficha funcionário'!I471</f>
        <v>0</v>
      </c>
      <c r="H476" s="126">
        <f>'Ficha funcionário'!N471</f>
        <v>44</v>
      </c>
      <c r="I476" s="126">
        <f>'Ficha funcionário'!O471</f>
        <v>9</v>
      </c>
      <c r="J476" s="127">
        <f t="shared" si="73"/>
        <v>0</v>
      </c>
      <c r="K476" s="172"/>
      <c r="L476" s="172"/>
      <c r="M476" s="172"/>
      <c r="N476" s="128">
        <f t="shared" si="78"/>
        <v>0</v>
      </c>
      <c r="O476" s="128">
        <f t="shared" si="74"/>
        <v>0</v>
      </c>
      <c r="P476" s="128">
        <f t="shared" si="75"/>
        <v>0</v>
      </c>
      <c r="Q476" s="129">
        <f t="shared" si="79"/>
        <v>18</v>
      </c>
      <c r="R476" s="177">
        <v>0</v>
      </c>
      <c r="S476" s="177">
        <v>0</v>
      </c>
      <c r="T476" s="177">
        <v>0</v>
      </c>
      <c r="U476" s="129">
        <f>-(S476*'Ficha funcionário'!O471)*'Ficha de funcio e processa'!J476</f>
        <v>0</v>
      </c>
      <c r="V476" s="129">
        <f>(T476*'Ficha funcionário'!O471)*'Ficha de funcio e processa'!J476</f>
        <v>0</v>
      </c>
      <c r="W476" s="130">
        <f t="shared" si="80"/>
        <v>0</v>
      </c>
      <c r="X476" s="132"/>
      <c r="Y476" s="132">
        <f t="shared" si="71"/>
        <v>0</v>
      </c>
      <c r="Z476" s="133"/>
      <c r="AA476" s="133"/>
      <c r="AB476" s="133"/>
      <c r="AC476" s="133"/>
      <c r="AD476" s="149">
        <f>'Ficha funcionário'!Q471</f>
        <v>0</v>
      </c>
      <c r="AE476" s="149">
        <f>'Ficha funcionário'!P471</f>
        <v>0</v>
      </c>
      <c r="AF476" s="133"/>
      <c r="AG476" s="221"/>
      <c r="AH476" s="221"/>
      <c r="AI476" s="222">
        <f t="shared" si="76"/>
        <v>0</v>
      </c>
      <c r="AJ476" s="223">
        <f>'Ficha funcionário'!J471</f>
        <v>0</v>
      </c>
      <c r="AK476" s="222">
        <f>'Ficha funcionário'!K471</f>
        <v>0</v>
      </c>
      <c r="AL476" s="222">
        <f>'Ficha funcionário'!L471</f>
        <v>0</v>
      </c>
      <c r="AM476" s="222">
        <f>'Ficha funcionário'!M471</f>
        <v>-0.3</v>
      </c>
      <c r="AN476" s="222">
        <f t="shared" si="72"/>
        <v>0</v>
      </c>
      <c r="AO476" s="134">
        <f t="shared" si="77"/>
        <v>0</v>
      </c>
      <c r="AP476" s="178"/>
      <c r="AQ476" s="246" t="s">
        <v>175</v>
      </c>
      <c r="AR476" s="179"/>
      <c r="AS476" s="179"/>
      <c r="AT476" s="179"/>
      <c r="AU476" s="179"/>
    </row>
    <row r="477" spans="1:47">
      <c r="A477" s="123" t="b">
        <f>'Ficha funcionário'!A472</f>
        <v>0</v>
      </c>
      <c r="B477" s="123">
        <f>'Ficha funcionário'!B472</f>
        <v>0</v>
      </c>
      <c r="C477" s="123">
        <f>'Ficha funcionário'!C472</f>
        <v>0</v>
      </c>
      <c r="D477" s="124">
        <f>'Ficha funcionário'!D472</f>
        <v>0</v>
      </c>
      <c r="E47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7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77" s="173">
        <f>'Ficha funcionário'!I472</f>
        <v>0</v>
      </c>
      <c r="H477" s="126">
        <f>'Ficha funcionário'!N472</f>
        <v>44</v>
      </c>
      <c r="I477" s="126">
        <f>'Ficha funcionário'!O472</f>
        <v>9</v>
      </c>
      <c r="J477" s="127">
        <f t="shared" si="73"/>
        <v>0</v>
      </c>
      <c r="K477" s="172"/>
      <c r="L477" s="172"/>
      <c r="M477" s="172"/>
      <c r="N477" s="128">
        <f t="shared" si="78"/>
        <v>0</v>
      </c>
      <c r="O477" s="128">
        <f t="shared" si="74"/>
        <v>0</v>
      </c>
      <c r="P477" s="128">
        <f t="shared" si="75"/>
        <v>0</v>
      </c>
      <c r="Q477" s="129">
        <f t="shared" si="79"/>
        <v>18</v>
      </c>
      <c r="R477" s="177">
        <v>0</v>
      </c>
      <c r="S477" s="177">
        <v>0</v>
      </c>
      <c r="T477" s="177">
        <v>0</v>
      </c>
      <c r="U477" s="129">
        <f>-(S477*'Ficha funcionário'!O472)*'Ficha de funcio e processa'!J477</f>
        <v>0</v>
      </c>
      <c r="V477" s="129">
        <f>(T477*'Ficha funcionário'!O472)*'Ficha de funcio e processa'!J477</f>
        <v>0</v>
      </c>
      <c r="W477" s="130">
        <f t="shared" si="80"/>
        <v>0</v>
      </c>
      <c r="X477" s="132"/>
      <c r="Y477" s="132">
        <f t="shared" si="71"/>
        <v>0</v>
      </c>
      <c r="Z477" s="133"/>
      <c r="AA477" s="133"/>
      <c r="AB477" s="133"/>
      <c r="AC477" s="133"/>
      <c r="AD477" s="149">
        <f>'Ficha funcionário'!Q472</f>
        <v>0</v>
      </c>
      <c r="AE477" s="149">
        <f>'Ficha funcionário'!P472</f>
        <v>0</v>
      </c>
      <c r="AF477" s="133"/>
      <c r="AG477" s="221"/>
      <c r="AH477" s="221"/>
      <c r="AI477" s="222">
        <f t="shared" si="76"/>
        <v>0</v>
      </c>
      <c r="AJ477" s="223">
        <f>'Ficha funcionário'!J472</f>
        <v>0</v>
      </c>
      <c r="AK477" s="222">
        <f>'Ficha funcionário'!K472</f>
        <v>0</v>
      </c>
      <c r="AL477" s="222">
        <f>'Ficha funcionário'!L472</f>
        <v>0</v>
      </c>
      <c r="AM477" s="222">
        <f>'Ficha funcionário'!M472</f>
        <v>-0.3</v>
      </c>
      <c r="AN477" s="222">
        <f t="shared" si="72"/>
        <v>0</v>
      </c>
      <c r="AO477" s="134">
        <f t="shared" si="77"/>
        <v>0</v>
      </c>
      <c r="AP477" s="178"/>
      <c r="AQ477" s="246" t="s">
        <v>175</v>
      </c>
      <c r="AR477" s="179"/>
      <c r="AS477" s="179"/>
      <c r="AT477" s="179"/>
      <c r="AU477" s="179"/>
    </row>
    <row r="478" spans="1:47">
      <c r="A478" s="123" t="b">
        <f>'Ficha funcionário'!A473</f>
        <v>0</v>
      </c>
      <c r="B478" s="123">
        <f>'Ficha funcionário'!B473</f>
        <v>0</v>
      </c>
      <c r="C478" s="123">
        <f>'Ficha funcionário'!C473</f>
        <v>0</v>
      </c>
      <c r="D478" s="124">
        <f>'Ficha funcionário'!D473</f>
        <v>0</v>
      </c>
      <c r="E47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7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78" s="173">
        <f>'Ficha funcionário'!I473</f>
        <v>0</v>
      </c>
      <c r="H478" s="126">
        <f>'Ficha funcionário'!N473</f>
        <v>44</v>
      </c>
      <c r="I478" s="126">
        <f>'Ficha funcionário'!O473</f>
        <v>9</v>
      </c>
      <c r="J478" s="127">
        <f t="shared" si="73"/>
        <v>0</v>
      </c>
      <c r="K478" s="172"/>
      <c r="L478" s="172"/>
      <c r="M478" s="172"/>
      <c r="N478" s="128">
        <f t="shared" si="78"/>
        <v>0</v>
      </c>
      <c r="O478" s="128">
        <f t="shared" si="74"/>
        <v>0</v>
      </c>
      <c r="P478" s="128">
        <f t="shared" si="75"/>
        <v>0</v>
      </c>
      <c r="Q478" s="129">
        <f t="shared" si="79"/>
        <v>18</v>
      </c>
      <c r="R478" s="177">
        <v>0</v>
      </c>
      <c r="S478" s="177">
        <v>0</v>
      </c>
      <c r="T478" s="177">
        <v>0</v>
      </c>
      <c r="U478" s="129">
        <f>-(S478*'Ficha funcionário'!O473)*'Ficha de funcio e processa'!J478</f>
        <v>0</v>
      </c>
      <c r="V478" s="129">
        <f>(T478*'Ficha funcionário'!O473)*'Ficha de funcio e processa'!J478</f>
        <v>0</v>
      </c>
      <c r="W478" s="130">
        <f t="shared" si="80"/>
        <v>0</v>
      </c>
      <c r="X478" s="132"/>
      <c r="Y478" s="132">
        <f t="shared" si="71"/>
        <v>0</v>
      </c>
      <c r="Z478" s="133"/>
      <c r="AA478" s="133"/>
      <c r="AB478" s="133"/>
      <c r="AC478" s="133"/>
      <c r="AD478" s="149">
        <f>'Ficha funcionário'!Q473</f>
        <v>0</v>
      </c>
      <c r="AE478" s="149">
        <f>'Ficha funcionário'!P473</f>
        <v>0</v>
      </c>
      <c r="AF478" s="133"/>
      <c r="AG478" s="221"/>
      <c r="AH478" s="221"/>
      <c r="AI478" s="222">
        <f t="shared" si="76"/>
        <v>0</v>
      </c>
      <c r="AJ478" s="223">
        <f>'Ficha funcionário'!J473</f>
        <v>0</v>
      </c>
      <c r="AK478" s="222">
        <f>'Ficha funcionário'!K473</f>
        <v>0</v>
      </c>
      <c r="AL478" s="222">
        <f>'Ficha funcionário'!L473</f>
        <v>0</v>
      </c>
      <c r="AM478" s="222">
        <f>'Ficha funcionário'!M473</f>
        <v>-0.3</v>
      </c>
      <c r="AN478" s="222">
        <f t="shared" si="72"/>
        <v>0</v>
      </c>
      <c r="AO478" s="134">
        <f t="shared" si="77"/>
        <v>0</v>
      </c>
      <c r="AP478" s="178"/>
      <c r="AQ478" s="246" t="s">
        <v>175</v>
      </c>
      <c r="AR478" s="179"/>
      <c r="AS478" s="179"/>
      <c r="AT478" s="179"/>
      <c r="AU478" s="179"/>
    </row>
    <row r="479" spans="1:47">
      <c r="A479" s="123" t="b">
        <f>'Ficha funcionário'!A474</f>
        <v>0</v>
      </c>
      <c r="B479" s="123">
        <f>'Ficha funcionário'!B474</f>
        <v>0</v>
      </c>
      <c r="C479" s="123">
        <f>'Ficha funcionário'!C474</f>
        <v>0</v>
      </c>
      <c r="D479" s="124">
        <f>'Ficha funcionário'!D474</f>
        <v>0</v>
      </c>
      <c r="E47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7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79" s="173">
        <f>'Ficha funcionário'!I474</f>
        <v>0</v>
      </c>
      <c r="H479" s="126">
        <f>'Ficha funcionário'!N474</f>
        <v>44</v>
      </c>
      <c r="I479" s="126">
        <f>'Ficha funcionário'!O474</f>
        <v>9</v>
      </c>
      <c r="J479" s="127">
        <f t="shared" si="73"/>
        <v>0</v>
      </c>
      <c r="K479" s="172"/>
      <c r="L479" s="172"/>
      <c r="M479" s="172"/>
      <c r="N479" s="128">
        <f t="shared" si="78"/>
        <v>0</v>
      </c>
      <c r="O479" s="128">
        <f t="shared" si="74"/>
        <v>0</v>
      </c>
      <c r="P479" s="128">
        <f t="shared" si="75"/>
        <v>0</v>
      </c>
      <c r="Q479" s="129">
        <f t="shared" si="79"/>
        <v>18</v>
      </c>
      <c r="R479" s="177">
        <v>0</v>
      </c>
      <c r="S479" s="177">
        <v>0</v>
      </c>
      <c r="T479" s="177">
        <v>0</v>
      </c>
      <c r="U479" s="129">
        <f>-(S479*'Ficha funcionário'!O474)*'Ficha de funcio e processa'!J479</f>
        <v>0</v>
      </c>
      <c r="V479" s="129">
        <f>(T479*'Ficha funcionário'!O474)*'Ficha de funcio e processa'!J479</f>
        <v>0</v>
      </c>
      <c r="W479" s="130">
        <f t="shared" si="80"/>
        <v>0</v>
      </c>
      <c r="X479" s="132"/>
      <c r="Y479" s="132">
        <f t="shared" si="71"/>
        <v>0</v>
      </c>
      <c r="Z479" s="133"/>
      <c r="AA479" s="133"/>
      <c r="AB479" s="133"/>
      <c r="AC479" s="133"/>
      <c r="AD479" s="149">
        <f>'Ficha funcionário'!Q474</f>
        <v>0</v>
      </c>
      <c r="AE479" s="149">
        <f>'Ficha funcionário'!P474</f>
        <v>0</v>
      </c>
      <c r="AF479" s="133"/>
      <c r="AG479" s="221"/>
      <c r="AH479" s="221"/>
      <c r="AI479" s="222">
        <f t="shared" si="76"/>
        <v>0</v>
      </c>
      <c r="AJ479" s="223">
        <f>'Ficha funcionário'!J474</f>
        <v>0</v>
      </c>
      <c r="AK479" s="222">
        <f>'Ficha funcionário'!K474</f>
        <v>0</v>
      </c>
      <c r="AL479" s="222">
        <f>'Ficha funcionário'!L474</f>
        <v>0</v>
      </c>
      <c r="AM479" s="222">
        <f>'Ficha funcionário'!M474</f>
        <v>-0.3</v>
      </c>
      <c r="AN479" s="222">
        <f t="shared" si="72"/>
        <v>0</v>
      </c>
      <c r="AO479" s="134">
        <f t="shared" si="77"/>
        <v>0</v>
      </c>
      <c r="AP479" s="178"/>
      <c r="AQ479" s="246" t="s">
        <v>175</v>
      </c>
      <c r="AR479" s="179"/>
      <c r="AS479" s="179"/>
      <c r="AT479" s="179"/>
      <c r="AU479" s="179"/>
    </row>
    <row r="480" spans="1:47">
      <c r="A480" s="123" t="b">
        <f>'Ficha funcionário'!A475</f>
        <v>0</v>
      </c>
      <c r="B480" s="123">
        <f>'Ficha funcionário'!B475</f>
        <v>0</v>
      </c>
      <c r="C480" s="123">
        <f>'Ficha funcionário'!C475</f>
        <v>0</v>
      </c>
      <c r="D480" s="124">
        <f>'Ficha funcionário'!D475</f>
        <v>0</v>
      </c>
      <c r="E48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8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80" s="173">
        <f>'Ficha funcionário'!I475</f>
        <v>0</v>
      </c>
      <c r="H480" s="126">
        <f>'Ficha funcionário'!N475</f>
        <v>44</v>
      </c>
      <c r="I480" s="126">
        <f>'Ficha funcionário'!O475</f>
        <v>9</v>
      </c>
      <c r="J480" s="127">
        <f t="shared" si="73"/>
        <v>0</v>
      </c>
      <c r="K480" s="172"/>
      <c r="L480" s="172"/>
      <c r="M480" s="172"/>
      <c r="N480" s="128">
        <f t="shared" si="78"/>
        <v>0</v>
      </c>
      <c r="O480" s="128">
        <f t="shared" si="74"/>
        <v>0</v>
      </c>
      <c r="P480" s="128">
        <f t="shared" si="75"/>
        <v>0</v>
      </c>
      <c r="Q480" s="129">
        <f t="shared" si="79"/>
        <v>18</v>
      </c>
      <c r="R480" s="177">
        <v>0</v>
      </c>
      <c r="S480" s="177">
        <v>0</v>
      </c>
      <c r="T480" s="177">
        <v>0</v>
      </c>
      <c r="U480" s="129">
        <f>-(S480*'Ficha funcionário'!O475)*'Ficha de funcio e processa'!J480</f>
        <v>0</v>
      </c>
      <c r="V480" s="129">
        <f>(T480*'Ficha funcionário'!O475)*'Ficha de funcio e processa'!J480</f>
        <v>0</v>
      </c>
      <c r="W480" s="130">
        <f t="shared" si="80"/>
        <v>0</v>
      </c>
      <c r="X480" s="132"/>
      <c r="Y480" s="132">
        <f t="shared" si="71"/>
        <v>0</v>
      </c>
      <c r="Z480" s="133"/>
      <c r="AA480" s="133"/>
      <c r="AB480" s="133"/>
      <c r="AC480" s="133"/>
      <c r="AD480" s="149">
        <f>'Ficha funcionário'!Q475</f>
        <v>0</v>
      </c>
      <c r="AE480" s="149">
        <f>'Ficha funcionário'!P475</f>
        <v>0</v>
      </c>
      <c r="AF480" s="133"/>
      <c r="AG480" s="221"/>
      <c r="AH480" s="221"/>
      <c r="AI480" s="222">
        <f t="shared" si="76"/>
        <v>0</v>
      </c>
      <c r="AJ480" s="223">
        <f>'Ficha funcionário'!J475</f>
        <v>0</v>
      </c>
      <c r="AK480" s="222">
        <f>'Ficha funcionário'!K475</f>
        <v>0</v>
      </c>
      <c r="AL480" s="222">
        <f>'Ficha funcionário'!L475</f>
        <v>0</v>
      </c>
      <c r="AM480" s="222">
        <f>'Ficha funcionário'!M475</f>
        <v>-0.3</v>
      </c>
      <c r="AN480" s="222">
        <f t="shared" si="72"/>
        <v>0</v>
      </c>
      <c r="AO480" s="134">
        <f t="shared" si="77"/>
        <v>0</v>
      </c>
      <c r="AP480" s="178"/>
      <c r="AQ480" s="246" t="s">
        <v>175</v>
      </c>
      <c r="AR480" s="179"/>
      <c r="AS480" s="179"/>
      <c r="AT480" s="179"/>
      <c r="AU480" s="179"/>
    </row>
    <row r="481" spans="1:47">
      <c r="A481" s="123" t="b">
        <f>'Ficha funcionário'!A476</f>
        <v>0</v>
      </c>
      <c r="B481" s="123">
        <f>'Ficha funcionário'!B476</f>
        <v>0</v>
      </c>
      <c r="C481" s="123">
        <f>'Ficha funcionário'!C476</f>
        <v>0</v>
      </c>
      <c r="D481" s="124">
        <f>'Ficha funcionário'!D476</f>
        <v>0</v>
      </c>
      <c r="E48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8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81" s="173">
        <f>'Ficha funcionário'!I476</f>
        <v>0</v>
      </c>
      <c r="H481" s="126">
        <f>'Ficha funcionário'!N476</f>
        <v>44</v>
      </c>
      <c r="I481" s="126">
        <f>'Ficha funcionário'!O476</f>
        <v>9</v>
      </c>
      <c r="J481" s="127">
        <f t="shared" si="73"/>
        <v>0</v>
      </c>
      <c r="K481" s="172"/>
      <c r="L481" s="172"/>
      <c r="M481" s="172"/>
      <c r="N481" s="128">
        <f t="shared" si="78"/>
        <v>0</v>
      </c>
      <c r="O481" s="128">
        <f t="shared" si="74"/>
        <v>0</v>
      </c>
      <c r="P481" s="128">
        <f t="shared" si="75"/>
        <v>0</v>
      </c>
      <c r="Q481" s="129">
        <f t="shared" si="79"/>
        <v>18</v>
      </c>
      <c r="R481" s="177">
        <v>0</v>
      </c>
      <c r="S481" s="177">
        <v>0</v>
      </c>
      <c r="T481" s="177">
        <v>0</v>
      </c>
      <c r="U481" s="129">
        <f>-(S481*'Ficha funcionário'!O476)*'Ficha de funcio e processa'!J481</f>
        <v>0</v>
      </c>
      <c r="V481" s="129">
        <f>(T481*'Ficha funcionário'!O476)*'Ficha de funcio e processa'!J481</f>
        <v>0</v>
      </c>
      <c r="W481" s="130">
        <f t="shared" si="80"/>
        <v>0</v>
      </c>
      <c r="X481" s="132"/>
      <c r="Y481" s="132">
        <f t="shared" si="71"/>
        <v>0</v>
      </c>
      <c r="Z481" s="133"/>
      <c r="AA481" s="133"/>
      <c r="AB481" s="133"/>
      <c r="AC481" s="133"/>
      <c r="AD481" s="149">
        <f>'Ficha funcionário'!Q476</f>
        <v>0</v>
      </c>
      <c r="AE481" s="149">
        <f>'Ficha funcionário'!P476</f>
        <v>0</v>
      </c>
      <c r="AF481" s="133"/>
      <c r="AG481" s="221"/>
      <c r="AH481" s="221"/>
      <c r="AI481" s="222">
        <f t="shared" si="76"/>
        <v>0</v>
      </c>
      <c r="AJ481" s="223">
        <f>'Ficha funcionário'!J476</f>
        <v>0</v>
      </c>
      <c r="AK481" s="222">
        <f>'Ficha funcionário'!K476</f>
        <v>0</v>
      </c>
      <c r="AL481" s="222">
        <f>'Ficha funcionário'!L476</f>
        <v>0</v>
      </c>
      <c r="AM481" s="222">
        <f>'Ficha funcionário'!M476</f>
        <v>-0.3</v>
      </c>
      <c r="AN481" s="222">
        <f t="shared" si="72"/>
        <v>0</v>
      </c>
      <c r="AO481" s="134">
        <f t="shared" si="77"/>
        <v>0</v>
      </c>
      <c r="AP481" s="178"/>
      <c r="AQ481" s="246" t="s">
        <v>175</v>
      </c>
      <c r="AR481" s="179"/>
      <c r="AS481" s="179"/>
      <c r="AT481" s="179"/>
      <c r="AU481" s="179"/>
    </row>
    <row r="482" spans="1:47">
      <c r="A482" s="123" t="b">
        <f>'Ficha funcionário'!A477</f>
        <v>0</v>
      </c>
      <c r="B482" s="123">
        <f>'Ficha funcionário'!B477</f>
        <v>0</v>
      </c>
      <c r="C482" s="123">
        <f>'Ficha funcionário'!C477</f>
        <v>0</v>
      </c>
      <c r="D482" s="124">
        <f>'Ficha funcionário'!D477</f>
        <v>0</v>
      </c>
      <c r="E48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8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82" s="173">
        <f>'Ficha funcionário'!I477</f>
        <v>0</v>
      </c>
      <c r="H482" s="126">
        <f>'Ficha funcionário'!N477</f>
        <v>44</v>
      </c>
      <c r="I482" s="126">
        <f>'Ficha funcionário'!O477</f>
        <v>9</v>
      </c>
      <c r="J482" s="127">
        <f t="shared" si="73"/>
        <v>0</v>
      </c>
      <c r="K482" s="172"/>
      <c r="L482" s="172"/>
      <c r="M482" s="172"/>
      <c r="N482" s="128">
        <f t="shared" si="78"/>
        <v>0</v>
      </c>
      <c r="O482" s="128">
        <f t="shared" si="74"/>
        <v>0</v>
      </c>
      <c r="P482" s="128">
        <f t="shared" si="75"/>
        <v>0</v>
      </c>
      <c r="Q482" s="129">
        <f t="shared" si="79"/>
        <v>18</v>
      </c>
      <c r="R482" s="177">
        <v>0</v>
      </c>
      <c r="S482" s="177">
        <v>0</v>
      </c>
      <c r="T482" s="177">
        <v>0</v>
      </c>
      <c r="U482" s="129">
        <f>-(S482*'Ficha funcionário'!O477)*'Ficha de funcio e processa'!J482</f>
        <v>0</v>
      </c>
      <c r="V482" s="129">
        <f>(T482*'Ficha funcionário'!O477)*'Ficha de funcio e processa'!J482</f>
        <v>0</v>
      </c>
      <c r="W482" s="130">
        <f t="shared" si="80"/>
        <v>0</v>
      </c>
      <c r="X482" s="132"/>
      <c r="Y482" s="132">
        <f t="shared" si="71"/>
        <v>0</v>
      </c>
      <c r="Z482" s="133"/>
      <c r="AA482" s="133"/>
      <c r="AB482" s="133"/>
      <c r="AC482" s="133"/>
      <c r="AD482" s="149">
        <f>'Ficha funcionário'!Q477</f>
        <v>0</v>
      </c>
      <c r="AE482" s="149">
        <f>'Ficha funcionário'!P477</f>
        <v>0</v>
      </c>
      <c r="AF482" s="133"/>
      <c r="AG482" s="221"/>
      <c r="AH482" s="221"/>
      <c r="AI482" s="222">
        <f t="shared" si="76"/>
        <v>0</v>
      </c>
      <c r="AJ482" s="223">
        <f>'Ficha funcionário'!J477</f>
        <v>0</v>
      </c>
      <c r="AK482" s="222">
        <f>'Ficha funcionário'!K477</f>
        <v>0</v>
      </c>
      <c r="AL482" s="222">
        <f>'Ficha funcionário'!L477</f>
        <v>0</v>
      </c>
      <c r="AM482" s="222">
        <f>'Ficha funcionário'!M477</f>
        <v>-0.3</v>
      </c>
      <c r="AN482" s="222">
        <f t="shared" si="72"/>
        <v>0</v>
      </c>
      <c r="AO482" s="134">
        <f t="shared" si="77"/>
        <v>0</v>
      </c>
      <c r="AP482" s="178"/>
      <c r="AQ482" s="246" t="s">
        <v>175</v>
      </c>
      <c r="AR482" s="179"/>
      <c r="AS482" s="179"/>
      <c r="AT482" s="179"/>
      <c r="AU482" s="179"/>
    </row>
    <row r="483" spans="1:47">
      <c r="A483" s="123" t="b">
        <f>'Ficha funcionário'!A478</f>
        <v>0</v>
      </c>
      <c r="B483" s="123">
        <f>'Ficha funcionário'!B478</f>
        <v>0</v>
      </c>
      <c r="C483" s="123">
        <f>'Ficha funcionário'!C478</f>
        <v>0</v>
      </c>
      <c r="D483" s="124">
        <f>'Ficha funcionário'!D478</f>
        <v>0</v>
      </c>
      <c r="E48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8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83" s="173">
        <f>'Ficha funcionário'!I478</f>
        <v>0</v>
      </c>
      <c r="H483" s="126">
        <f>'Ficha funcionário'!N478</f>
        <v>44</v>
      </c>
      <c r="I483" s="126">
        <f>'Ficha funcionário'!O478</f>
        <v>9</v>
      </c>
      <c r="J483" s="127">
        <f t="shared" si="73"/>
        <v>0</v>
      </c>
      <c r="K483" s="172"/>
      <c r="L483" s="172"/>
      <c r="M483" s="172"/>
      <c r="N483" s="128">
        <f t="shared" si="78"/>
        <v>0</v>
      </c>
      <c r="O483" s="128">
        <f t="shared" si="74"/>
        <v>0</v>
      </c>
      <c r="P483" s="128">
        <f t="shared" si="75"/>
        <v>0</v>
      </c>
      <c r="Q483" s="129">
        <f t="shared" si="79"/>
        <v>18</v>
      </c>
      <c r="R483" s="177">
        <v>0</v>
      </c>
      <c r="S483" s="177">
        <v>0</v>
      </c>
      <c r="T483" s="177">
        <v>0</v>
      </c>
      <c r="U483" s="129">
        <f>-(S483*'Ficha funcionário'!O478)*'Ficha de funcio e processa'!J483</f>
        <v>0</v>
      </c>
      <c r="V483" s="129">
        <f>(T483*'Ficha funcionário'!O478)*'Ficha de funcio e processa'!J483</f>
        <v>0</v>
      </c>
      <c r="W483" s="130">
        <f t="shared" si="80"/>
        <v>0</v>
      </c>
      <c r="X483" s="132"/>
      <c r="Y483" s="132">
        <f t="shared" ref="Y483:Y546" si="81">G483*5%</f>
        <v>0</v>
      </c>
      <c r="Z483" s="133"/>
      <c r="AA483" s="133"/>
      <c r="AB483" s="133"/>
      <c r="AC483" s="133"/>
      <c r="AD483" s="149">
        <f>'Ficha funcionário'!Q478</f>
        <v>0</v>
      </c>
      <c r="AE483" s="149">
        <f>'Ficha funcionário'!P478</f>
        <v>0</v>
      </c>
      <c r="AF483" s="133"/>
      <c r="AG483" s="221"/>
      <c r="AH483" s="221"/>
      <c r="AI483" s="222">
        <f t="shared" si="76"/>
        <v>0</v>
      </c>
      <c r="AJ483" s="223">
        <f>'Ficha funcionário'!J478</f>
        <v>0</v>
      </c>
      <c r="AK483" s="222">
        <f>'Ficha funcionário'!K478</f>
        <v>0</v>
      </c>
      <c r="AL483" s="222">
        <f>'Ficha funcionário'!L478</f>
        <v>0</v>
      </c>
      <c r="AM483" s="222">
        <f>'Ficha funcionário'!M478</f>
        <v>-0.3</v>
      </c>
      <c r="AN483" s="222">
        <f t="shared" ref="AN483:AN546" si="82">(AM483*AJ483)+AK483</f>
        <v>0</v>
      </c>
      <c r="AO483" s="134">
        <f t="shared" si="77"/>
        <v>0</v>
      </c>
      <c r="AP483" s="178"/>
      <c r="AQ483" s="246" t="s">
        <v>175</v>
      </c>
      <c r="AR483" s="179"/>
      <c r="AS483" s="179"/>
      <c r="AT483" s="179"/>
      <c r="AU483" s="179"/>
    </row>
    <row r="484" spans="1:47">
      <c r="A484" s="123" t="b">
        <f>'Ficha funcionário'!A479</f>
        <v>0</v>
      </c>
      <c r="B484" s="123">
        <f>'Ficha funcionário'!B479</f>
        <v>0</v>
      </c>
      <c r="C484" s="123">
        <f>'Ficha funcionário'!C479</f>
        <v>0</v>
      </c>
      <c r="D484" s="124">
        <f>'Ficha funcionário'!D479</f>
        <v>0</v>
      </c>
      <c r="E48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8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84" s="173">
        <f>'Ficha funcionário'!I479</f>
        <v>0</v>
      </c>
      <c r="H484" s="126">
        <f>'Ficha funcionário'!N479</f>
        <v>44</v>
      </c>
      <c r="I484" s="126">
        <f>'Ficha funcionário'!O479</f>
        <v>9</v>
      </c>
      <c r="J484" s="127">
        <f t="shared" si="73"/>
        <v>0</v>
      </c>
      <c r="K484" s="172"/>
      <c r="L484" s="172"/>
      <c r="M484" s="172"/>
      <c r="N484" s="128">
        <f t="shared" si="78"/>
        <v>0</v>
      </c>
      <c r="O484" s="128">
        <f t="shared" si="74"/>
        <v>0</v>
      </c>
      <c r="P484" s="128">
        <f t="shared" si="75"/>
        <v>0</v>
      </c>
      <c r="Q484" s="129">
        <f t="shared" si="79"/>
        <v>18</v>
      </c>
      <c r="R484" s="177">
        <v>0</v>
      </c>
      <c r="S484" s="177">
        <v>0</v>
      </c>
      <c r="T484" s="177">
        <v>0</v>
      </c>
      <c r="U484" s="129">
        <f>-(S484*'Ficha funcionário'!O479)*'Ficha de funcio e processa'!J484</f>
        <v>0</v>
      </c>
      <c r="V484" s="129">
        <f>(T484*'Ficha funcionário'!O479)*'Ficha de funcio e processa'!J484</f>
        <v>0</v>
      </c>
      <c r="W484" s="130">
        <f t="shared" si="80"/>
        <v>0</v>
      </c>
      <c r="X484" s="132"/>
      <c r="Y484" s="132">
        <f t="shared" si="81"/>
        <v>0</v>
      </c>
      <c r="Z484" s="133"/>
      <c r="AA484" s="133"/>
      <c r="AB484" s="133"/>
      <c r="AC484" s="133"/>
      <c r="AD484" s="149">
        <f>'Ficha funcionário'!Q479</f>
        <v>0</v>
      </c>
      <c r="AE484" s="149">
        <f>'Ficha funcionário'!P479</f>
        <v>0</v>
      </c>
      <c r="AF484" s="133"/>
      <c r="AG484" s="221"/>
      <c r="AH484" s="221"/>
      <c r="AI484" s="222">
        <f t="shared" si="76"/>
        <v>0</v>
      </c>
      <c r="AJ484" s="223">
        <f>'Ficha funcionário'!J479</f>
        <v>0</v>
      </c>
      <c r="AK484" s="222">
        <f>'Ficha funcionário'!K479</f>
        <v>0</v>
      </c>
      <c r="AL484" s="222">
        <f>'Ficha funcionário'!L479</f>
        <v>0</v>
      </c>
      <c r="AM484" s="222">
        <f>'Ficha funcionário'!M479</f>
        <v>-0.3</v>
      </c>
      <c r="AN484" s="222">
        <f t="shared" si="82"/>
        <v>0</v>
      </c>
      <c r="AO484" s="134">
        <f t="shared" si="77"/>
        <v>0</v>
      </c>
      <c r="AP484" s="178"/>
      <c r="AQ484" s="246" t="s">
        <v>175</v>
      </c>
      <c r="AR484" s="179"/>
      <c r="AS484" s="179"/>
      <c r="AT484" s="179"/>
      <c r="AU484" s="179"/>
    </row>
    <row r="485" spans="1:47">
      <c r="A485" s="123" t="b">
        <f>'Ficha funcionário'!A480</f>
        <v>0</v>
      </c>
      <c r="B485" s="123">
        <f>'Ficha funcionário'!B480</f>
        <v>0</v>
      </c>
      <c r="C485" s="123">
        <f>'Ficha funcionário'!C480</f>
        <v>0</v>
      </c>
      <c r="D485" s="124">
        <f>'Ficha funcionário'!D480</f>
        <v>0</v>
      </c>
      <c r="E48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8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85" s="173">
        <f>'Ficha funcionário'!I480</f>
        <v>0</v>
      </c>
      <c r="H485" s="126">
        <f>'Ficha funcionário'!N480</f>
        <v>44</v>
      </c>
      <c r="I485" s="126">
        <f>'Ficha funcionário'!O480</f>
        <v>9</v>
      </c>
      <c r="J485" s="127">
        <f t="shared" si="73"/>
        <v>0</v>
      </c>
      <c r="K485" s="172"/>
      <c r="L485" s="172"/>
      <c r="M485" s="172"/>
      <c r="N485" s="128">
        <f t="shared" si="78"/>
        <v>0</v>
      </c>
      <c r="O485" s="128">
        <f t="shared" si="74"/>
        <v>0</v>
      </c>
      <c r="P485" s="128">
        <f t="shared" si="75"/>
        <v>0</v>
      </c>
      <c r="Q485" s="129">
        <f t="shared" si="79"/>
        <v>18</v>
      </c>
      <c r="R485" s="177">
        <v>0</v>
      </c>
      <c r="S485" s="177">
        <v>0</v>
      </c>
      <c r="T485" s="177">
        <v>0</v>
      </c>
      <c r="U485" s="129">
        <f>-(S485*'Ficha funcionário'!O480)*'Ficha de funcio e processa'!J485</f>
        <v>0</v>
      </c>
      <c r="V485" s="129">
        <f>(T485*'Ficha funcionário'!O480)*'Ficha de funcio e processa'!J485</f>
        <v>0</v>
      </c>
      <c r="W485" s="130">
        <f t="shared" si="80"/>
        <v>0</v>
      </c>
      <c r="X485" s="132"/>
      <c r="Y485" s="132">
        <f t="shared" si="81"/>
        <v>0</v>
      </c>
      <c r="Z485" s="133"/>
      <c r="AA485" s="133"/>
      <c r="AB485" s="133"/>
      <c r="AC485" s="133"/>
      <c r="AD485" s="149">
        <f>'Ficha funcionário'!Q480</f>
        <v>0</v>
      </c>
      <c r="AE485" s="149">
        <f>'Ficha funcionário'!P480</f>
        <v>0</v>
      </c>
      <c r="AF485" s="133"/>
      <c r="AG485" s="221"/>
      <c r="AH485" s="221"/>
      <c r="AI485" s="222">
        <f t="shared" si="76"/>
        <v>0</v>
      </c>
      <c r="AJ485" s="223">
        <f>'Ficha funcionário'!J480</f>
        <v>0</v>
      </c>
      <c r="AK485" s="222">
        <f>'Ficha funcionário'!K480</f>
        <v>0</v>
      </c>
      <c r="AL485" s="222">
        <f>'Ficha funcionário'!L480</f>
        <v>0</v>
      </c>
      <c r="AM485" s="222">
        <f>'Ficha funcionário'!M480</f>
        <v>-0.3</v>
      </c>
      <c r="AN485" s="222">
        <f t="shared" si="82"/>
        <v>0</v>
      </c>
      <c r="AO485" s="134">
        <f t="shared" si="77"/>
        <v>0</v>
      </c>
      <c r="AP485" s="178"/>
      <c r="AQ485" s="246" t="s">
        <v>175</v>
      </c>
      <c r="AR485" s="179"/>
      <c r="AS485" s="179"/>
      <c r="AT485" s="179"/>
      <c r="AU485" s="179"/>
    </row>
    <row r="486" spans="1:47">
      <c r="A486" s="123" t="b">
        <f>'Ficha funcionário'!A481</f>
        <v>0</v>
      </c>
      <c r="B486" s="123">
        <f>'Ficha funcionário'!B481</f>
        <v>0</v>
      </c>
      <c r="C486" s="123">
        <f>'Ficha funcionário'!C481</f>
        <v>0</v>
      </c>
      <c r="D486" s="124">
        <f>'Ficha funcionário'!D481</f>
        <v>0</v>
      </c>
      <c r="E48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8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86" s="173">
        <f>'Ficha funcionário'!I481</f>
        <v>0</v>
      </c>
      <c r="H486" s="126">
        <f>'Ficha funcionário'!N481</f>
        <v>44</v>
      </c>
      <c r="I486" s="126">
        <f>'Ficha funcionário'!O481</f>
        <v>9</v>
      </c>
      <c r="J486" s="127">
        <f t="shared" si="73"/>
        <v>0</v>
      </c>
      <c r="K486" s="172"/>
      <c r="L486" s="172"/>
      <c r="M486" s="172"/>
      <c r="N486" s="128">
        <f t="shared" si="78"/>
        <v>0</v>
      </c>
      <c r="O486" s="128">
        <f t="shared" si="74"/>
        <v>0</v>
      </c>
      <c r="P486" s="128">
        <f t="shared" si="75"/>
        <v>0</v>
      </c>
      <c r="Q486" s="129">
        <f t="shared" si="79"/>
        <v>18</v>
      </c>
      <c r="R486" s="177">
        <v>0</v>
      </c>
      <c r="S486" s="177">
        <v>0</v>
      </c>
      <c r="T486" s="177">
        <v>0</v>
      </c>
      <c r="U486" s="129">
        <f>-(S486*'Ficha funcionário'!O481)*'Ficha de funcio e processa'!J486</f>
        <v>0</v>
      </c>
      <c r="V486" s="129">
        <f>(T486*'Ficha funcionário'!O481)*'Ficha de funcio e processa'!J486</f>
        <v>0</v>
      </c>
      <c r="W486" s="130">
        <f t="shared" si="80"/>
        <v>0</v>
      </c>
      <c r="X486" s="132"/>
      <c r="Y486" s="132">
        <f t="shared" si="81"/>
        <v>0</v>
      </c>
      <c r="Z486" s="133"/>
      <c r="AA486" s="133"/>
      <c r="AB486" s="133"/>
      <c r="AC486" s="133"/>
      <c r="AD486" s="149">
        <f>'Ficha funcionário'!Q481</f>
        <v>0</v>
      </c>
      <c r="AE486" s="149">
        <f>'Ficha funcionário'!P481</f>
        <v>0</v>
      </c>
      <c r="AF486" s="133"/>
      <c r="AG486" s="221"/>
      <c r="AH486" s="221"/>
      <c r="AI486" s="222">
        <f t="shared" si="76"/>
        <v>0</v>
      </c>
      <c r="AJ486" s="223">
        <f>'Ficha funcionário'!J481</f>
        <v>0</v>
      </c>
      <c r="AK486" s="222">
        <f>'Ficha funcionário'!K481</f>
        <v>0</v>
      </c>
      <c r="AL486" s="222">
        <f>'Ficha funcionário'!L481</f>
        <v>0</v>
      </c>
      <c r="AM486" s="222">
        <f>'Ficha funcionário'!M481</f>
        <v>-0.3</v>
      </c>
      <c r="AN486" s="222">
        <f t="shared" si="82"/>
        <v>0</v>
      </c>
      <c r="AO486" s="134">
        <f t="shared" si="77"/>
        <v>0</v>
      </c>
      <c r="AP486" s="178"/>
      <c r="AQ486" s="246" t="s">
        <v>175</v>
      </c>
      <c r="AR486" s="179"/>
      <c r="AS486" s="179"/>
      <c r="AT486" s="179"/>
      <c r="AU486" s="179"/>
    </row>
    <row r="487" spans="1:47">
      <c r="A487" s="123" t="b">
        <f>'Ficha funcionário'!A482</f>
        <v>0</v>
      </c>
      <c r="B487" s="123">
        <f>'Ficha funcionário'!B482</f>
        <v>0</v>
      </c>
      <c r="C487" s="123">
        <f>'Ficha funcionário'!C482</f>
        <v>0</v>
      </c>
      <c r="D487" s="124">
        <f>'Ficha funcionário'!D482</f>
        <v>0</v>
      </c>
      <c r="E48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8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87" s="173">
        <f>'Ficha funcionário'!I482</f>
        <v>0</v>
      </c>
      <c r="H487" s="126">
        <f>'Ficha funcionário'!N482</f>
        <v>44</v>
      </c>
      <c r="I487" s="126">
        <f>'Ficha funcionário'!O482</f>
        <v>9</v>
      </c>
      <c r="J487" s="127">
        <f t="shared" si="73"/>
        <v>0</v>
      </c>
      <c r="K487" s="172"/>
      <c r="L487" s="172"/>
      <c r="M487" s="172"/>
      <c r="N487" s="128">
        <f t="shared" si="78"/>
        <v>0</v>
      </c>
      <c r="O487" s="128">
        <f t="shared" si="74"/>
        <v>0</v>
      </c>
      <c r="P487" s="128">
        <f t="shared" si="75"/>
        <v>0</v>
      </c>
      <c r="Q487" s="129">
        <f t="shared" si="79"/>
        <v>18</v>
      </c>
      <c r="R487" s="177">
        <v>0</v>
      </c>
      <c r="S487" s="177">
        <v>0</v>
      </c>
      <c r="T487" s="177">
        <v>0</v>
      </c>
      <c r="U487" s="129">
        <f>-(S487*'Ficha funcionário'!O482)*'Ficha de funcio e processa'!J487</f>
        <v>0</v>
      </c>
      <c r="V487" s="129">
        <f>(T487*'Ficha funcionário'!O482)*'Ficha de funcio e processa'!J487</f>
        <v>0</v>
      </c>
      <c r="W487" s="130">
        <f t="shared" si="80"/>
        <v>0</v>
      </c>
      <c r="X487" s="132"/>
      <c r="Y487" s="132">
        <f t="shared" si="81"/>
        <v>0</v>
      </c>
      <c r="Z487" s="133"/>
      <c r="AA487" s="133"/>
      <c r="AB487" s="133"/>
      <c r="AC487" s="133"/>
      <c r="AD487" s="149">
        <f>'Ficha funcionário'!Q482</f>
        <v>0</v>
      </c>
      <c r="AE487" s="149">
        <f>'Ficha funcionário'!P482</f>
        <v>0</v>
      </c>
      <c r="AF487" s="133"/>
      <c r="AG487" s="221"/>
      <c r="AH487" s="221"/>
      <c r="AI487" s="222">
        <f t="shared" si="76"/>
        <v>0</v>
      </c>
      <c r="AJ487" s="223">
        <f>'Ficha funcionário'!J482</f>
        <v>0</v>
      </c>
      <c r="AK487" s="222">
        <f>'Ficha funcionário'!K482</f>
        <v>0</v>
      </c>
      <c r="AL487" s="222">
        <f>'Ficha funcionário'!L482</f>
        <v>0</v>
      </c>
      <c r="AM487" s="222">
        <f>'Ficha funcionário'!M482</f>
        <v>-0.3</v>
      </c>
      <c r="AN487" s="222">
        <f t="shared" si="82"/>
        <v>0</v>
      </c>
      <c r="AO487" s="134">
        <f t="shared" si="77"/>
        <v>0</v>
      </c>
      <c r="AP487" s="178"/>
      <c r="AQ487" s="246" t="s">
        <v>175</v>
      </c>
      <c r="AR487" s="179"/>
      <c r="AS487" s="179"/>
      <c r="AT487" s="179"/>
      <c r="AU487" s="179"/>
    </row>
    <row r="488" spans="1:47">
      <c r="A488" s="123" t="b">
        <f>'Ficha funcionário'!A483</f>
        <v>0</v>
      </c>
      <c r="B488" s="123">
        <f>'Ficha funcionário'!B483</f>
        <v>0</v>
      </c>
      <c r="C488" s="123">
        <f>'Ficha funcionário'!C483</f>
        <v>0</v>
      </c>
      <c r="D488" s="124">
        <f>'Ficha funcionário'!D483</f>
        <v>0</v>
      </c>
      <c r="E48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8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88" s="173">
        <f>'Ficha funcionário'!I483</f>
        <v>0</v>
      </c>
      <c r="H488" s="126">
        <f>'Ficha funcionário'!N483</f>
        <v>44</v>
      </c>
      <c r="I488" s="126">
        <f>'Ficha funcionário'!O483</f>
        <v>9</v>
      </c>
      <c r="J488" s="127">
        <f t="shared" si="73"/>
        <v>0</v>
      </c>
      <c r="K488" s="172"/>
      <c r="L488" s="172"/>
      <c r="M488" s="172"/>
      <c r="N488" s="128">
        <f t="shared" si="78"/>
        <v>0</v>
      </c>
      <c r="O488" s="128">
        <f t="shared" si="74"/>
        <v>0</v>
      </c>
      <c r="P488" s="128">
        <f t="shared" si="75"/>
        <v>0</v>
      </c>
      <c r="Q488" s="129">
        <f t="shared" si="79"/>
        <v>18</v>
      </c>
      <c r="R488" s="177">
        <v>0</v>
      </c>
      <c r="S488" s="177">
        <v>0</v>
      </c>
      <c r="T488" s="177">
        <v>0</v>
      </c>
      <c r="U488" s="129">
        <f>-(S488*'Ficha funcionário'!O483)*'Ficha de funcio e processa'!J488</f>
        <v>0</v>
      </c>
      <c r="V488" s="129">
        <f>(T488*'Ficha funcionário'!O483)*'Ficha de funcio e processa'!J488</f>
        <v>0</v>
      </c>
      <c r="W488" s="130">
        <f t="shared" si="80"/>
        <v>0</v>
      </c>
      <c r="X488" s="132"/>
      <c r="Y488" s="132">
        <f t="shared" si="81"/>
        <v>0</v>
      </c>
      <c r="Z488" s="133"/>
      <c r="AA488" s="133"/>
      <c r="AB488" s="133"/>
      <c r="AC488" s="133"/>
      <c r="AD488" s="149">
        <f>'Ficha funcionário'!Q483</f>
        <v>0</v>
      </c>
      <c r="AE488" s="149">
        <f>'Ficha funcionário'!P483</f>
        <v>0</v>
      </c>
      <c r="AF488" s="133"/>
      <c r="AG488" s="221"/>
      <c r="AH488" s="221"/>
      <c r="AI488" s="222">
        <f t="shared" si="76"/>
        <v>0</v>
      </c>
      <c r="AJ488" s="223">
        <f>'Ficha funcionário'!J483</f>
        <v>0</v>
      </c>
      <c r="AK488" s="222">
        <f>'Ficha funcionário'!K483</f>
        <v>0</v>
      </c>
      <c r="AL488" s="222">
        <f>'Ficha funcionário'!L483</f>
        <v>0</v>
      </c>
      <c r="AM488" s="222">
        <f>'Ficha funcionário'!M483</f>
        <v>-0.3</v>
      </c>
      <c r="AN488" s="222">
        <f t="shared" si="82"/>
        <v>0</v>
      </c>
      <c r="AO488" s="134">
        <f t="shared" si="77"/>
        <v>0</v>
      </c>
      <c r="AP488" s="178"/>
      <c r="AQ488" s="246" t="s">
        <v>175</v>
      </c>
      <c r="AR488" s="179"/>
      <c r="AS488" s="179"/>
      <c r="AT488" s="179"/>
      <c r="AU488" s="179"/>
    </row>
    <row r="489" spans="1:47">
      <c r="A489" s="123" t="b">
        <f>'Ficha funcionário'!A484</f>
        <v>0</v>
      </c>
      <c r="B489" s="123">
        <f>'Ficha funcionário'!B484</f>
        <v>0</v>
      </c>
      <c r="C489" s="123">
        <f>'Ficha funcionário'!C484</f>
        <v>0</v>
      </c>
      <c r="D489" s="124">
        <f>'Ficha funcionário'!D484</f>
        <v>0</v>
      </c>
      <c r="E48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8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89" s="173">
        <f>'Ficha funcionário'!I484</f>
        <v>0</v>
      </c>
      <c r="H489" s="126">
        <f>'Ficha funcionário'!N484</f>
        <v>44</v>
      </c>
      <c r="I489" s="126">
        <f>'Ficha funcionário'!O484</f>
        <v>9</v>
      </c>
      <c r="J489" s="127">
        <f t="shared" si="73"/>
        <v>0</v>
      </c>
      <c r="K489" s="172"/>
      <c r="L489" s="172"/>
      <c r="M489" s="172"/>
      <c r="N489" s="128">
        <f t="shared" si="78"/>
        <v>0</v>
      </c>
      <c r="O489" s="128">
        <f t="shared" si="74"/>
        <v>0</v>
      </c>
      <c r="P489" s="128">
        <f t="shared" si="75"/>
        <v>0</v>
      </c>
      <c r="Q489" s="129">
        <f t="shared" si="79"/>
        <v>18</v>
      </c>
      <c r="R489" s="177">
        <v>0</v>
      </c>
      <c r="S489" s="177">
        <v>0</v>
      </c>
      <c r="T489" s="177">
        <v>0</v>
      </c>
      <c r="U489" s="129">
        <f>-(S489*'Ficha funcionário'!O484)*'Ficha de funcio e processa'!J489</f>
        <v>0</v>
      </c>
      <c r="V489" s="129">
        <f>(T489*'Ficha funcionário'!O484)*'Ficha de funcio e processa'!J489</f>
        <v>0</v>
      </c>
      <c r="W489" s="130">
        <f t="shared" si="80"/>
        <v>0</v>
      </c>
      <c r="X489" s="132"/>
      <c r="Y489" s="132">
        <f t="shared" si="81"/>
        <v>0</v>
      </c>
      <c r="Z489" s="133"/>
      <c r="AA489" s="133"/>
      <c r="AB489" s="133"/>
      <c r="AC489" s="133"/>
      <c r="AD489" s="149">
        <f>'Ficha funcionário'!Q484</f>
        <v>0</v>
      </c>
      <c r="AE489" s="149">
        <f>'Ficha funcionário'!P484</f>
        <v>0</v>
      </c>
      <c r="AF489" s="133"/>
      <c r="AG489" s="221"/>
      <c r="AH489" s="221"/>
      <c r="AI489" s="222">
        <f t="shared" si="76"/>
        <v>0</v>
      </c>
      <c r="AJ489" s="223">
        <f>'Ficha funcionário'!J484</f>
        <v>0</v>
      </c>
      <c r="AK489" s="222">
        <f>'Ficha funcionário'!K484</f>
        <v>0</v>
      </c>
      <c r="AL489" s="222">
        <f>'Ficha funcionário'!L484</f>
        <v>0</v>
      </c>
      <c r="AM489" s="222">
        <f>'Ficha funcionário'!M484</f>
        <v>-0.3</v>
      </c>
      <c r="AN489" s="222">
        <f t="shared" si="82"/>
        <v>0</v>
      </c>
      <c r="AO489" s="134">
        <f t="shared" si="77"/>
        <v>0</v>
      </c>
      <c r="AP489" s="178"/>
      <c r="AQ489" s="246" t="s">
        <v>175</v>
      </c>
      <c r="AR489" s="179"/>
      <c r="AS489" s="179"/>
      <c r="AT489" s="179"/>
      <c r="AU489" s="179"/>
    </row>
    <row r="490" spans="1:47">
      <c r="A490" s="123" t="b">
        <f>'Ficha funcionário'!A485</f>
        <v>0</v>
      </c>
      <c r="B490" s="123">
        <f>'Ficha funcionário'!B485</f>
        <v>0</v>
      </c>
      <c r="C490" s="123">
        <f>'Ficha funcionário'!C485</f>
        <v>0</v>
      </c>
      <c r="D490" s="124">
        <f>'Ficha funcionário'!D485</f>
        <v>0</v>
      </c>
      <c r="E49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9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90" s="173">
        <f>'Ficha funcionário'!I485</f>
        <v>0</v>
      </c>
      <c r="H490" s="126">
        <f>'Ficha funcionário'!N485</f>
        <v>44</v>
      </c>
      <c r="I490" s="126">
        <f>'Ficha funcionário'!O485</f>
        <v>9</v>
      </c>
      <c r="J490" s="127">
        <f t="shared" si="73"/>
        <v>0</v>
      </c>
      <c r="K490" s="172"/>
      <c r="L490" s="172"/>
      <c r="M490" s="172"/>
      <c r="N490" s="128">
        <f t="shared" si="78"/>
        <v>0</v>
      </c>
      <c r="O490" s="128">
        <f t="shared" si="74"/>
        <v>0</v>
      </c>
      <c r="P490" s="128">
        <f t="shared" si="75"/>
        <v>0</v>
      </c>
      <c r="Q490" s="129">
        <f t="shared" si="79"/>
        <v>18</v>
      </c>
      <c r="R490" s="177">
        <v>0</v>
      </c>
      <c r="S490" s="177">
        <v>0</v>
      </c>
      <c r="T490" s="177">
        <v>0</v>
      </c>
      <c r="U490" s="129">
        <f>-(S490*'Ficha funcionário'!O485)*'Ficha de funcio e processa'!J490</f>
        <v>0</v>
      </c>
      <c r="V490" s="129">
        <f>(T490*'Ficha funcionário'!O485)*'Ficha de funcio e processa'!J490</f>
        <v>0</v>
      </c>
      <c r="W490" s="130">
        <f t="shared" si="80"/>
        <v>0</v>
      </c>
      <c r="X490" s="132"/>
      <c r="Y490" s="132">
        <f t="shared" si="81"/>
        <v>0</v>
      </c>
      <c r="Z490" s="133"/>
      <c r="AA490" s="133"/>
      <c r="AB490" s="133"/>
      <c r="AC490" s="133"/>
      <c r="AD490" s="149">
        <f>'Ficha funcionário'!Q485</f>
        <v>0</v>
      </c>
      <c r="AE490" s="149">
        <f>'Ficha funcionário'!P485</f>
        <v>0</v>
      </c>
      <c r="AF490" s="133"/>
      <c r="AG490" s="221"/>
      <c r="AH490" s="221"/>
      <c r="AI490" s="222">
        <f t="shared" si="76"/>
        <v>0</v>
      </c>
      <c r="AJ490" s="223">
        <f>'Ficha funcionário'!J485</f>
        <v>0</v>
      </c>
      <c r="AK490" s="222">
        <f>'Ficha funcionário'!K485</f>
        <v>0</v>
      </c>
      <c r="AL490" s="222">
        <f>'Ficha funcionário'!L485</f>
        <v>0</v>
      </c>
      <c r="AM490" s="222">
        <f>'Ficha funcionário'!M485</f>
        <v>-0.3</v>
      </c>
      <c r="AN490" s="222">
        <f t="shared" si="82"/>
        <v>0</v>
      </c>
      <c r="AO490" s="134">
        <f t="shared" si="77"/>
        <v>0</v>
      </c>
      <c r="AP490" s="178"/>
      <c r="AQ490" s="246" t="s">
        <v>175</v>
      </c>
      <c r="AR490" s="179"/>
      <c r="AS490" s="179"/>
      <c r="AT490" s="179"/>
      <c r="AU490" s="179"/>
    </row>
    <row r="491" spans="1:47">
      <c r="A491" s="123" t="b">
        <f>'Ficha funcionário'!A486</f>
        <v>0</v>
      </c>
      <c r="B491" s="123">
        <f>'Ficha funcionário'!B486</f>
        <v>0</v>
      </c>
      <c r="C491" s="123">
        <f>'Ficha funcionário'!C486</f>
        <v>0</v>
      </c>
      <c r="D491" s="124">
        <f>'Ficha funcionário'!D486</f>
        <v>0</v>
      </c>
      <c r="E49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9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91" s="173">
        <f>'Ficha funcionário'!I486</f>
        <v>0</v>
      </c>
      <c r="H491" s="126">
        <f>'Ficha funcionário'!N486</f>
        <v>44</v>
      </c>
      <c r="I491" s="126">
        <f>'Ficha funcionário'!O486</f>
        <v>9</v>
      </c>
      <c r="J491" s="127">
        <f t="shared" si="73"/>
        <v>0</v>
      </c>
      <c r="K491" s="172"/>
      <c r="L491" s="172"/>
      <c r="M491" s="172"/>
      <c r="N491" s="128">
        <f t="shared" si="78"/>
        <v>0</v>
      </c>
      <c r="O491" s="128">
        <f t="shared" si="74"/>
        <v>0</v>
      </c>
      <c r="P491" s="128">
        <f t="shared" si="75"/>
        <v>0</v>
      </c>
      <c r="Q491" s="129">
        <f t="shared" si="79"/>
        <v>18</v>
      </c>
      <c r="R491" s="177">
        <v>0</v>
      </c>
      <c r="S491" s="177">
        <v>0</v>
      </c>
      <c r="T491" s="177">
        <v>0</v>
      </c>
      <c r="U491" s="129">
        <f>-(S491*'Ficha funcionário'!O486)*'Ficha de funcio e processa'!J491</f>
        <v>0</v>
      </c>
      <c r="V491" s="129">
        <f>(T491*'Ficha funcionário'!O486)*'Ficha de funcio e processa'!J491</f>
        <v>0</v>
      </c>
      <c r="W491" s="130">
        <f t="shared" si="80"/>
        <v>0</v>
      </c>
      <c r="X491" s="132"/>
      <c r="Y491" s="132">
        <f t="shared" si="81"/>
        <v>0</v>
      </c>
      <c r="Z491" s="133"/>
      <c r="AA491" s="133"/>
      <c r="AB491" s="133"/>
      <c r="AC491" s="133"/>
      <c r="AD491" s="149">
        <f>'Ficha funcionário'!Q486</f>
        <v>0</v>
      </c>
      <c r="AE491" s="149">
        <f>'Ficha funcionário'!P486</f>
        <v>0</v>
      </c>
      <c r="AF491" s="133"/>
      <c r="AG491" s="221"/>
      <c r="AH491" s="221"/>
      <c r="AI491" s="222">
        <f t="shared" si="76"/>
        <v>0</v>
      </c>
      <c r="AJ491" s="223">
        <f>'Ficha funcionário'!J486</f>
        <v>0</v>
      </c>
      <c r="AK491" s="222">
        <f>'Ficha funcionário'!K486</f>
        <v>0</v>
      </c>
      <c r="AL491" s="222">
        <f>'Ficha funcionário'!L486</f>
        <v>0</v>
      </c>
      <c r="AM491" s="222">
        <f>'Ficha funcionário'!M486</f>
        <v>-0.3</v>
      </c>
      <c r="AN491" s="222">
        <f t="shared" si="82"/>
        <v>0</v>
      </c>
      <c r="AO491" s="134">
        <f t="shared" si="77"/>
        <v>0</v>
      </c>
      <c r="AP491" s="178"/>
      <c r="AQ491" s="246" t="s">
        <v>175</v>
      </c>
      <c r="AR491" s="179"/>
      <c r="AS491" s="179"/>
      <c r="AT491" s="179"/>
      <c r="AU491" s="179"/>
    </row>
    <row r="492" spans="1:47">
      <c r="A492" s="123" t="b">
        <f>'Ficha funcionário'!A487</f>
        <v>0</v>
      </c>
      <c r="B492" s="123">
        <f>'Ficha funcionário'!B487</f>
        <v>0</v>
      </c>
      <c r="C492" s="123">
        <f>'Ficha funcionário'!C487</f>
        <v>0</v>
      </c>
      <c r="D492" s="124">
        <f>'Ficha funcionário'!D487</f>
        <v>0</v>
      </c>
      <c r="E49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9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92" s="173">
        <f>'Ficha funcionário'!I487</f>
        <v>0</v>
      </c>
      <c r="H492" s="126">
        <f>'Ficha funcionário'!N487</f>
        <v>44</v>
      </c>
      <c r="I492" s="126">
        <f>'Ficha funcionário'!O487</f>
        <v>9</v>
      </c>
      <c r="J492" s="127">
        <f t="shared" si="73"/>
        <v>0</v>
      </c>
      <c r="K492" s="172"/>
      <c r="L492" s="172"/>
      <c r="M492" s="172"/>
      <c r="N492" s="128">
        <f t="shared" si="78"/>
        <v>0</v>
      </c>
      <c r="O492" s="128">
        <f t="shared" si="74"/>
        <v>0</v>
      </c>
      <c r="P492" s="128">
        <f t="shared" si="75"/>
        <v>0</v>
      </c>
      <c r="Q492" s="129">
        <f t="shared" si="79"/>
        <v>18</v>
      </c>
      <c r="R492" s="177">
        <v>0</v>
      </c>
      <c r="S492" s="177">
        <v>0</v>
      </c>
      <c r="T492" s="177">
        <v>0</v>
      </c>
      <c r="U492" s="129">
        <f>-(S492*'Ficha funcionário'!O487)*'Ficha de funcio e processa'!J492</f>
        <v>0</v>
      </c>
      <c r="V492" s="129">
        <f>(T492*'Ficha funcionário'!O487)*'Ficha de funcio e processa'!J492</f>
        <v>0</v>
      </c>
      <c r="W492" s="130">
        <f t="shared" si="80"/>
        <v>0</v>
      </c>
      <c r="X492" s="132"/>
      <c r="Y492" s="132">
        <f t="shared" si="81"/>
        <v>0</v>
      </c>
      <c r="Z492" s="133"/>
      <c r="AA492" s="133"/>
      <c r="AB492" s="133"/>
      <c r="AC492" s="133"/>
      <c r="AD492" s="149">
        <f>'Ficha funcionário'!Q487</f>
        <v>0</v>
      </c>
      <c r="AE492" s="149">
        <f>'Ficha funcionário'!P487</f>
        <v>0</v>
      </c>
      <c r="AF492" s="133"/>
      <c r="AG492" s="221"/>
      <c r="AH492" s="221"/>
      <c r="AI492" s="222">
        <f t="shared" si="76"/>
        <v>0</v>
      </c>
      <c r="AJ492" s="223">
        <f>'Ficha funcionário'!J487</f>
        <v>0</v>
      </c>
      <c r="AK492" s="222">
        <f>'Ficha funcionário'!K487</f>
        <v>0</v>
      </c>
      <c r="AL492" s="222">
        <f>'Ficha funcionário'!L487</f>
        <v>0</v>
      </c>
      <c r="AM492" s="222">
        <f>'Ficha funcionário'!M487</f>
        <v>-0.3</v>
      </c>
      <c r="AN492" s="222">
        <f t="shared" si="82"/>
        <v>0</v>
      </c>
      <c r="AO492" s="134">
        <f t="shared" si="77"/>
        <v>0</v>
      </c>
      <c r="AP492" s="178"/>
      <c r="AQ492" s="246" t="s">
        <v>175</v>
      </c>
      <c r="AR492" s="179"/>
      <c r="AS492" s="179"/>
      <c r="AT492" s="179"/>
      <c r="AU492" s="179"/>
    </row>
    <row r="493" spans="1:47">
      <c r="A493" s="123" t="b">
        <f>'Ficha funcionário'!A488</f>
        <v>0</v>
      </c>
      <c r="B493" s="123">
        <f>'Ficha funcionário'!B488</f>
        <v>0</v>
      </c>
      <c r="C493" s="123">
        <f>'Ficha funcionário'!C488</f>
        <v>0</v>
      </c>
      <c r="D493" s="124">
        <f>'Ficha funcionário'!D488</f>
        <v>0</v>
      </c>
      <c r="E49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9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93" s="173">
        <f>'Ficha funcionário'!I488</f>
        <v>0</v>
      </c>
      <c r="H493" s="126">
        <f>'Ficha funcionário'!N488</f>
        <v>44</v>
      </c>
      <c r="I493" s="126">
        <f>'Ficha funcionário'!O488</f>
        <v>9</v>
      </c>
      <c r="J493" s="127">
        <f t="shared" si="73"/>
        <v>0</v>
      </c>
      <c r="K493" s="172"/>
      <c r="L493" s="172"/>
      <c r="M493" s="172"/>
      <c r="N493" s="128">
        <f t="shared" si="78"/>
        <v>0</v>
      </c>
      <c r="O493" s="128">
        <f t="shared" si="74"/>
        <v>0</v>
      </c>
      <c r="P493" s="128">
        <f t="shared" si="75"/>
        <v>0</v>
      </c>
      <c r="Q493" s="129">
        <f t="shared" si="79"/>
        <v>18</v>
      </c>
      <c r="R493" s="177">
        <v>0</v>
      </c>
      <c r="S493" s="177">
        <v>0</v>
      </c>
      <c r="T493" s="177">
        <v>0</v>
      </c>
      <c r="U493" s="129">
        <f>-(S493*'Ficha funcionário'!O488)*'Ficha de funcio e processa'!J493</f>
        <v>0</v>
      </c>
      <c r="V493" s="129">
        <f>(T493*'Ficha funcionário'!O488)*'Ficha de funcio e processa'!J493</f>
        <v>0</v>
      </c>
      <c r="W493" s="130">
        <f t="shared" si="80"/>
        <v>0</v>
      </c>
      <c r="X493" s="132"/>
      <c r="Y493" s="132">
        <f t="shared" si="81"/>
        <v>0</v>
      </c>
      <c r="Z493" s="133"/>
      <c r="AA493" s="133"/>
      <c r="AB493" s="133"/>
      <c r="AC493" s="133"/>
      <c r="AD493" s="149">
        <f>'Ficha funcionário'!Q488</f>
        <v>0</v>
      </c>
      <c r="AE493" s="149">
        <f>'Ficha funcionário'!P488</f>
        <v>0</v>
      </c>
      <c r="AF493" s="133"/>
      <c r="AG493" s="221"/>
      <c r="AH493" s="221"/>
      <c r="AI493" s="222">
        <f t="shared" si="76"/>
        <v>0</v>
      </c>
      <c r="AJ493" s="223">
        <f>'Ficha funcionário'!J488</f>
        <v>0</v>
      </c>
      <c r="AK493" s="222">
        <f>'Ficha funcionário'!K488</f>
        <v>0</v>
      </c>
      <c r="AL493" s="222">
        <f>'Ficha funcionário'!L488</f>
        <v>0</v>
      </c>
      <c r="AM493" s="222">
        <f>'Ficha funcionário'!M488</f>
        <v>-0.3</v>
      </c>
      <c r="AN493" s="222">
        <f t="shared" si="82"/>
        <v>0</v>
      </c>
      <c r="AO493" s="134">
        <f t="shared" si="77"/>
        <v>0</v>
      </c>
      <c r="AP493" s="178"/>
      <c r="AQ493" s="246" t="s">
        <v>175</v>
      </c>
      <c r="AR493" s="179"/>
      <c r="AS493" s="179"/>
      <c r="AT493" s="179"/>
      <c r="AU493" s="179"/>
    </row>
    <row r="494" spans="1:47">
      <c r="A494" s="123" t="b">
        <f>'Ficha funcionário'!A489</f>
        <v>0</v>
      </c>
      <c r="B494" s="123">
        <f>'Ficha funcionário'!B489</f>
        <v>0</v>
      </c>
      <c r="C494" s="123">
        <f>'Ficha funcionário'!C489</f>
        <v>0</v>
      </c>
      <c r="D494" s="124">
        <f>'Ficha funcionário'!D489</f>
        <v>0</v>
      </c>
      <c r="E49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9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94" s="173">
        <f>'Ficha funcionário'!I489</f>
        <v>0</v>
      </c>
      <c r="H494" s="126">
        <f>'Ficha funcionário'!N489</f>
        <v>44</v>
      </c>
      <c r="I494" s="126">
        <f>'Ficha funcionário'!O489</f>
        <v>9</v>
      </c>
      <c r="J494" s="127">
        <f t="shared" si="73"/>
        <v>0</v>
      </c>
      <c r="K494" s="172"/>
      <c r="L494" s="172"/>
      <c r="M494" s="172"/>
      <c r="N494" s="128">
        <f t="shared" si="78"/>
        <v>0</v>
      </c>
      <c r="O494" s="128">
        <f t="shared" si="74"/>
        <v>0</v>
      </c>
      <c r="P494" s="128">
        <f t="shared" si="75"/>
        <v>0</v>
      </c>
      <c r="Q494" s="129">
        <f t="shared" si="79"/>
        <v>18</v>
      </c>
      <c r="R494" s="177">
        <v>0</v>
      </c>
      <c r="S494" s="177">
        <v>0</v>
      </c>
      <c r="T494" s="177">
        <v>0</v>
      </c>
      <c r="U494" s="129">
        <f>-(S494*'Ficha funcionário'!O489)*'Ficha de funcio e processa'!J494</f>
        <v>0</v>
      </c>
      <c r="V494" s="129">
        <f>(T494*'Ficha funcionário'!O489)*'Ficha de funcio e processa'!J494</f>
        <v>0</v>
      </c>
      <c r="W494" s="130">
        <f t="shared" si="80"/>
        <v>0</v>
      </c>
      <c r="X494" s="132"/>
      <c r="Y494" s="132">
        <f t="shared" si="81"/>
        <v>0</v>
      </c>
      <c r="Z494" s="133"/>
      <c r="AA494" s="133"/>
      <c r="AB494" s="133"/>
      <c r="AC494" s="133"/>
      <c r="AD494" s="149">
        <f>'Ficha funcionário'!Q489</f>
        <v>0</v>
      </c>
      <c r="AE494" s="149">
        <f>'Ficha funcionário'!P489</f>
        <v>0</v>
      </c>
      <c r="AF494" s="133"/>
      <c r="AG494" s="221"/>
      <c r="AH494" s="221"/>
      <c r="AI494" s="222">
        <f t="shared" si="76"/>
        <v>0</v>
      </c>
      <c r="AJ494" s="223">
        <f>'Ficha funcionário'!J489</f>
        <v>0</v>
      </c>
      <c r="AK494" s="222">
        <f>'Ficha funcionário'!K489</f>
        <v>0</v>
      </c>
      <c r="AL494" s="222">
        <f>'Ficha funcionário'!L489</f>
        <v>0</v>
      </c>
      <c r="AM494" s="222">
        <f>'Ficha funcionário'!M489</f>
        <v>-0.3</v>
      </c>
      <c r="AN494" s="222">
        <f t="shared" si="82"/>
        <v>0</v>
      </c>
      <c r="AO494" s="134">
        <f t="shared" si="77"/>
        <v>0</v>
      </c>
      <c r="AP494" s="178"/>
      <c r="AQ494" s="246" t="s">
        <v>175</v>
      </c>
      <c r="AR494" s="179"/>
      <c r="AS494" s="179"/>
      <c r="AT494" s="179"/>
      <c r="AU494" s="179"/>
    </row>
    <row r="495" spans="1:47">
      <c r="A495" s="123" t="b">
        <f>'Ficha funcionário'!A490</f>
        <v>0</v>
      </c>
      <c r="B495" s="123">
        <f>'Ficha funcionário'!B490</f>
        <v>0</v>
      </c>
      <c r="C495" s="123">
        <f>'Ficha funcionário'!C490</f>
        <v>0</v>
      </c>
      <c r="D495" s="124">
        <f>'Ficha funcionário'!D490</f>
        <v>0</v>
      </c>
      <c r="E49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9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95" s="173">
        <f>'Ficha funcionário'!I490</f>
        <v>0</v>
      </c>
      <c r="H495" s="126">
        <f>'Ficha funcionário'!N490</f>
        <v>44</v>
      </c>
      <c r="I495" s="126">
        <f>'Ficha funcionário'!O490</f>
        <v>9</v>
      </c>
      <c r="J495" s="127">
        <f t="shared" si="73"/>
        <v>0</v>
      </c>
      <c r="K495" s="172"/>
      <c r="L495" s="172"/>
      <c r="M495" s="172"/>
      <c r="N495" s="128">
        <f t="shared" si="78"/>
        <v>0</v>
      </c>
      <c r="O495" s="128">
        <f t="shared" si="74"/>
        <v>0</v>
      </c>
      <c r="P495" s="128">
        <f t="shared" si="75"/>
        <v>0</v>
      </c>
      <c r="Q495" s="129">
        <f t="shared" si="79"/>
        <v>18</v>
      </c>
      <c r="R495" s="177">
        <v>0</v>
      </c>
      <c r="S495" s="177">
        <v>0</v>
      </c>
      <c r="T495" s="177">
        <v>0</v>
      </c>
      <c r="U495" s="129">
        <f>-(S495*'Ficha funcionário'!O490)*'Ficha de funcio e processa'!J495</f>
        <v>0</v>
      </c>
      <c r="V495" s="129">
        <f>(T495*'Ficha funcionário'!O490)*'Ficha de funcio e processa'!J495</f>
        <v>0</v>
      </c>
      <c r="W495" s="130">
        <f t="shared" si="80"/>
        <v>0</v>
      </c>
      <c r="X495" s="132"/>
      <c r="Y495" s="132">
        <f t="shared" si="81"/>
        <v>0</v>
      </c>
      <c r="Z495" s="133"/>
      <c r="AA495" s="133"/>
      <c r="AB495" s="133"/>
      <c r="AC495" s="133"/>
      <c r="AD495" s="149">
        <f>'Ficha funcionário'!Q490</f>
        <v>0</v>
      </c>
      <c r="AE495" s="149">
        <f>'Ficha funcionário'!P490</f>
        <v>0</v>
      </c>
      <c r="AF495" s="133"/>
      <c r="AG495" s="221"/>
      <c r="AH495" s="221"/>
      <c r="AI495" s="222">
        <f t="shared" si="76"/>
        <v>0</v>
      </c>
      <c r="AJ495" s="223">
        <f>'Ficha funcionário'!J490</f>
        <v>0</v>
      </c>
      <c r="AK495" s="222">
        <f>'Ficha funcionário'!K490</f>
        <v>0</v>
      </c>
      <c r="AL495" s="222">
        <f>'Ficha funcionário'!L490</f>
        <v>0</v>
      </c>
      <c r="AM495" s="222">
        <f>'Ficha funcionário'!M490</f>
        <v>-0.3</v>
      </c>
      <c r="AN495" s="222">
        <f t="shared" si="82"/>
        <v>0</v>
      </c>
      <c r="AO495" s="134">
        <f t="shared" si="77"/>
        <v>0</v>
      </c>
      <c r="AP495" s="178"/>
      <c r="AQ495" s="246" t="s">
        <v>175</v>
      </c>
      <c r="AR495" s="179"/>
      <c r="AS495" s="179"/>
      <c r="AT495" s="179"/>
      <c r="AU495" s="179"/>
    </row>
    <row r="496" spans="1:47">
      <c r="A496" s="123" t="b">
        <f>'Ficha funcionário'!A491</f>
        <v>0</v>
      </c>
      <c r="B496" s="123">
        <f>'Ficha funcionário'!B491</f>
        <v>0</v>
      </c>
      <c r="C496" s="123">
        <f>'Ficha funcionário'!C491</f>
        <v>0</v>
      </c>
      <c r="D496" s="124">
        <f>'Ficha funcionário'!D491</f>
        <v>0</v>
      </c>
      <c r="E49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9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96" s="173">
        <f>'Ficha funcionário'!I491</f>
        <v>0</v>
      </c>
      <c r="H496" s="126">
        <f>'Ficha funcionário'!N491</f>
        <v>44</v>
      </c>
      <c r="I496" s="126">
        <f>'Ficha funcionário'!O491</f>
        <v>9</v>
      </c>
      <c r="J496" s="127">
        <f t="shared" si="73"/>
        <v>0</v>
      </c>
      <c r="K496" s="172"/>
      <c r="L496" s="172"/>
      <c r="M496" s="172"/>
      <c r="N496" s="128">
        <f t="shared" si="78"/>
        <v>0</v>
      </c>
      <c r="O496" s="128">
        <f t="shared" si="74"/>
        <v>0</v>
      </c>
      <c r="P496" s="128">
        <f t="shared" si="75"/>
        <v>0</v>
      </c>
      <c r="Q496" s="129">
        <f t="shared" si="79"/>
        <v>18</v>
      </c>
      <c r="R496" s="177">
        <v>0</v>
      </c>
      <c r="S496" s="177">
        <v>0</v>
      </c>
      <c r="T496" s="177">
        <v>0</v>
      </c>
      <c r="U496" s="129">
        <f>-(S496*'Ficha funcionário'!O491)*'Ficha de funcio e processa'!J496</f>
        <v>0</v>
      </c>
      <c r="V496" s="129">
        <f>(T496*'Ficha funcionário'!O491)*'Ficha de funcio e processa'!J496</f>
        <v>0</v>
      </c>
      <c r="W496" s="130">
        <f t="shared" si="80"/>
        <v>0</v>
      </c>
      <c r="X496" s="132"/>
      <c r="Y496" s="132">
        <f t="shared" si="81"/>
        <v>0</v>
      </c>
      <c r="Z496" s="133"/>
      <c r="AA496" s="133"/>
      <c r="AB496" s="133"/>
      <c r="AC496" s="133"/>
      <c r="AD496" s="149">
        <f>'Ficha funcionário'!Q491</f>
        <v>0</v>
      </c>
      <c r="AE496" s="149">
        <f>'Ficha funcionário'!P491</f>
        <v>0</v>
      </c>
      <c r="AF496" s="133"/>
      <c r="AG496" s="221"/>
      <c r="AH496" s="221"/>
      <c r="AI496" s="222">
        <f t="shared" si="76"/>
        <v>0</v>
      </c>
      <c r="AJ496" s="223">
        <f>'Ficha funcionário'!J491</f>
        <v>0</v>
      </c>
      <c r="AK496" s="222">
        <f>'Ficha funcionário'!K491</f>
        <v>0</v>
      </c>
      <c r="AL496" s="222">
        <f>'Ficha funcionário'!L491</f>
        <v>0</v>
      </c>
      <c r="AM496" s="222">
        <f>'Ficha funcionário'!M491</f>
        <v>-0.3</v>
      </c>
      <c r="AN496" s="222">
        <f t="shared" si="82"/>
        <v>0</v>
      </c>
      <c r="AO496" s="134">
        <f t="shared" si="77"/>
        <v>0</v>
      </c>
      <c r="AP496" s="178"/>
      <c r="AQ496" s="246" t="s">
        <v>175</v>
      </c>
      <c r="AR496" s="179"/>
      <c r="AS496" s="179"/>
      <c r="AT496" s="179"/>
      <c r="AU496" s="179"/>
    </row>
    <row r="497" spans="1:47">
      <c r="A497" s="123" t="b">
        <f>'Ficha funcionário'!A492</f>
        <v>0</v>
      </c>
      <c r="B497" s="123">
        <f>'Ficha funcionário'!B492</f>
        <v>0</v>
      </c>
      <c r="C497" s="123">
        <f>'Ficha funcionário'!C492</f>
        <v>0</v>
      </c>
      <c r="D497" s="124">
        <f>'Ficha funcionário'!D492</f>
        <v>0</v>
      </c>
      <c r="E49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9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97" s="173">
        <f>'Ficha funcionário'!I492</f>
        <v>0</v>
      </c>
      <c r="H497" s="126">
        <f>'Ficha funcionário'!N492</f>
        <v>44</v>
      </c>
      <c r="I497" s="126">
        <f>'Ficha funcionário'!O492</f>
        <v>9</v>
      </c>
      <c r="J497" s="127">
        <f t="shared" si="73"/>
        <v>0</v>
      </c>
      <c r="K497" s="172"/>
      <c r="L497" s="172"/>
      <c r="M497" s="172"/>
      <c r="N497" s="128">
        <f t="shared" si="78"/>
        <v>0</v>
      </c>
      <c r="O497" s="128">
        <f t="shared" si="74"/>
        <v>0</v>
      </c>
      <c r="P497" s="128">
        <f t="shared" si="75"/>
        <v>0</v>
      </c>
      <c r="Q497" s="129">
        <f t="shared" si="79"/>
        <v>18</v>
      </c>
      <c r="R497" s="177">
        <v>0</v>
      </c>
      <c r="S497" s="177">
        <v>0</v>
      </c>
      <c r="T497" s="177">
        <v>0</v>
      </c>
      <c r="U497" s="129">
        <f>-(S497*'Ficha funcionário'!O492)*'Ficha de funcio e processa'!J497</f>
        <v>0</v>
      </c>
      <c r="V497" s="129">
        <f>(T497*'Ficha funcionário'!O492)*'Ficha de funcio e processa'!J497</f>
        <v>0</v>
      </c>
      <c r="W497" s="130">
        <f t="shared" si="80"/>
        <v>0</v>
      </c>
      <c r="X497" s="132"/>
      <c r="Y497" s="132">
        <f t="shared" si="81"/>
        <v>0</v>
      </c>
      <c r="Z497" s="133"/>
      <c r="AA497" s="133"/>
      <c r="AB497" s="133"/>
      <c r="AC497" s="133"/>
      <c r="AD497" s="149">
        <f>'Ficha funcionário'!Q492</f>
        <v>0</v>
      </c>
      <c r="AE497" s="149">
        <f>'Ficha funcionário'!P492</f>
        <v>0</v>
      </c>
      <c r="AF497" s="133"/>
      <c r="AG497" s="221"/>
      <c r="AH497" s="221"/>
      <c r="AI497" s="222">
        <f t="shared" si="76"/>
        <v>0</v>
      </c>
      <c r="AJ497" s="223">
        <f>'Ficha funcionário'!J492</f>
        <v>0</v>
      </c>
      <c r="AK497" s="222">
        <f>'Ficha funcionário'!K492</f>
        <v>0</v>
      </c>
      <c r="AL497" s="222">
        <f>'Ficha funcionário'!L492</f>
        <v>0</v>
      </c>
      <c r="AM497" s="222">
        <f>'Ficha funcionário'!M492</f>
        <v>-0.3</v>
      </c>
      <c r="AN497" s="222">
        <f t="shared" si="82"/>
        <v>0</v>
      </c>
      <c r="AO497" s="134">
        <f t="shared" si="77"/>
        <v>0</v>
      </c>
      <c r="AP497" s="178"/>
      <c r="AQ497" s="246" t="s">
        <v>175</v>
      </c>
      <c r="AR497" s="179"/>
      <c r="AS497" s="179"/>
      <c r="AT497" s="179"/>
      <c r="AU497" s="179"/>
    </row>
    <row r="498" spans="1:47">
      <c r="A498" s="123" t="b">
        <f>'Ficha funcionário'!A493</f>
        <v>0</v>
      </c>
      <c r="B498" s="123">
        <f>'Ficha funcionário'!B493</f>
        <v>0</v>
      </c>
      <c r="C498" s="123">
        <f>'Ficha funcionário'!C493</f>
        <v>0</v>
      </c>
      <c r="D498" s="124">
        <f>'Ficha funcionário'!D493</f>
        <v>0</v>
      </c>
      <c r="E49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9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98" s="173">
        <f>'Ficha funcionário'!I493</f>
        <v>0</v>
      </c>
      <c r="H498" s="126">
        <f>'Ficha funcionário'!N493</f>
        <v>44</v>
      </c>
      <c r="I498" s="126">
        <f>'Ficha funcionário'!O493</f>
        <v>9</v>
      </c>
      <c r="J498" s="127">
        <f t="shared" si="73"/>
        <v>0</v>
      </c>
      <c r="K498" s="172"/>
      <c r="L498" s="172"/>
      <c r="M498" s="172"/>
      <c r="N498" s="128">
        <f t="shared" si="78"/>
        <v>0</v>
      </c>
      <c r="O498" s="128">
        <f t="shared" si="74"/>
        <v>0</v>
      </c>
      <c r="P498" s="128">
        <f t="shared" si="75"/>
        <v>0</v>
      </c>
      <c r="Q498" s="129">
        <f t="shared" si="79"/>
        <v>18</v>
      </c>
      <c r="R498" s="177">
        <v>0</v>
      </c>
      <c r="S498" s="177">
        <v>0</v>
      </c>
      <c r="T498" s="177">
        <v>0</v>
      </c>
      <c r="U498" s="129">
        <f>-(S498*'Ficha funcionário'!O493)*'Ficha de funcio e processa'!J498</f>
        <v>0</v>
      </c>
      <c r="V498" s="129">
        <f>(T498*'Ficha funcionário'!O493)*'Ficha de funcio e processa'!J498</f>
        <v>0</v>
      </c>
      <c r="W498" s="130">
        <f t="shared" si="80"/>
        <v>0</v>
      </c>
      <c r="X498" s="132"/>
      <c r="Y498" s="132">
        <f t="shared" si="81"/>
        <v>0</v>
      </c>
      <c r="Z498" s="133"/>
      <c r="AA498" s="133"/>
      <c r="AB498" s="133"/>
      <c r="AC498" s="133"/>
      <c r="AD498" s="149">
        <f>'Ficha funcionário'!Q493</f>
        <v>0</v>
      </c>
      <c r="AE498" s="149">
        <f>'Ficha funcionário'!P493</f>
        <v>0</v>
      </c>
      <c r="AF498" s="133"/>
      <c r="AG498" s="221"/>
      <c r="AH498" s="221"/>
      <c r="AI498" s="222">
        <f t="shared" si="76"/>
        <v>0</v>
      </c>
      <c r="AJ498" s="223">
        <f>'Ficha funcionário'!J493</f>
        <v>0</v>
      </c>
      <c r="AK498" s="222">
        <f>'Ficha funcionário'!K493</f>
        <v>0</v>
      </c>
      <c r="AL498" s="222">
        <f>'Ficha funcionário'!L493</f>
        <v>0</v>
      </c>
      <c r="AM498" s="222">
        <f>'Ficha funcionário'!M493</f>
        <v>-0.3</v>
      </c>
      <c r="AN498" s="222">
        <f t="shared" si="82"/>
        <v>0</v>
      </c>
      <c r="AO498" s="134">
        <f t="shared" si="77"/>
        <v>0</v>
      </c>
      <c r="AP498" s="178"/>
      <c r="AQ498" s="246" t="s">
        <v>175</v>
      </c>
      <c r="AR498" s="179"/>
      <c r="AS498" s="179"/>
      <c r="AT498" s="179"/>
      <c r="AU498" s="179"/>
    </row>
    <row r="499" spans="1:47">
      <c r="A499" s="123" t="b">
        <f>'Ficha funcionário'!A494</f>
        <v>0</v>
      </c>
      <c r="B499" s="123">
        <f>'Ficha funcionário'!B494</f>
        <v>0</v>
      </c>
      <c r="C499" s="123">
        <f>'Ficha funcionário'!C494</f>
        <v>0</v>
      </c>
      <c r="D499" s="124">
        <f>'Ficha funcionário'!D494</f>
        <v>0</v>
      </c>
      <c r="E49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49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499" s="173">
        <f>'Ficha funcionário'!I494</f>
        <v>0</v>
      </c>
      <c r="H499" s="126">
        <f>'Ficha funcionário'!N494</f>
        <v>44</v>
      </c>
      <c r="I499" s="126">
        <f>'Ficha funcionário'!O494</f>
        <v>9</v>
      </c>
      <c r="J499" s="127">
        <f t="shared" si="73"/>
        <v>0</v>
      </c>
      <c r="K499" s="172"/>
      <c r="L499" s="172"/>
      <c r="M499" s="172"/>
      <c r="N499" s="128">
        <f t="shared" si="78"/>
        <v>0</v>
      </c>
      <c r="O499" s="128">
        <f t="shared" si="74"/>
        <v>0</v>
      </c>
      <c r="P499" s="128">
        <f t="shared" si="75"/>
        <v>0</v>
      </c>
      <c r="Q499" s="129">
        <f t="shared" si="79"/>
        <v>18</v>
      </c>
      <c r="R499" s="177">
        <v>0</v>
      </c>
      <c r="S499" s="177">
        <v>0</v>
      </c>
      <c r="T499" s="177">
        <v>0</v>
      </c>
      <c r="U499" s="129">
        <f>-(S499*'Ficha funcionário'!O494)*'Ficha de funcio e processa'!J499</f>
        <v>0</v>
      </c>
      <c r="V499" s="129">
        <f>(T499*'Ficha funcionário'!O494)*'Ficha de funcio e processa'!J499</f>
        <v>0</v>
      </c>
      <c r="W499" s="130">
        <f t="shared" si="80"/>
        <v>0</v>
      </c>
      <c r="X499" s="132"/>
      <c r="Y499" s="132">
        <f t="shared" si="81"/>
        <v>0</v>
      </c>
      <c r="Z499" s="133"/>
      <c r="AA499" s="133"/>
      <c r="AB499" s="133"/>
      <c r="AC499" s="133"/>
      <c r="AD499" s="149">
        <f>'Ficha funcionário'!Q494</f>
        <v>0</v>
      </c>
      <c r="AE499" s="149">
        <f>'Ficha funcionário'!P494</f>
        <v>0</v>
      </c>
      <c r="AF499" s="133"/>
      <c r="AG499" s="221"/>
      <c r="AH499" s="221"/>
      <c r="AI499" s="222">
        <f t="shared" si="76"/>
        <v>0</v>
      </c>
      <c r="AJ499" s="223">
        <f>'Ficha funcionário'!J494</f>
        <v>0</v>
      </c>
      <c r="AK499" s="222">
        <f>'Ficha funcionário'!K494</f>
        <v>0</v>
      </c>
      <c r="AL499" s="222">
        <f>'Ficha funcionário'!L494</f>
        <v>0</v>
      </c>
      <c r="AM499" s="222">
        <f>'Ficha funcionário'!M494</f>
        <v>-0.3</v>
      </c>
      <c r="AN499" s="222">
        <f t="shared" si="82"/>
        <v>0</v>
      </c>
      <c r="AO499" s="134">
        <f t="shared" si="77"/>
        <v>0</v>
      </c>
      <c r="AP499" s="178"/>
      <c r="AQ499" s="246" t="s">
        <v>175</v>
      </c>
      <c r="AR499" s="179"/>
      <c r="AS499" s="179"/>
      <c r="AT499" s="179"/>
      <c r="AU499" s="179"/>
    </row>
    <row r="500" spans="1:47">
      <c r="A500" s="123" t="b">
        <f>'Ficha funcionário'!A495</f>
        <v>0</v>
      </c>
      <c r="B500" s="123">
        <f>'Ficha funcionário'!B495</f>
        <v>0</v>
      </c>
      <c r="C500" s="123">
        <f>'Ficha funcionário'!C495</f>
        <v>0</v>
      </c>
      <c r="D500" s="124">
        <f>'Ficha funcionário'!D495</f>
        <v>0</v>
      </c>
      <c r="E50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0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00" s="173">
        <f>'Ficha funcionário'!I495</f>
        <v>0</v>
      </c>
      <c r="H500" s="126">
        <f>'Ficha funcionário'!N495</f>
        <v>44</v>
      </c>
      <c r="I500" s="126">
        <f>'Ficha funcionário'!O495</f>
        <v>9</v>
      </c>
      <c r="J500" s="127">
        <f t="shared" si="73"/>
        <v>0</v>
      </c>
      <c r="K500" s="172"/>
      <c r="L500" s="172"/>
      <c r="M500" s="172"/>
      <c r="N500" s="128">
        <f t="shared" si="78"/>
        <v>0</v>
      </c>
      <c r="O500" s="128">
        <f t="shared" si="74"/>
        <v>0</v>
      </c>
      <c r="P500" s="128">
        <f t="shared" si="75"/>
        <v>0</v>
      </c>
      <c r="Q500" s="129">
        <f t="shared" si="79"/>
        <v>18</v>
      </c>
      <c r="R500" s="177">
        <v>0</v>
      </c>
      <c r="S500" s="177">
        <v>0</v>
      </c>
      <c r="T500" s="177">
        <v>0</v>
      </c>
      <c r="U500" s="129">
        <f>-(S500*'Ficha funcionário'!O495)*'Ficha de funcio e processa'!J500</f>
        <v>0</v>
      </c>
      <c r="V500" s="129">
        <f>(T500*'Ficha funcionário'!O495)*'Ficha de funcio e processa'!J500</f>
        <v>0</v>
      </c>
      <c r="W500" s="130">
        <f t="shared" si="80"/>
        <v>0</v>
      </c>
      <c r="X500" s="132"/>
      <c r="Y500" s="132">
        <f t="shared" si="81"/>
        <v>0</v>
      </c>
      <c r="Z500" s="133"/>
      <c r="AA500" s="133"/>
      <c r="AB500" s="133"/>
      <c r="AC500" s="133"/>
      <c r="AD500" s="149">
        <f>'Ficha funcionário'!Q495</f>
        <v>0</v>
      </c>
      <c r="AE500" s="149">
        <f>'Ficha funcionário'!P495</f>
        <v>0</v>
      </c>
      <c r="AF500" s="133"/>
      <c r="AG500" s="221"/>
      <c r="AH500" s="221"/>
      <c r="AI500" s="222">
        <f t="shared" si="76"/>
        <v>0</v>
      </c>
      <c r="AJ500" s="223">
        <f>'Ficha funcionário'!J495</f>
        <v>0</v>
      </c>
      <c r="AK500" s="222">
        <f>'Ficha funcionário'!K495</f>
        <v>0</v>
      </c>
      <c r="AL500" s="222">
        <f>'Ficha funcionário'!L495</f>
        <v>0</v>
      </c>
      <c r="AM500" s="222">
        <f>'Ficha funcionário'!M495</f>
        <v>-0.3</v>
      </c>
      <c r="AN500" s="222">
        <f t="shared" si="82"/>
        <v>0</v>
      </c>
      <c r="AO500" s="134">
        <f t="shared" si="77"/>
        <v>0</v>
      </c>
      <c r="AP500" s="178"/>
      <c r="AQ500" s="246" t="s">
        <v>175</v>
      </c>
      <c r="AR500" s="179"/>
      <c r="AS500" s="179"/>
      <c r="AT500" s="179"/>
      <c r="AU500" s="179"/>
    </row>
    <row r="501" spans="1:47">
      <c r="A501" s="123" t="b">
        <f>'Ficha funcionário'!A496</f>
        <v>0</v>
      </c>
      <c r="B501" s="123">
        <f>'Ficha funcionário'!B496</f>
        <v>0</v>
      </c>
      <c r="C501" s="123">
        <f>'Ficha funcionário'!C496</f>
        <v>0</v>
      </c>
      <c r="D501" s="124">
        <f>'Ficha funcionário'!D496</f>
        <v>0</v>
      </c>
      <c r="E50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0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01" s="173">
        <f>'Ficha funcionário'!I496</f>
        <v>0</v>
      </c>
      <c r="H501" s="126">
        <f>'Ficha funcionário'!N496</f>
        <v>44</v>
      </c>
      <c r="I501" s="126">
        <f>'Ficha funcionário'!O496</f>
        <v>9</v>
      </c>
      <c r="J501" s="127">
        <f t="shared" si="73"/>
        <v>0</v>
      </c>
      <c r="K501" s="172"/>
      <c r="L501" s="172"/>
      <c r="M501" s="172"/>
      <c r="N501" s="128">
        <f t="shared" si="78"/>
        <v>0</v>
      </c>
      <c r="O501" s="128">
        <f t="shared" si="74"/>
        <v>0</v>
      </c>
      <c r="P501" s="128">
        <f t="shared" si="75"/>
        <v>0</v>
      </c>
      <c r="Q501" s="129">
        <f t="shared" si="79"/>
        <v>18</v>
      </c>
      <c r="R501" s="177">
        <v>0</v>
      </c>
      <c r="S501" s="177">
        <v>0</v>
      </c>
      <c r="T501" s="177">
        <v>0</v>
      </c>
      <c r="U501" s="129">
        <f>-(S501*'Ficha funcionário'!O496)*'Ficha de funcio e processa'!J501</f>
        <v>0</v>
      </c>
      <c r="V501" s="129">
        <f>(T501*'Ficha funcionário'!O496)*'Ficha de funcio e processa'!J501</f>
        <v>0</v>
      </c>
      <c r="W501" s="130">
        <f t="shared" si="80"/>
        <v>0</v>
      </c>
      <c r="X501" s="132"/>
      <c r="Y501" s="132">
        <f t="shared" si="81"/>
        <v>0</v>
      </c>
      <c r="Z501" s="133"/>
      <c r="AA501" s="133"/>
      <c r="AB501" s="133"/>
      <c r="AC501" s="133"/>
      <c r="AD501" s="149">
        <f>'Ficha funcionário'!Q496</f>
        <v>0</v>
      </c>
      <c r="AE501" s="149">
        <f>'Ficha funcionário'!P496</f>
        <v>0</v>
      </c>
      <c r="AF501" s="133"/>
      <c r="AG501" s="221"/>
      <c r="AH501" s="221"/>
      <c r="AI501" s="222">
        <f t="shared" si="76"/>
        <v>0</v>
      </c>
      <c r="AJ501" s="223">
        <f>'Ficha funcionário'!J496</f>
        <v>0</v>
      </c>
      <c r="AK501" s="222">
        <f>'Ficha funcionário'!K496</f>
        <v>0</v>
      </c>
      <c r="AL501" s="222">
        <f>'Ficha funcionário'!L496</f>
        <v>0</v>
      </c>
      <c r="AM501" s="222">
        <f>'Ficha funcionário'!M496</f>
        <v>-0.3</v>
      </c>
      <c r="AN501" s="222">
        <f t="shared" si="82"/>
        <v>0</v>
      </c>
      <c r="AO501" s="134">
        <f t="shared" si="77"/>
        <v>0</v>
      </c>
      <c r="AP501" s="178"/>
      <c r="AQ501" s="246" t="s">
        <v>175</v>
      </c>
      <c r="AR501" s="179"/>
      <c r="AS501" s="179"/>
      <c r="AT501" s="179"/>
      <c r="AU501" s="179"/>
    </row>
    <row r="502" spans="1:47">
      <c r="A502" s="123" t="b">
        <f>'Ficha funcionário'!A497</f>
        <v>0</v>
      </c>
      <c r="B502" s="123">
        <f>'Ficha funcionário'!B497</f>
        <v>0</v>
      </c>
      <c r="C502" s="123">
        <f>'Ficha funcionário'!C497</f>
        <v>0</v>
      </c>
      <c r="D502" s="124">
        <f>'Ficha funcionário'!D497</f>
        <v>0</v>
      </c>
      <c r="E50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0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02" s="173">
        <f>'Ficha funcionário'!I497</f>
        <v>0</v>
      </c>
      <c r="H502" s="126">
        <f>'Ficha funcionário'!N497</f>
        <v>44</v>
      </c>
      <c r="I502" s="126">
        <f>'Ficha funcionário'!O497</f>
        <v>9</v>
      </c>
      <c r="J502" s="127">
        <f t="shared" si="73"/>
        <v>0</v>
      </c>
      <c r="K502" s="172"/>
      <c r="L502" s="172"/>
      <c r="M502" s="172"/>
      <c r="N502" s="128">
        <f t="shared" si="78"/>
        <v>0</v>
      </c>
      <c r="O502" s="128">
        <f t="shared" si="74"/>
        <v>0</v>
      </c>
      <c r="P502" s="128">
        <f t="shared" si="75"/>
        <v>0</v>
      </c>
      <c r="Q502" s="129">
        <f t="shared" si="79"/>
        <v>18</v>
      </c>
      <c r="R502" s="177">
        <v>0</v>
      </c>
      <c r="S502" s="177">
        <v>0</v>
      </c>
      <c r="T502" s="177">
        <v>0</v>
      </c>
      <c r="U502" s="129">
        <f>-(S502*'Ficha funcionário'!O497)*'Ficha de funcio e processa'!J502</f>
        <v>0</v>
      </c>
      <c r="V502" s="129">
        <f>(T502*'Ficha funcionário'!O497)*'Ficha de funcio e processa'!J502</f>
        <v>0</v>
      </c>
      <c r="W502" s="130">
        <f t="shared" si="80"/>
        <v>0</v>
      </c>
      <c r="X502" s="132"/>
      <c r="Y502" s="132">
        <f t="shared" si="81"/>
        <v>0</v>
      </c>
      <c r="Z502" s="133"/>
      <c r="AA502" s="133"/>
      <c r="AB502" s="133"/>
      <c r="AC502" s="133"/>
      <c r="AD502" s="149">
        <f>'Ficha funcionário'!Q497</f>
        <v>0</v>
      </c>
      <c r="AE502" s="149">
        <f>'Ficha funcionário'!P497</f>
        <v>0</v>
      </c>
      <c r="AF502" s="133"/>
      <c r="AG502" s="221"/>
      <c r="AH502" s="221"/>
      <c r="AI502" s="222">
        <f t="shared" si="76"/>
        <v>0</v>
      </c>
      <c r="AJ502" s="223">
        <f>'Ficha funcionário'!J497</f>
        <v>0</v>
      </c>
      <c r="AK502" s="222">
        <f>'Ficha funcionário'!K497</f>
        <v>0</v>
      </c>
      <c r="AL502" s="222">
        <f>'Ficha funcionário'!L497</f>
        <v>0</v>
      </c>
      <c r="AM502" s="222">
        <f>'Ficha funcionário'!M497</f>
        <v>-0.3</v>
      </c>
      <c r="AN502" s="222">
        <f t="shared" si="82"/>
        <v>0</v>
      </c>
      <c r="AO502" s="134">
        <f t="shared" si="77"/>
        <v>0</v>
      </c>
      <c r="AP502" s="178"/>
      <c r="AQ502" s="246" t="s">
        <v>175</v>
      </c>
      <c r="AR502" s="179"/>
      <c r="AS502" s="179"/>
      <c r="AT502" s="179"/>
      <c r="AU502" s="179"/>
    </row>
    <row r="503" spans="1:47">
      <c r="A503" s="123" t="b">
        <f>'Ficha funcionário'!A498</f>
        <v>0</v>
      </c>
      <c r="B503" s="123">
        <f>'Ficha funcionário'!B498</f>
        <v>0</v>
      </c>
      <c r="C503" s="123">
        <f>'Ficha funcionário'!C498</f>
        <v>0</v>
      </c>
      <c r="D503" s="124">
        <f>'Ficha funcionário'!D498</f>
        <v>0</v>
      </c>
      <c r="E50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0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03" s="173">
        <f>'Ficha funcionário'!I498</f>
        <v>0</v>
      </c>
      <c r="H503" s="126">
        <f>'Ficha funcionário'!N498</f>
        <v>44</v>
      </c>
      <c r="I503" s="126">
        <f>'Ficha funcionário'!O498</f>
        <v>9</v>
      </c>
      <c r="J503" s="127">
        <f t="shared" si="73"/>
        <v>0</v>
      </c>
      <c r="K503" s="172"/>
      <c r="L503" s="172"/>
      <c r="M503" s="172"/>
      <c r="N503" s="128">
        <f t="shared" si="78"/>
        <v>0</v>
      </c>
      <c r="O503" s="128">
        <f t="shared" si="74"/>
        <v>0</v>
      </c>
      <c r="P503" s="128">
        <f t="shared" si="75"/>
        <v>0</v>
      </c>
      <c r="Q503" s="129">
        <f t="shared" si="79"/>
        <v>18</v>
      </c>
      <c r="R503" s="177">
        <v>0</v>
      </c>
      <c r="S503" s="177">
        <v>0</v>
      </c>
      <c r="T503" s="177">
        <v>0</v>
      </c>
      <c r="U503" s="129">
        <f>-(S503*'Ficha funcionário'!O498)*'Ficha de funcio e processa'!J503</f>
        <v>0</v>
      </c>
      <c r="V503" s="129">
        <f>(T503*'Ficha funcionário'!O498)*'Ficha de funcio e processa'!J503</f>
        <v>0</v>
      </c>
      <c r="W503" s="130">
        <f t="shared" si="80"/>
        <v>0</v>
      </c>
      <c r="X503" s="132"/>
      <c r="Y503" s="132">
        <f t="shared" si="81"/>
        <v>0</v>
      </c>
      <c r="Z503" s="133"/>
      <c r="AA503" s="133"/>
      <c r="AB503" s="133"/>
      <c r="AC503" s="133"/>
      <c r="AD503" s="149">
        <f>'Ficha funcionário'!Q498</f>
        <v>0</v>
      </c>
      <c r="AE503" s="149">
        <f>'Ficha funcionário'!P498</f>
        <v>0</v>
      </c>
      <c r="AF503" s="133"/>
      <c r="AG503" s="221"/>
      <c r="AH503" s="221"/>
      <c r="AI503" s="222">
        <f t="shared" si="76"/>
        <v>0</v>
      </c>
      <c r="AJ503" s="223">
        <f>'Ficha funcionário'!J498</f>
        <v>0</v>
      </c>
      <c r="AK503" s="222">
        <f>'Ficha funcionário'!K498</f>
        <v>0</v>
      </c>
      <c r="AL503" s="222">
        <f>'Ficha funcionário'!L498</f>
        <v>0</v>
      </c>
      <c r="AM503" s="222">
        <f>'Ficha funcionário'!M498</f>
        <v>-0.3</v>
      </c>
      <c r="AN503" s="222">
        <f t="shared" si="82"/>
        <v>0</v>
      </c>
      <c r="AO503" s="134">
        <f t="shared" si="77"/>
        <v>0</v>
      </c>
      <c r="AP503" s="178"/>
      <c r="AQ503" s="246" t="s">
        <v>175</v>
      </c>
      <c r="AR503" s="179"/>
      <c r="AS503" s="179"/>
      <c r="AT503" s="179"/>
      <c r="AU503" s="179"/>
    </row>
    <row r="504" spans="1:47">
      <c r="A504" s="123" t="b">
        <f>'Ficha funcionário'!A499</f>
        <v>0</v>
      </c>
      <c r="B504" s="123">
        <f>'Ficha funcionário'!B499</f>
        <v>0</v>
      </c>
      <c r="C504" s="123">
        <f>'Ficha funcionário'!C499</f>
        <v>0</v>
      </c>
      <c r="D504" s="124">
        <f>'Ficha funcionário'!D499</f>
        <v>0</v>
      </c>
      <c r="E50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0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04" s="173">
        <f>'Ficha funcionário'!I499</f>
        <v>0</v>
      </c>
      <c r="H504" s="126">
        <f>'Ficha funcionário'!N499</f>
        <v>44</v>
      </c>
      <c r="I504" s="126">
        <f>'Ficha funcionário'!O499</f>
        <v>9</v>
      </c>
      <c r="J504" s="127">
        <f t="shared" si="73"/>
        <v>0</v>
      </c>
      <c r="K504" s="172"/>
      <c r="L504" s="172"/>
      <c r="M504" s="172"/>
      <c r="N504" s="128">
        <f t="shared" si="78"/>
        <v>0</v>
      </c>
      <c r="O504" s="128">
        <f t="shared" si="74"/>
        <v>0</v>
      </c>
      <c r="P504" s="128">
        <f t="shared" si="75"/>
        <v>0</v>
      </c>
      <c r="Q504" s="129">
        <f t="shared" si="79"/>
        <v>18</v>
      </c>
      <c r="R504" s="177">
        <v>0</v>
      </c>
      <c r="S504" s="177">
        <v>0</v>
      </c>
      <c r="T504" s="177">
        <v>0</v>
      </c>
      <c r="U504" s="129">
        <f>-(S504*'Ficha funcionário'!O499)*'Ficha de funcio e processa'!J504</f>
        <v>0</v>
      </c>
      <c r="V504" s="129">
        <f>(T504*'Ficha funcionário'!O499)*'Ficha de funcio e processa'!J504</f>
        <v>0</v>
      </c>
      <c r="W504" s="130">
        <f t="shared" si="80"/>
        <v>0</v>
      </c>
      <c r="X504" s="132"/>
      <c r="Y504" s="132">
        <f t="shared" si="81"/>
        <v>0</v>
      </c>
      <c r="Z504" s="133"/>
      <c r="AA504" s="133"/>
      <c r="AB504" s="133"/>
      <c r="AC504" s="133"/>
      <c r="AD504" s="149">
        <f>'Ficha funcionário'!Q499</f>
        <v>0</v>
      </c>
      <c r="AE504" s="149">
        <f>'Ficha funcionário'!P499</f>
        <v>0</v>
      </c>
      <c r="AF504" s="133"/>
      <c r="AG504" s="221"/>
      <c r="AH504" s="221"/>
      <c r="AI504" s="222">
        <f t="shared" si="76"/>
        <v>0</v>
      </c>
      <c r="AJ504" s="223">
        <f>'Ficha funcionário'!J499</f>
        <v>0</v>
      </c>
      <c r="AK504" s="222">
        <f>'Ficha funcionário'!K499</f>
        <v>0</v>
      </c>
      <c r="AL504" s="222">
        <f>'Ficha funcionário'!L499</f>
        <v>0</v>
      </c>
      <c r="AM504" s="222">
        <f>'Ficha funcionário'!M499</f>
        <v>-0.3</v>
      </c>
      <c r="AN504" s="222">
        <f t="shared" si="82"/>
        <v>0</v>
      </c>
      <c r="AO504" s="134">
        <f t="shared" si="77"/>
        <v>0</v>
      </c>
      <c r="AP504" s="178"/>
      <c r="AQ504" s="246" t="s">
        <v>175</v>
      </c>
      <c r="AR504" s="179"/>
      <c r="AS504" s="179"/>
      <c r="AT504" s="179"/>
      <c r="AU504" s="179"/>
    </row>
    <row r="505" spans="1:47">
      <c r="A505" s="123" t="b">
        <f>'Ficha funcionário'!A500</f>
        <v>0</v>
      </c>
      <c r="B505" s="123">
        <f>'Ficha funcionário'!B500</f>
        <v>0</v>
      </c>
      <c r="C505" s="123">
        <f>'Ficha funcionário'!C500</f>
        <v>0</v>
      </c>
      <c r="D505" s="124">
        <f>'Ficha funcionário'!D500</f>
        <v>0</v>
      </c>
      <c r="E50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0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05" s="173">
        <f>'Ficha funcionário'!I500</f>
        <v>0</v>
      </c>
      <c r="H505" s="126">
        <f>'Ficha funcionário'!N500</f>
        <v>44</v>
      </c>
      <c r="I505" s="126">
        <f>'Ficha funcionário'!O500</f>
        <v>9</v>
      </c>
      <c r="J505" s="127">
        <f t="shared" si="73"/>
        <v>0</v>
      </c>
      <c r="K505" s="172"/>
      <c r="L505" s="172"/>
      <c r="M505" s="172"/>
      <c r="N505" s="128">
        <f t="shared" si="78"/>
        <v>0</v>
      </c>
      <c r="O505" s="128">
        <f t="shared" si="74"/>
        <v>0</v>
      </c>
      <c r="P505" s="128">
        <f t="shared" si="75"/>
        <v>0</v>
      </c>
      <c r="Q505" s="129">
        <f t="shared" si="79"/>
        <v>18</v>
      </c>
      <c r="R505" s="177">
        <v>0</v>
      </c>
      <c r="S505" s="177">
        <v>0</v>
      </c>
      <c r="T505" s="177">
        <v>0</v>
      </c>
      <c r="U505" s="129">
        <f>-(S505*'Ficha funcionário'!O500)*'Ficha de funcio e processa'!J505</f>
        <v>0</v>
      </c>
      <c r="V505" s="129">
        <f>(T505*'Ficha funcionário'!O500)*'Ficha de funcio e processa'!J505</f>
        <v>0</v>
      </c>
      <c r="W505" s="130">
        <f t="shared" si="80"/>
        <v>0</v>
      </c>
      <c r="X505" s="132"/>
      <c r="Y505" s="132">
        <f t="shared" si="81"/>
        <v>0</v>
      </c>
      <c r="Z505" s="133"/>
      <c r="AA505" s="133"/>
      <c r="AB505" s="133"/>
      <c r="AC505" s="133"/>
      <c r="AD505" s="149">
        <f>'Ficha funcionário'!Q500</f>
        <v>0</v>
      </c>
      <c r="AE505" s="149">
        <f>'Ficha funcionário'!P500</f>
        <v>0</v>
      </c>
      <c r="AF505" s="133"/>
      <c r="AG505" s="221"/>
      <c r="AH505" s="221"/>
      <c r="AI505" s="222">
        <f t="shared" si="76"/>
        <v>0</v>
      </c>
      <c r="AJ505" s="223">
        <f>'Ficha funcionário'!J500</f>
        <v>0</v>
      </c>
      <c r="AK505" s="222">
        <f>'Ficha funcionário'!K500</f>
        <v>0</v>
      </c>
      <c r="AL505" s="222">
        <f>'Ficha funcionário'!L500</f>
        <v>0</v>
      </c>
      <c r="AM505" s="222">
        <f>'Ficha funcionário'!M500</f>
        <v>-0.3</v>
      </c>
      <c r="AN505" s="222">
        <f t="shared" si="82"/>
        <v>0</v>
      </c>
      <c r="AO505" s="134">
        <f t="shared" si="77"/>
        <v>0</v>
      </c>
      <c r="AP505" s="178"/>
      <c r="AQ505" s="246" t="s">
        <v>175</v>
      </c>
      <c r="AR505" s="179"/>
      <c r="AS505" s="179"/>
      <c r="AT505" s="179"/>
      <c r="AU505" s="179"/>
    </row>
    <row r="506" spans="1:47">
      <c r="A506" s="123" t="b">
        <f>'Ficha funcionário'!A501</f>
        <v>0</v>
      </c>
      <c r="B506" s="123">
        <f>'Ficha funcionário'!B501</f>
        <v>0</v>
      </c>
      <c r="C506" s="123">
        <f>'Ficha funcionário'!C501</f>
        <v>0</v>
      </c>
      <c r="D506" s="124">
        <f>'Ficha funcionário'!D501</f>
        <v>0</v>
      </c>
      <c r="E50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0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06" s="173">
        <f>'Ficha funcionário'!I501</f>
        <v>0</v>
      </c>
      <c r="H506" s="126">
        <f>'Ficha funcionário'!N501</f>
        <v>44</v>
      </c>
      <c r="I506" s="126">
        <f>'Ficha funcionário'!O501</f>
        <v>9</v>
      </c>
      <c r="J506" s="127">
        <f t="shared" si="73"/>
        <v>0</v>
      </c>
      <c r="K506" s="172"/>
      <c r="L506" s="172"/>
      <c r="M506" s="172"/>
      <c r="N506" s="128">
        <f t="shared" si="78"/>
        <v>0</v>
      </c>
      <c r="O506" s="128">
        <f t="shared" si="74"/>
        <v>0</v>
      </c>
      <c r="P506" s="128">
        <f t="shared" si="75"/>
        <v>0</v>
      </c>
      <c r="Q506" s="129">
        <f t="shared" si="79"/>
        <v>18</v>
      </c>
      <c r="R506" s="177">
        <v>0</v>
      </c>
      <c r="S506" s="177">
        <v>0</v>
      </c>
      <c r="T506" s="177">
        <v>0</v>
      </c>
      <c r="U506" s="129">
        <f>-(S506*'Ficha funcionário'!O501)*'Ficha de funcio e processa'!J506</f>
        <v>0</v>
      </c>
      <c r="V506" s="129">
        <f>(T506*'Ficha funcionário'!O501)*'Ficha de funcio e processa'!J506</f>
        <v>0</v>
      </c>
      <c r="W506" s="130">
        <f t="shared" si="80"/>
        <v>0</v>
      </c>
      <c r="X506" s="132"/>
      <c r="Y506" s="132">
        <f t="shared" si="81"/>
        <v>0</v>
      </c>
      <c r="Z506" s="133"/>
      <c r="AA506" s="133"/>
      <c r="AB506" s="133"/>
      <c r="AC506" s="133"/>
      <c r="AD506" s="149">
        <f>'Ficha funcionário'!Q501</f>
        <v>0</v>
      </c>
      <c r="AE506" s="149">
        <f>'Ficha funcionário'!P501</f>
        <v>0</v>
      </c>
      <c r="AF506" s="133"/>
      <c r="AG506" s="221"/>
      <c r="AH506" s="221"/>
      <c r="AI506" s="222">
        <f t="shared" si="76"/>
        <v>0</v>
      </c>
      <c r="AJ506" s="223">
        <f>'Ficha funcionário'!J501</f>
        <v>0</v>
      </c>
      <c r="AK506" s="222">
        <f>'Ficha funcionário'!K501</f>
        <v>0</v>
      </c>
      <c r="AL506" s="222">
        <f>'Ficha funcionário'!L501</f>
        <v>0</v>
      </c>
      <c r="AM506" s="222">
        <f>'Ficha funcionário'!M501</f>
        <v>-0.3</v>
      </c>
      <c r="AN506" s="222">
        <f t="shared" si="82"/>
        <v>0</v>
      </c>
      <c r="AO506" s="134">
        <f t="shared" si="77"/>
        <v>0</v>
      </c>
      <c r="AP506" s="178"/>
      <c r="AQ506" s="246" t="s">
        <v>175</v>
      </c>
      <c r="AR506" s="179"/>
      <c r="AS506" s="179"/>
      <c r="AT506" s="179"/>
      <c r="AU506" s="179"/>
    </row>
    <row r="507" spans="1:47">
      <c r="A507" s="123" t="b">
        <f>'Ficha funcionário'!A502</f>
        <v>0</v>
      </c>
      <c r="B507" s="123">
        <f>'Ficha funcionário'!B502</f>
        <v>0</v>
      </c>
      <c r="C507" s="123">
        <f>'Ficha funcionário'!C502</f>
        <v>0</v>
      </c>
      <c r="D507" s="124">
        <f>'Ficha funcionário'!D502</f>
        <v>0</v>
      </c>
      <c r="E50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0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07" s="173">
        <f>'Ficha funcionário'!I502</f>
        <v>0</v>
      </c>
      <c r="H507" s="126">
        <f>'Ficha funcionário'!N502</f>
        <v>44</v>
      </c>
      <c r="I507" s="126">
        <f>'Ficha funcionário'!O502</f>
        <v>9</v>
      </c>
      <c r="J507" s="127">
        <f t="shared" si="73"/>
        <v>0</v>
      </c>
      <c r="K507" s="172"/>
      <c r="L507" s="172"/>
      <c r="M507" s="172"/>
      <c r="N507" s="128">
        <f t="shared" si="78"/>
        <v>0</v>
      </c>
      <c r="O507" s="128">
        <f t="shared" si="74"/>
        <v>0</v>
      </c>
      <c r="P507" s="128">
        <f t="shared" si="75"/>
        <v>0</v>
      </c>
      <c r="Q507" s="129">
        <f t="shared" si="79"/>
        <v>18</v>
      </c>
      <c r="R507" s="177">
        <v>0</v>
      </c>
      <c r="S507" s="177">
        <v>0</v>
      </c>
      <c r="T507" s="177">
        <v>0</v>
      </c>
      <c r="U507" s="129">
        <f>-(S507*'Ficha funcionário'!O502)*'Ficha de funcio e processa'!J507</f>
        <v>0</v>
      </c>
      <c r="V507" s="129">
        <f>(T507*'Ficha funcionário'!O502)*'Ficha de funcio e processa'!J507</f>
        <v>0</v>
      </c>
      <c r="W507" s="130">
        <f t="shared" si="80"/>
        <v>0</v>
      </c>
      <c r="X507" s="132"/>
      <c r="Y507" s="132">
        <f t="shared" si="81"/>
        <v>0</v>
      </c>
      <c r="Z507" s="133"/>
      <c r="AA507" s="133"/>
      <c r="AB507" s="133"/>
      <c r="AC507" s="133"/>
      <c r="AD507" s="149">
        <f>'Ficha funcionário'!Q502</f>
        <v>0</v>
      </c>
      <c r="AE507" s="149">
        <f>'Ficha funcionário'!P502</f>
        <v>0</v>
      </c>
      <c r="AF507" s="133"/>
      <c r="AG507" s="221"/>
      <c r="AH507" s="221"/>
      <c r="AI507" s="222">
        <f t="shared" si="76"/>
        <v>0</v>
      </c>
      <c r="AJ507" s="223">
        <f>'Ficha funcionário'!J502</f>
        <v>0</v>
      </c>
      <c r="AK507" s="222">
        <f>'Ficha funcionário'!K502</f>
        <v>0</v>
      </c>
      <c r="AL507" s="222">
        <f>'Ficha funcionário'!L502</f>
        <v>0</v>
      </c>
      <c r="AM507" s="222">
        <f>'Ficha funcionário'!M502</f>
        <v>-0.3</v>
      </c>
      <c r="AN507" s="222">
        <f t="shared" si="82"/>
        <v>0</v>
      </c>
      <c r="AO507" s="134">
        <f t="shared" si="77"/>
        <v>0</v>
      </c>
      <c r="AP507" s="178"/>
      <c r="AQ507" s="246" t="s">
        <v>175</v>
      </c>
      <c r="AR507" s="179"/>
      <c r="AS507" s="179"/>
      <c r="AT507" s="179"/>
      <c r="AU507" s="179"/>
    </row>
    <row r="508" spans="1:47">
      <c r="A508" s="123" t="b">
        <f>'Ficha funcionário'!A503</f>
        <v>0</v>
      </c>
      <c r="B508" s="123">
        <f>'Ficha funcionário'!B503</f>
        <v>0</v>
      </c>
      <c r="C508" s="123">
        <f>'Ficha funcionário'!C503</f>
        <v>0</v>
      </c>
      <c r="D508" s="124">
        <f>'Ficha funcionário'!D503</f>
        <v>0</v>
      </c>
      <c r="E50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0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08" s="173">
        <f>'Ficha funcionário'!I503</f>
        <v>0</v>
      </c>
      <c r="H508" s="126">
        <f>'Ficha funcionário'!N503</f>
        <v>44</v>
      </c>
      <c r="I508" s="126">
        <f>'Ficha funcionário'!O503</f>
        <v>9</v>
      </c>
      <c r="J508" s="127">
        <f t="shared" si="73"/>
        <v>0</v>
      </c>
      <c r="K508" s="172"/>
      <c r="L508" s="172"/>
      <c r="M508" s="172"/>
      <c r="N508" s="128">
        <f t="shared" si="78"/>
        <v>0</v>
      </c>
      <c r="O508" s="128">
        <f t="shared" si="74"/>
        <v>0</v>
      </c>
      <c r="P508" s="128">
        <f t="shared" si="75"/>
        <v>0</v>
      </c>
      <c r="Q508" s="129">
        <f t="shared" si="79"/>
        <v>18</v>
      </c>
      <c r="R508" s="177">
        <v>0</v>
      </c>
      <c r="S508" s="177">
        <v>0</v>
      </c>
      <c r="T508" s="177">
        <v>0</v>
      </c>
      <c r="U508" s="129">
        <f>-(S508*'Ficha funcionário'!O503)*'Ficha de funcio e processa'!J508</f>
        <v>0</v>
      </c>
      <c r="V508" s="129">
        <f>(T508*'Ficha funcionário'!O503)*'Ficha de funcio e processa'!J508</f>
        <v>0</v>
      </c>
      <c r="W508" s="130">
        <f t="shared" si="80"/>
        <v>0</v>
      </c>
      <c r="X508" s="132"/>
      <c r="Y508" s="132">
        <f t="shared" si="81"/>
        <v>0</v>
      </c>
      <c r="Z508" s="133"/>
      <c r="AA508" s="133"/>
      <c r="AB508" s="133"/>
      <c r="AC508" s="133"/>
      <c r="AD508" s="149">
        <f>'Ficha funcionário'!Q503</f>
        <v>0</v>
      </c>
      <c r="AE508" s="149">
        <f>'Ficha funcionário'!P503</f>
        <v>0</v>
      </c>
      <c r="AF508" s="133"/>
      <c r="AG508" s="221"/>
      <c r="AH508" s="221"/>
      <c r="AI508" s="222">
        <f t="shared" si="76"/>
        <v>0</v>
      </c>
      <c r="AJ508" s="223">
        <f>'Ficha funcionário'!J503</f>
        <v>0</v>
      </c>
      <c r="AK508" s="222">
        <f>'Ficha funcionário'!K503</f>
        <v>0</v>
      </c>
      <c r="AL508" s="222">
        <f>'Ficha funcionário'!L503</f>
        <v>0</v>
      </c>
      <c r="AM508" s="222">
        <f>'Ficha funcionário'!M503</f>
        <v>-0.3</v>
      </c>
      <c r="AN508" s="222">
        <f t="shared" si="82"/>
        <v>0</v>
      </c>
      <c r="AO508" s="134">
        <f t="shared" si="77"/>
        <v>0</v>
      </c>
      <c r="AP508" s="178"/>
      <c r="AQ508" s="246" t="s">
        <v>175</v>
      </c>
      <c r="AR508" s="179"/>
      <c r="AS508" s="179"/>
      <c r="AT508" s="179"/>
      <c r="AU508" s="179"/>
    </row>
    <row r="509" spans="1:47">
      <c r="A509" s="123" t="b">
        <f>'Ficha funcionário'!A504</f>
        <v>0</v>
      </c>
      <c r="B509" s="123">
        <f>'Ficha funcionário'!B504</f>
        <v>0</v>
      </c>
      <c r="C509" s="123">
        <f>'Ficha funcionário'!C504</f>
        <v>0</v>
      </c>
      <c r="D509" s="124">
        <f>'Ficha funcionário'!D504</f>
        <v>0</v>
      </c>
      <c r="E50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0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09" s="173">
        <f>'Ficha funcionário'!I504</f>
        <v>0</v>
      </c>
      <c r="H509" s="126">
        <f>'Ficha funcionário'!N504</f>
        <v>44</v>
      </c>
      <c r="I509" s="126">
        <f>'Ficha funcionário'!O504</f>
        <v>9</v>
      </c>
      <c r="J509" s="127">
        <f t="shared" si="73"/>
        <v>0</v>
      </c>
      <c r="K509" s="172"/>
      <c r="L509" s="172"/>
      <c r="M509" s="172"/>
      <c r="N509" s="128">
        <f t="shared" si="78"/>
        <v>0</v>
      </c>
      <c r="O509" s="128">
        <f t="shared" si="74"/>
        <v>0</v>
      </c>
      <c r="P509" s="128">
        <f t="shared" si="75"/>
        <v>0</v>
      </c>
      <c r="Q509" s="129">
        <f t="shared" si="79"/>
        <v>18</v>
      </c>
      <c r="R509" s="177">
        <v>0</v>
      </c>
      <c r="S509" s="177">
        <v>0</v>
      </c>
      <c r="T509" s="177">
        <v>0</v>
      </c>
      <c r="U509" s="129">
        <f>-(S509*'Ficha funcionário'!O504)*'Ficha de funcio e processa'!J509</f>
        <v>0</v>
      </c>
      <c r="V509" s="129">
        <f>(T509*'Ficha funcionário'!O504)*'Ficha de funcio e processa'!J509</f>
        <v>0</v>
      </c>
      <c r="W509" s="130">
        <f t="shared" si="80"/>
        <v>0</v>
      </c>
      <c r="X509" s="132"/>
      <c r="Y509" s="132">
        <f t="shared" si="81"/>
        <v>0</v>
      </c>
      <c r="Z509" s="133"/>
      <c r="AA509" s="133"/>
      <c r="AB509" s="133"/>
      <c r="AC509" s="133"/>
      <c r="AD509" s="149">
        <f>'Ficha funcionário'!Q504</f>
        <v>0</v>
      </c>
      <c r="AE509" s="149">
        <f>'Ficha funcionário'!P504</f>
        <v>0</v>
      </c>
      <c r="AF509" s="133"/>
      <c r="AG509" s="221"/>
      <c r="AH509" s="221"/>
      <c r="AI509" s="222">
        <f t="shared" si="76"/>
        <v>0</v>
      </c>
      <c r="AJ509" s="223">
        <f>'Ficha funcionário'!J504</f>
        <v>0</v>
      </c>
      <c r="AK509" s="222">
        <f>'Ficha funcionário'!K504</f>
        <v>0</v>
      </c>
      <c r="AL509" s="222">
        <f>'Ficha funcionário'!L504</f>
        <v>0</v>
      </c>
      <c r="AM509" s="222">
        <f>'Ficha funcionário'!M504</f>
        <v>-0.3</v>
      </c>
      <c r="AN509" s="222">
        <f t="shared" si="82"/>
        <v>0</v>
      </c>
      <c r="AO509" s="134">
        <f t="shared" si="77"/>
        <v>0</v>
      </c>
      <c r="AP509" s="178"/>
      <c r="AQ509" s="246" t="s">
        <v>175</v>
      </c>
      <c r="AR509" s="179"/>
      <c r="AS509" s="179"/>
      <c r="AT509" s="179"/>
      <c r="AU509" s="179"/>
    </row>
    <row r="510" spans="1:47">
      <c r="A510" s="123" t="b">
        <f>'Ficha funcionário'!A505</f>
        <v>0</v>
      </c>
      <c r="B510" s="123">
        <f>'Ficha funcionário'!B505</f>
        <v>0</v>
      </c>
      <c r="C510" s="123">
        <f>'Ficha funcionário'!C505</f>
        <v>0</v>
      </c>
      <c r="D510" s="124">
        <f>'Ficha funcionário'!D505</f>
        <v>0</v>
      </c>
      <c r="E51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1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10" s="173">
        <f>'Ficha funcionário'!I505</f>
        <v>0</v>
      </c>
      <c r="H510" s="126">
        <f>'Ficha funcionário'!N505</f>
        <v>44</v>
      </c>
      <c r="I510" s="126">
        <f>'Ficha funcionário'!O505</f>
        <v>9</v>
      </c>
      <c r="J510" s="127">
        <f t="shared" si="73"/>
        <v>0</v>
      </c>
      <c r="K510" s="172"/>
      <c r="L510" s="172"/>
      <c r="M510" s="172"/>
      <c r="N510" s="128">
        <f t="shared" si="78"/>
        <v>0</v>
      </c>
      <c r="O510" s="128">
        <f t="shared" si="74"/>
        <v>0</v>
      </c>
      <c r="P510" s="128">
        <f t="shared" si="75"/>
        <v>0</v>
      </c>
      <c r="Q510" s="129">
        <f t="shared" si="79"/>
        <v>18</v>
      </c>
      <c r="R510" s="177">
        <v>0</v>
      </c>
      <c r="S510" s="177">
        <v>0</v>
      </c>
      <c r="T510" s="177">
        <v>0</v>
      </c>
      <c r="U510" s="129">
        <f>-(S510*'Ficha funcionário'!O505)*'Ficha de funcio e processa'!J510</f>
        <v>0</v>
      </c>
      <c r="V510" s="129">
        <f>(T510*'Ficha funcionário'!O505)*'Ficha de funcio e processa'!J510</f>
        <v>0</v>
      </c>
      <c r="W510" s="130">
        <f t="shared" si="80"/>
        <v>0</v>
      </c>
      <c r="X510" s="132"/>
      <c r="Y510" s="132">
        <f t="shared" si="81"/>
        <v>0</v>
      </c>
      <c r="Z510" s="133"/>
      <c r="AA510" s="133"/>
      <c r="AB510" s="133"/>
      <c r="AC510" s="133"/>
      <c r="AD510" s="149">
        <f>'Ficha funcionário'!Q505</f>
        <v>0</v>
      </c>
      <c r="AE510" s="149">
        <f>'Ficha funcionário'!P505</f>
        <v>0</v>
      </c>
      <c r="AF510" s="133"/>
      <c r="AG510" s="221"/>
      <c r="AH510" s="221"/>
      <c r="AI510" s="222">
        <f t="shared" si="76"/>
        <v>0</v>
      </c>
      <c r="AJ510" s="223">
        <f>'Ficha funcionário'!J505</f>
        <v>0</v>
      </c>
      <c r="AK510" s="222">
        <f>'Ficha funcionário'!K505</f>
        <v>0</v>
      </c>
      <c r="AL510" s="222">
        <f>'Ficha funcionário'!L505</f>
        <v>0</v>
      </c>
      <c r="AM510" s="222">
        <f>'Ficha funcionário'!M505</f>
        <v>-0.3</v>
      </c>
      <c r="AN510" s="222">
        <f t="shared" si="82"/>
        <v>0</v>
      </c>
      <c r="AO510" s="134">
        <f t="shared" si="77"/>
        <v>0</v>
      </c>
      <c r="AP510" s="178"/>
      <c r="AQ510" s="246" t="s">
        <v>175</v>
      </c>
      <c r="AR510" s="179"/>
      <c r="AS510" s="179"/>
      <c r="AT510" s="179"/>
      <c r="AU510" s="179"/>
    </row>
    <row r="511" spans="1:47">
      <c r="A511" s="123" t="b">
        <f>'Ficha funcionário'!A506</f>
        <v>0</v>
      </c>
      <c r="B511" s="123">
        <f>'Ficha funcionário'!B506</f>
        <v>0</v>
      </c>
      <c r="C511" s="123">
        <f>'Ficha funcionário'!C506</f>
        <v>0</v>
      </c>
      <c r="D511" s="124">
        <f>'Ficha funcionário'!D506</f>
        <v>0</v>
      </c>
      <c r="E51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1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11" s="173">
        <f>'Ficha funcionário'!I506</f>
        <v>0</v>
      </c>
      <c r="H511" s="126">
        <f>'Ficha funcionário'!N506</f>
        <v>44</v>
      </c>
      <c r="I511" s="126">
        <f>'Ficha funcionário'!O506</f>
        <v>9</v>
      </c>
      <c r="J511" s="127">
        <f t="shared" si="73"/>
        <v>0</v>
      </c>
      <c r="K511" s="172"/>
      <c r="L511" s="172"/>
      <c r="M511" s="172"/>
      <c r="N511" s="128">
        <f t="shared" si="78"/>
        <v>0</v>
      </c>
      <c r="O511" s="128">
        <f t="shared" si="74"/>
        <v>0</v>
      </c>
      <c r="P511" s="128">
        <f t="shared" si="75"/>
        <v>0</v>
      </c>
      <c r="Q511" s="129">
        <f t="shared" si="79"/>
        <v>18</v>
      </c>
      <c r="R511" s="177">
        <v>0</v>
      </c>
      <c r="S511" s="177">
        <v>0</v>
      </c>
      <c r="T511" s="177">
        <v>0</v>
      </c>
      <c r="U511" s="129">
        <f>-(S511*'Ficha funcionário'!O506)*'Ficha de funcio e processa'!J511</f>
        <v>0</v>
      </c>
      <c r="V511" s="129">
        <f>(T511*'Ficha funcionário'!O506)*'Ficha de funcio e processa'!J511</f>
        <v>0</v>
      </c>
      <c r="W511" s="130">
        <f t="shared" si="80"/>
        <v>0</v>
      </c>
      <c r="X511" s="132"/>
      <c r="Y511" s="132">
        <f t="shared" si="81"/>
        <v>0</v>
      </c>
      <c r="Z511" s="133"/>
      <c r="AA511" s="133"/>
      <c r="AB511" s="133"/>
      <c r="AC511" s="133"/>
      <c r="AD511" s="149">
        <f>'Ficha funcionário'!Q506</f>
        <v>0</v>
      </c>
      <c r="AE511" s="149">
        <f>'Ficha funcionário'!P506</f>
        <v>0</v>
      </c>
      <c r="AF511" s="133"/>
      <c r="AG511" s="221"/>
      <c r="AH511" s="221"/>
      <c r="AI511" s="222">
        <f t="shared" si="76"/>
        <v>0</v>
      </c>
      <c r="AJ511" s="223">
        <f>'Ficha funcionário'!J506</f>
        <v>0</v>
      </c>
      <c r="AK511" s="222">
        <f>'Ficha funcionário'!K506</f>
        <v>0</v>
      </c>
      <c r="AL511" s="222">
        <f>'Ficha funcionário'!L506</f>
        <v>0</v>
      </c>
      <c r="AM511" s="222">
        <f>'Ficha funcionário'!M506</f>
        <v>-0.3</v>
      </c>
      <c r="AN511" s="222">
        <f t="shared" si="82"/>
        <v>0</v>
      </c>
      <c r="AO511" s="134">
        <f t="shared" si="77"/>
        <v>0</v>
      </c>
      <c r="AP511" s="178"/>
      <c r="AQ511" s="246" t="s">
        <v>175</v>
      </c>
      <c r="AR511" s="179"/>
      <c r="AS511" s="179"/>
      <c r="AT511" s="179"/>
      <c r="AU511" s="179"/>
    </row>
    <row r="512" spans="1:47">
      <c r="A512" s="123" t="b">
        <f>'Ficha funcionário'!A507</f>
        <v>0</v>
      </c>
      <c r="B512" s="123">
        <f>'Ficha funcionário'!B507</f>
        <v>0</v>
      </c>
      <c r="C512" s="123">
        <f>'Ficha funcionário'!C507</f>
        <v>0</v>
      </c>
      <c r="D512" s="124">
        <f>'Ficha funcionário'!D507</f>
        <v>0</v>
      </c>
      <c r="E51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1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12" s="173">
        <f>'Ficha funcionário'!I507</f>
        <v>0</v>
      </c>
      <c r="H512" s="126">
        <f>'Ficha funcionário'!N507</f>
        <v>44</v>
      </c>
      <c r="I512" s="126">
        <f>'Ficha funcionário'!O507</f>
        <v>9</v>
      </c>
      <c r="J512" s="127">
        <f t="shared" si="73"/>
        <v>0</v>
      </c>
      <c r="K512" s="172"/>
      <c r="L512" s="172"/>
      <c r="M512" s="172"/>
      <c r="N512" s="128">
        <f t="shared" si="78"/>
        <v>0</v>
      </c>
      <c r="O512" s="128">
        <f t="shared" si="74"/>
        <v>0</v>
      </c>
      <c r="P512" s="128">
        <f t="shared" si="75"/>
        <v>0</v>
      </c>
      <c r="Q512" s="129">
        <f t="shared" si="79"/>
        <v>18</v>
      </c>
      <c r="R512" s="177">
        <v>0</v>
      </c>
      <c r="S512" s="177">
        <v>0</v>
      </c>
      <c r="T512" s="177">
        <v>0</v>
      </c>
      <c r="U512" s="129">
        <f>-(S512*'Ficha funcionário'!O507)*'Ficha de funcio e processa'!J512</f>
        <v>0</v>
      </c>
      <c r="V512" s="129">
        <f>(T512*'Ficha funcionário'!O507)*'Ficha de funcio e processa'!J512</f>
        <v>0</v>
      </c>
      <c r="W512" s="130">
        <f t="shared" si="80"/>
        <v>0</v>
      </c>
      <c r="X512" s="132"/>
      <c r="Y512" s="132">
        <f t="shared" si="81"/>
        <v>0</v>
      </c>
      <c r="Z512" s="133"/>
      <c r="AA512" s="133"/>
      <c r="AB512" s="133"/>
      <c r="AC512" s="133"/>
      <c r="AD512" s="149">
        <f>'Ficha funcionário'!Q507</f>
        <v>0</v>
      </c>
      <c r="AE512" s="149">
        <f>'Ficha funcionário'!P507</f>
        <v>0</v>
      </c>
      <c r="AF512" s="133"/>
      <c r="AG512" s="221"/>
      <c r="AH512" s="221"/>
      <c r="AI512" s="222">
        <f t="shared" si="76"/>
        <v>0</v>
      </c>
      <c r="AJ512" s="223">
        <f>'Ficha funcionário'!J507</f>
        <v>0</v>
      </c>
      <c r="AK512" s="222">
        <f>'Ficha funcionário'!K507</f>
        <v>0</v>
      </c>
      <c r="AL512" s="222">
        <f>'Ficha funcionário'!L507</f>
        <v>0</v>
      </c>
      <c r="AM512" s="222">
        <f>'Ficha funcionário'!M507</f>
        <v>-0.3</v>
      </c>
      <c r="AN512" s="222">
        <f t="shared" si="82"/>
        <v>0</v>
      </c>
      <c r="AO512" s="134">
        <f t="shared" si="77"/>
        <v>0</v>
      </c>
      <c r="AP512" s="178"/>
      <c r="AQ512" s="246" t="s">
        <v>175</v>
      </c>
      <c r="AR512" s="179"/>
      <c r="AS512" s="179"/>
      <c r="AT512" s="179"/>
      <c r="AU512" s="179"/>
    </row>
    <row r="513" spans="1:47">
      <c r="A513" s="123" t="b">
        <f>'Ficha funcionário'!A508</f>
        <v>0</v>
      </c>
      <c r="B513" s="123">
        <f>'Ficha funcionário'!B508</f>
        <v>0</v>
      </c>
      <c r="C513" s="123">
        <f>'Ficha funcionário'!C508</f>
        <v>0</v>
      </c>
      <c r="D513" s="124">
        <f>'Ficha funcionário'!D508</f>
        <v>0</v>
      </c>
      <c r="E51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1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13" s="173">
        <f>'Ficha funcionário'!I508</f>
        <v>0</v>
      </c>
      <c r="H513" s="126">
        <f>'Ficha funcionário'!N508</f>
        <v>44</v>
      </c>
      <c r="I513" s="126">
        <f>'Ficha funcionário'!O508</f>
        <v>9</v>
      </c>
      <c r="J513" s="127">
        <f t="shared" si="73"/>
        <v>0</v>
      </c>
      <c r="K513" s="172"/>
      <c r="L513" s="172"/>
      <c r="M513" s="172"/>
      <c r="N513" s="128">
        <f t="shared" si="78"/>
        <v>0</v>
      </c>
      <c r="O513" s="128">
        <f t="shared" si="74"/>
        <v>0</v>
      </c>
      <c r="P513" s="128">
        <f t="shared" si="75"/>
        <v>0</v>
      </c>
      <c r="Q513" s="129">
        <f t="shared" si="79"/>
        <v>18</v>
      </c>
      <c r="R513" s="177">
        <v>0</v>
      </c>
      <c r="S513" s="177">
        <v>0</v>
      </c>
      <c r="T513" s="177">
        <v>0</v>
      </c>
      <c r="U513" s="129">
        <f>-(S513*'Ficha funcionário'!O508)*'Ficha de funcio e processa'!J513</f>
        <v>0</v>
      </c>
      <c r="V513" s="129">
        <f>(T513*'Ficha funcionário'!O508)*'Ficha de funcio e processa'!J513</f>
        <v>0</v>
      </c>
      <c r="W513" s="130">
        <f t="shared" si="80"/>
        <v>0</v>
      </c>
      <c r="X513" s="132"/>
      <c r="Y513" s="132">
        <f t="shared" si="81"/>
        <v>0</v>
      </c>
      <c r="Z513" s="133"/>
      <c r="AA513" s="133"/>
      <c r="AB513" s="133"/>
      <c r="AC513" s="133"/>
      <c r="AD513" s="149">
        <f>'Ficha funcionário'!Q508</f>
        <v>0</v>
      </c>
      <c r="AE513" s="149">
        <f>'Ficha funcionário'!P508</f>
        <v>0</v>
      </c>
      <c r="AF513" s="133"/>
      <c r="AG513" s="221"/>
      <c r="AH513" s="221"/>
      <c r="AI513" s="222">
        <f t="shared" si="76"/>
        <v>0</v>
      </c>
      <c r="AJ513" s="223">
        <f>'Ficha funcionário'!J508</f>
        <v>0</v>
      </c>
      <c r="AK513" s="222">
        <f>'Ficha funcionário'!K508</f>
        <v>0</v>
      </c>
      <c r="AL513" s="222">
        <f>'Ficha funcionário'!L508</f>
        <v>0</v>
      </c>
      <c r="AM513" s="222">
        <f>'Ficha funcionário'!M508</f>
        <v>-0.3</v>
      </c>
      <c r="AN513" s="222">
        <f t="shared" si="82"/>
        <v>0</v>
      </c>
      <c r="AO513" s="134">
        <f t="shared" si="77"/>
        <v>0</v>
      </c>
      <c r="AP513" s="178"/>
      <c r="AQ513" s="246" t="s">
        <v>175</v>
      </c>
      <c r="AR513" s="179"/>
      <c r="AS513" s="179"/>
      <c r="AT513" s="179"/>
      <c r="AU513" s="179"/>
    </row>
    <row r="514" spans="1:47">
      <c r="A514" s="123" t="b">
        <f>'Ficha funcionário'!A509</f>
        <v>0</v>
      </c>
      <c r="B514" s="123">
        <f>'Ficha funcionário'!B509</f>
        <v>0</v>
      </c>
      <c r="C514" s="123">
        <f>'Ficha funcionário'!C509</f>
        <v>0</v>
      </c>
      <c r="D514" s="124">
        <f>'Ficha funcionário'!D509</f>
        <v>0</v>
      </c>
      <c r="E51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1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14" s="173">
        <f>'Ficha funcionário'!I509</f>
        <v>0</v>
      </c>
      <c r="H514" s="126">
        <f>'Ficha funcionário'!N509</f>
        <v>44</v>
      </c>
      <c r="I514" s="126">
        <f>'Ficha funcionário'!O509</f>
        <v>9</v>
      </c>
      <c r="J514" s="127">
        <f t="shared" si="73"/>
        <v>0</v>
      </c>
      <c r="K514" s="172"/>
      <c r="L514" s="172"/>
      <c r="M514" s="172"/>
      <c r="N514" s="128">
        <f t="shared" si="78"/>
        <v>0</v>
      </c>
      <c r="O514" s="128">
        <f t="shared" si="74"/>
        <v>0</v>
      </c>
      <c r="P514" s="128">
        <f t="shared" si="75"/>
        <v>0</v>
      </c>
      <c r="Q514" s="129">
        <f t="shared" si="79"/>
        <v>18</v>
      </c>
      <c r="R514" s="177">
        <v>0</v>
      </c>
      <c r="S514" s="177">
        <v>0</v>
      </c>
      <c r="T514" s="177">
        <v>0</v>
      </c>
      <c r="U514" s="129">
        <f>-(S514*'Ficha funcionário'!O509)*'Ficha de funcio e processa'!J514</f>
        <v>0</v>
      </c>
      <c r="V514" s="129">
        <f>(T514*'Ficha funcionário'!O509)*'Ficha de funcio e processa'!J514</f>
        <v>0</v>
      </c>
      <c r="W514" s="130">
        <f t="shared" si="80"/>
        <v>0</v>
      </c>
      <c r="X514" s="132"/>
      <c r="Y514" s="132">
        <f t="shared" si="81"/>
        <v>0</v>
      </c>
      <c r="Z514" s="133"/>
      <c r="AA514" s="133"/>
      <c r="AB514" s="133"/>
      <c r="AC514" s="133"/>
      <c r="AD514" s="149">
        <f>'Ficha funcionário'!Q509</f>
        <v>0</v>
      </c>
      <c r="AE514" s="149">
        <f>'Ficha funcionário'!P509</f>
        <v>0</v>
      </c>
      <c r="AF514" s="133"/>
      <c r="AG514" s="221"/>
      <c r="AH514" s="221"/>
      <c r="AI514" s="222">
        <f t="shared" si="76"/>
        <v>0</v>
      </c>
      <c r="AJ514" s="223">
        <f>'Ficha funcionário'!J509</f>
        <v>0</v>
      </c>
      <c r="AK514" s="222">
        <f>'Ficha funcionário'!K509</f>
        <v>0</v>
      </c>
      <c r="AL514" s="222">
        <f>'Ficha funcionário'!L509</f>
        <v>0</v>
      </c>
      <c r="AM514" s="222">
        <f>'Ficha funcionário'!M509</f>
        <v>-0.3</v>
      </c>
      <c r="AN514" s="222">
        <f t="shared" si="82"/>
        <v>0</v>
      </c>
      <c r="AO514" s="134">
        <f t="shared" si="77"/>
        <v>0</v>
      </c>
      <c r="AP514" s="178"/>
      <c r="AQ514" s="246" t="s">
        <v>175</v>
      </c>
      <c r="AR514" s="179"/>
      <c r="AS514" s="179"/>
      <c r="AT514" s="179"/>
      <c r="AU514" s="179"/>
    </row>
    <row r="515" spans="1:47">
      <c r="A515" s="123" t="b">
        <f>'Ficha funcionário'!A510</f>
        <v>0</v>
      </c>
      <c r="B515" s="123">
        <f>'Ficha funcionário'!B510</f>
        <v>0</v>
      </c>
      <c r="C515" s="123">
        <f>'Ficha funcionário'!C510</f>
        <v>0</v>
      </c>
      <c r="D515" s="124">
        <f>'Ficha funcionário'!D510</f>
        <v>0</v>
      </c>
      <c r="E51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1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15" s="173">
        <f>'Ficha funcionário'!I510</f>
        <v>0</v>
      </c>
      <c r="H515" s="126">
        <f>'Ficha funcionário'!N510</f>
        <v>44</v>
      </c>
      <c r="I515" s="126">
        <f>'Ficha funcionário'!O510</f>
        <v>9</v>
      </c>
      <c r="J515" s="127">
        <f t="shared" si="73"/>
        <v>0</v>
      </c>
      <c r="K515" s="172"/>
      <c r="L515" s="172"/>
      <c r="M515" s="172"/>
      <c r="N515" s="128">
        <f t="shared" si="78"/>
        <v>0</v>
      </c>
      <c r="O515" s="128">
        <f t="shared" si="74"/>
        <v>0</v>
      </c>
      <c r="P515" s="128">
        <f t="shared" si="75"/>
        <v>0</v>
      </c>
      <c r="Q515" s="129">
        <f t="shared" si="79"/>
        <v>18</v>
      </c>
      <c r="R515" s="177">
        <v>0</v>
      </c>
      <c r="S515" s="177">
        <v>0</v>
      </c>
      <c r="T515" s="177">
        <v>0</v>
      </c>
      <c r="U515" s="129">
        <f>-(S515*'Ficha funcionário'!O510)*'Ficha de funcio e processa'!J515</f>
        <v>0</v>
      </c>
      <c r="V515" s="129">
        <f>(T515*'Ficha funcionário'!O510)*'Ficha de funcio e processa'!J515</f>
        <v>0</v>
      </c>
      <c r="W515" s="130">
        <f t="shared" si="80"/>
        <v>0</v>
      </c>
      <c r="X515" s="132"/>
      <c r="Y515" s="132">
        <f t="shared" si="81"/>
        <v>0</v>
      </c>
      <c r="Z515" s="133"/>
      <c r="AA515" s="133"/>
      <c r="AB515" s="133"/>
      <c r="AC515" s="133"/>
      <c r="AD515" s="149">
        <f>'Ficha funcionário'!Q510</f>
        <v>0</v>
      </c>
      <c r="AE515" s="149">
        <f>'Ficha funcionário'!P510</f>
        <v>0</v>
      </c>
      <c r="AF515" s="133"/>
      <c r="AG515" s="221"/>
      <c r="AH515" s="221"/>
      <c r="AI515" s="222">
        <f t="shared" si="76"/>
        <v>0</v>
      </c>
      <c r="AJ515" s="223">
        <f>'Ficha funcionário'!J510</f>
        <v>0</v>
      </c>
      <c r="AK515" s="222">
        <f>'Ficha funcionário'!K510</f>
        <v>0</v>
      </c>
      <c r="AL515" s="222">
        <f>'Ficha funcionário'!L510</f>
        <v>0</v>
      </c>
      <c r="AM515" s="222">
        <f>'Ficha funcionário'!M510</f>
        <v>-0.3</v>
      </c>
      <c r="AN515" s="222">
        <f t="shared" si="82"/>
        <v>0</v>
      </c>
      <c r="AO515" s="134">
        <f t="shared" si="77"/>
        <v>0</v>
      </c>
      <c r="AP515" s="178"/>
      <c r="AQ515" s="246" t="s">
        <v>175</v>
      </c>
      <c r="AR515" s="179"/>
      <c r="AS515" s="179"/>
      <c r="AT515" s="179"/>
      <c r="AU515" s="179"/>
    </row>
    <row r="516" spans="1:47">
      <c r="A516" s="123" t="b">
        <f>'Ficha funcionário'!A511</f>
        <v>0</v>
      </c>
      <c r="B516" s="123">
        <f>'Ficha funcionário'!B511</f>
        <v>0</v>
      </c>
      <c r="C516" s="123">
        <f>'Ficha funcionário'!C511</f>
        <v>0</v>
      </c>
      <c r="D516" s="124">
        <f>'Ficha funcionário'!D511</f>
        <v>0</v>
      </c>
      <c r="E51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1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16" s="173">
        <f>'Ficha funcionário'!I511</f>
        <v>0</v>
      </c>
      <c r="H516" s="126">
        <f>'Ficha funcionário'!N511</f>
        <v>44</v>
      </c>
      <c r="I516" s="126">
        <f>'Ficha funcionário'!O511</f>
        <v>9</v>
      </c>
      <c r="J516" s="127">
        <f t="shared" si="73"/>
        <v>0</v>
      </c>
      <c r="K516" s="172"/>
      <c r="L516" s="172"/>
      <c r="M516" s="172"/>
      <c r="N516" s="128">
        <f t="shared" si="78"/>
        <v>0</v>
      </c>
      <c r="O516" s="128">
        <f t="shared" si="74"/>
        <v>0</v>
      </c>
      <c r="P516" s="128">
        <f t="shared" si="75"/>
        <v>0</v>
      </c>
      <c r="Q516" s="129">
        <f t="shared" si="79"/>
        <v>18</v>
      </c>
      <c r="R516" s="177">
        <v>0</v>
      </c>
      <c r="S516" s="177">
        <v>0</v>
      </c>
      <c r="T516" s="177">
        <v>0</v>
      </c>
      <c r="U516" s="129">
        <f>-(S516*'Ficha funcionário'!O511)*'Ficha de funcio e processa'!J516</f>
        <v>0</v>
      </c>
      <c r="V516" s="129">
        <f>(T516*'Ficha funcionário'!O511)*'Ficha de funcio e processa'!J516</f>
        <v>0</v>
      </c>
      <c r="W516" s="130">
        <f t="shared" si="80"/>
        <v>0</v>
      </c>
      <c r="X516" s="132"/>
      <c r="Y516" s="132">
        <f t="shared" si="81"/>
        <v>0</v>
      </c>
      <c r="Z516" s="133"/>
      <c r="AA516" s="133"/>
      <c r="AB516" s="133"/>
      <c r="AC516" s="133"/>
      <c r="AD516" s="149">
        <f>'Ficha funcionário'!Q511</f>
        <v>0</v>
      </c>
      <c r="AE516" s="149">
        <f>'Ficha funcionário'!P511</f>
        <v>0</v>
      </c>
      <c r="AF516" s="133"/>
      <c r="AG516" s="221"/>
      <c r="AH516" s="221"/>
      <c r="AI516" s="222">
        <f t="shared" si="76"/>
        <v>0</v>
      </c>
      <c r="AJ516" s="223">
        <f>'Ficha funcionário'!J511</f>
        <v>0</v>
      </c>
      <c r="AK516" s="222">
        <f>'Ficha funcionário'!K511</f>
        <v>0</v>
      </c>
      <c r="AL516" s="222">
        <f>'Ficha funcionário'!L511</f>
        <v>0</v>
      </c>
      <c r="AM516" s="222">
        <f>'Ficha funcionário'!M511</f>
        <v>-0.3</v>
      </c>
      <c r="AN516" s="222">
        <f t="shared" si="82"/>
        <v>0</v>
      </c>
      <c r="AO516" s="134">
        <f t="shared" si="77"/>
        <v>0</v>
      </c>
      <c r="AP516" s="178"/>
      <c r="AQ516" s="246" t="s">
        <v>175</v>
      </c>
      <c r="AR516" s="179"/>
      <c r="AS516" s="179"/>
      <c r="AT516" s="179"/>
      <c r="AU516" s="179"/>
    </row>
    <row r="517" spans="1:47">
      <c r="A517" s="123" t="b">
        <f>'Ficha funcionário'!A512</f>
        <v>0</v>
      </c>
      <c r="B517" s="123">
        <f>'Ficha funcionário'!B512</f>
        <v>0</v>
      </c>
      <c r="C517" s="123">
        <f>'Ficha funcionário'!C512</f>
        <v>0</v>
      </c>
      <c r="D517" s="124">
        <f>'Ficha funcionário'!D512</f>
        <v>0</v>
      </c>
      <c r="E51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1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17" s="173">
        <f>'Ficha funcionário'!I512</f>
        <v>0</v>
      </c>
      <c r="H517" s="126">
        <f>'Ficha funcionário'!N512</f>
        <v>44</v>
      </c>
      <c r="I517" s="126">
        <f>'Ficha funcionário'!O512</f>
        <v>9</v>
      </c>
      <c r="J517" s="127">
        <f t="shared" si="73"/>
        <v>0</v>
      </c>
      <c r="K517" s="172"/>
      <c r="L517" s="172"/>
      <c r="M517" s="172"/>
      <c r="N517" s="128">
        <f t="shared" si="78"/>
        <v>0</v>
      </c>
      <c r="O517" s="128">
        <f t="shared" si="74"/>
        <v>0</v>
      </c>
      <c r="P517" s="128">
        <f t="shared" si="75"/>
        <v>0</v>
      </c>
      <c r="Q517" s="129">
        <f t="shared" si="79"/>
        <v>18</v>
      </c>
      <c r="R517" s="177">
        <v>0</v>
      </c>
      <c r="S517" s="177">
        <v>0</v>
      </c>
      <c r="T517" s="177">
        <v>0</v>
      </c>
      <c r="U517" s="129">
        <f>-(S517*'Ficha funcionário'!O512)*'Ficha de funcio e processa'!J517</f>
        <v>0</v>
      </c>
      <c r="V517" s="129">
        <f>(T517*'Ficha funcionário'!O512)*'Ficha de funcio e processa'!J517</f>
        <v>0</v>
      </c>
      <c r="W517" s="130">
        <f t="shared" si="80"/>
        <v>0</v>
      </c>
      <c r="X517" s="132"/>
      <c r="Y517" s="132">
        <f t="shared" si="81"/>
        <v>0</v>
      </c>
      <c r="Z517" s="133"/>
      <c r="AA517" s="133"/>
      <c r="AB517" s="133"/>
      <c r="AC517" s="133"/>
      <c r="AD517" s="149">
        <f>'Ficha funcionário'!Q512</f>
        <v>0</v>
      </c>
      <c r="AE517" s="149">
        <f>'Ficha funcionário'!P512</f>
        <v>0</v>
      </c>
      <c r="AF517" s="133"/>
      <c r="AG517" s="221"/>
      <c r="AH517" s="221"/>
      <c r="AI517" s="222">
        <f t="shared" si="76"/>
        <v>0</v>
      </c>
      <c r="AJ517" s="223">
        <f>'Ficha funcionário'!J512</f>
        <v>0</v>
      </c>
      <c r="AK517" s="222">
        <f>'Ficha funcionário'!K512</f>
        <v>0</v>
      </c>
      <c r="AL517" s="222">
        <f>'Ficha funcionário'!L512</f>
        <v>0</v>
      </c>
      <c r="AM517" s="222">
        <f>'Ficha funcionário'!M512</f>
        <v>-0.3</v>
      </c>
      <c r="AN517" s="222">
        <f t="shared" si="82"/>
        <v>0</v>
      </c>
      <c r="AO517" s="134">
        <f t="shared" si="77"/>
        <v>0</v>
      </c>
      <c r="AP517" s="178"/>
      <c r="AQ517" s="246" t="s">
        <v>175</v>
      </c>
      <c r="AR517" s="179"/>
      <c r="AS517" s="179"/>
      <c r="AT517" s="179"/>
      <c r="AU517" s="179"/>
    </row>
    <row r="518" spans="1:47">
      <c r="A518" s="123" t="b">
        <f>'Ficha funcionário'!A513</f>
        <v>0</v>
      </c>
      <c r="B518" s="123">
        <f>'Ficha funcionário'!B513</f>
        <v>0</v>
      </c>
      <c r="C518" s="123">
        <f>'Ficha funcionário'!C513</f>
        <v>0</v>
      </c>
      <c r="D518" s="124">
        <f>'Ficha funcionário'!D513</f>
        <v>0</v>
      </c>
      <c r="E51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1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18" s="173">
        <f>'Ficha funcionário'!I513</f>
        <v>0</v>
      </c>
      <c r="H518" s="126">
        <f>'Ficha funcionário'!N513</f>
        <v>44</v>
      </c>
      <c r="I518" s="126">
        <f>'Ficha funcionário'!O513</f>
        <v>9</v>
      </c>
      <c r="J518" s="127">
        <f t="shared" si="73"/>
        <v>0</v>
      </c>
      <c r="K518" s="172"/>
      <c r="L518" s="172"/>
      <c r="M518" s="172"/>
      <c r="N518" s="128">
        <f t="shared" si="78"/>
        <v>0</v>
      </c>
      <c r="O518" s="128">
        <f t="shared" si="74"/>
        <v>0</v>
      </c>
      <c r="P518" s="128">
        <f t="shared" si="75"/>
        <v>0</v>
      </c>
      <c r="Q518" s="129">
        <f t="shared" si="79"/>
        <v>18</v>
      </c>
      <c r="R518" s="177">
        <v>0</v>
      </c>
      <c r="S518" s="177">
        <v>0</v>
      </c>
      <c r="T518" s="177">
        <v>0</v>
      </c>
      <c r="U518" s="129">
        <f>-(S518*'Ficha funcionário'!O513)*'Ficha de funcio e processa'!J518</f>
        <v>0</v>
      </c>
      <c r="V518" s="129">
        <f>(T518*'Ficha funcionário'!O513)*'Ficha de funcio e processa'!J518</f>
        <v>0</v>
      </c>
      <c r="W518" s="130">
        <f t="shared" si="80"/>
        <v>0</v>
      </c>
      <c r="X518" s="132"/>
      <c r="Y518" s="132">
        <f t="shared" si="81"/>
        <v>0</v>
      </c>
      <c r="Z518" s="133"/>
      <c r="AA518" s="133"/>
      <c r="AB518" s="133"/>
      <c r="AC518" s="133"/>
      <c r="AD518" s="149">
        <f>'Ficha funcionário'!Q513</f>
        <v>0</v>
      </c>
      <c r="AE518" s="149">
        <f>'Ficha funcionário'!P513</f>
        <v>0</v>
      </c>
      <c r="AF518" s="133"/>
      <c r="AG518" s="221"/>
      <c r="AH518" s="221"/>
      <c r="AI518" s="222">
        <f t="shared" si="76"/>
        <v>0</v>
      </c>
      <c r="AJ518" s="223">
        <f>'Ficha funcionário'!J513</f>
        <v>0</v>
      </c>
      <c r="AK518" s="222">
        <f>'Ficha funcionário'!K513</f>
        <v>0</v>
      </c>
      <c r="AL518" s="222">
        <f>'Ficha funcionário'!L513</f>
        <v>0</v>
      </c>
      <c r="AM518" s="222">
        <f>'Ficha funcionário'!M513</f>
        <v>-0.3</v>
      </c>
      <c r="AN518" s="222">
        <f t="shared" si="82"/>
        <v>0</v>
      </c>
      <c r="AO518" s="134">
        <f t="shared" si="77"/>
        <v>0</v>
      </c>
      <c r="AP518" s="178"/>
      <c r="AQ518" s="246" t="s">
        <v>175</v>
      </c>
      <c r="AR518" s="179"/>
      <c r="AS518" s="179"/>
      <c r="AT518" s="179"/>
      <c r="AU518" s="179"/>
    </row>
    <row r="519" spans="1:47">
      <c r="A519" s="123" t="b">
        <f>'Ficha funcionário'!A514</f>
        <v>0</v>
      </c>
      <c r="B519" s="123">
        <f>'Ficha funcionário'!B514</f>
        <v>0</v>
      </c>
      <c r="C519" s="123">
        <f>'Ficha funcionário'!C514</f>
        <v>0</v>
      </c>
      <c r="D519" s="124">
        <f>'Ficha funcionário'!D514</f>
        <v>0</v>
      </c>
      <c r="E51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1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19" s="173">
        <f>'Ficha funcionário'!I514</f>
        <v>0</v>
      </c>
      <c r="H519" s="126">
        <f>'Ficha funcionário'!N514</f>
        <v>44</v>
      </c>
      <c r="I519" s="126">
        <f>'Ficha funcionário'!O514</f>
        <v>9</v>
      </c>
      <c r="J519" s="127">
        <f t="shared" si="73"/>
        <v>0</v>
      </c>
      <c r="K519" s="172"/>
      <c r="L519" s="172"/>
      <c r="M519" s="172"/>
      <c r="N519" s="128">
        <f t="shared" si="78"/>
        <v>0</v>
      </c>
      <c r="O519" s="128">
        <f t="shared" si="74"/>
        <v>0</v>
      </c>
      <c r="P519" s="128">
        <f t="shared" si="75"/>
        <v>0</v>
      </c>
      <c r="Q519" s="129">
        <f t="shared" si="79"/>
        <v>18</v>
      </c>
      <c r="R519" s="177">
        <v>0</v>
      </c>
      <c r="S519" s="177">
        <v>0</v>
      </c>
      <c r="T519" s="177">
        <v>0</v>
      </c>
      <c r="U519" s="129">
        <f>-(S519*'Ficha funcionário'!O514)*'Ficha de funcio e processa'!J519</f>
        <v>0</v>
      </c>
      <c r="V519" s="129">
        <f>(T519*'Ficha funcionário'!O514)*'Ficha de funcio e processa'!J519</f>
        <v>0</v>
      </c>
      <c r="W519" s="130">
        <f t="shared" si="80"/>
        <v>0</v>
      </c>
      <c r="X519" s="132"/>
      <c r="Y519" s="132">
        <f t="shared" si="81"/>
        <v>0</v>
      </c>
      <c r="Z519" s="133"/>
      <c r="AA519" s="133"/>
      <c r="AB519" s="133"/>
      <c r="AC519" s="133"/>
      <c r="AD519" s="149">
        <f>'Ficha funcionário'!Q514</f>
        <v>0</v>
      </c>
      <c r="AE519" s="149">
        <f>'Ficha funcionário'!P514</f>
        <v>0</v>
      </c>
      <c r="AF519" s="133"/>
      <c r="AG519" s="221"/>
      <c r="AH519" s="221"/>
      <c r="AI519" s="222">
        <f t="shared" si="76"/>
        <v>0</v>
      </c>
      <c r="AJ519" s="223">
        <f>'Ficha funcionário'!J514</f>
        <v>0</v>
      </c>
      <c r="AK519" s="222">
        <f>'Ficha funcionário'!K514</f>
        <v>0</v>
      </c>
      <c r="AL519" s="222">
        <f>'Ficha funcionário'!L514</f>
        <v>0</v>
      </c>
      <c r="AM519" s="222">
        <f>'Ficha funcionário'!M514</f>
        <v>-0.3</v>
      </c>
      <c r="AN519" s="222">
        <f t="shared" si="82"/>
        <v>0</v>
      </c>
      <c r="AO519" s="134">
        <f t="shared" si="77"/>
        <v>0</v>
      </c>
      <c r="AP519" s="178"/>
      <c r="AQ519" s="246" t="s">
        <v>175</v>
      </c>
      <c r="AR519" s="179"/>
      <c r="AS519" s="179"/>
      <c r="AT519" s="179"/>
      <c r="AU519" s="179"/>
    </row>
    <row r="520" spans="1:47">
      <c r="A520" s="123" t="b">
        <f>'Ficha funcionário'!A515</f>
        <v>0</v>
      </c>
      <c r="B520" s="123">
        <f>'Ficha funcionário'!B515</f>
        <v>0</v>
      </c>
      <c r="C520" s="123">
        <f>'Ficha funcionário'!C515</f>
        <v>0</v>
      </c>
      <c r="D520" s="124">
        <f>'Ficha funcionário'!D515</f>
        <v>0</v>
      </c>
      <c r="E52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2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20" s="173">
        <f>'Ficha funcionário'!I515</f>
        <v>0</v>
      </c>
      <c r="H520" s="126">
        <f>'Ficha funcionário'!N515</f>
        <v>44</v>
      </c>
      <c r="I520" s="126">
        <f>'Ficha funcionário'!O515</f>
        <v>9</v>
      </c>
      <c r="J520" s="127">
        <f t="shared" si="73"/>
        <v>0</v>
      </c>
      <c r="K520" s="172"/>
      <c r="L520" s="172"/>
      <c r="M520" s="172"/>
      <c r="N520" s="128">
        <f t="shared" si="78"/>
        <v>0</v>
      </c>
      <c r="O520" s="128">
        <f t="shared" si="74"/>
        <v>0</v>
      </c>
      <c r="P520" s="128">
        <f t="shared" si="75"/>
        <v>0</v>
      </c>
      <c r="Q520" s="129">
        <f t="shared" si="79"/>
        <v>18</v>
      </c>
      <c r="R520" s="177">
        <v>0</v>
      </c>
      <c r="S520" s="177">
        <v>0</v>
      </c>
      <c r="T520" s="177">
        <v>0</v>
      </c>
      <c r="U520" s="129">
        <f>-(S520*'Ficha funcionário'!O515)*'Ficha de funcio e processa'!J520</f>
        <v>0</v>
      </c>
      <c r="V520" s="129">
        <f>(T520*'Ficha funcionário'!O515)*'Ficha de funcio e processa'!J520</f>
        <v>0</v>
      </c>
      <c r="W520" s="130">
        <f t="shared" si="80"/>
        <v>0</v>
      </c>
      <c r="X520" s="132"/>
      <c r="Y520" s="132">
        <f t="shared" si="81"/>
        <v>0</v>
      </c>
      <c r="Z520" s="133"/>
      <c r="AA520" s="133"/>
      <c r="AB520" s="133"/>
      <c r="AC520" s="133"/>
      <c r="AD520" s="149">
        <f>'Ficha funcionário'!Q515</f>
        <v>0</v>
      </c>
      <c r="AE520" s="149">
        <f>'Ficha funcionário'!P515</f>
        <v>0</v>
      </c>
      <c r="AF520" s="133"/>
      <c r="AG520" s="221"/>
      <c r="AH520" s="221"/>
      <c r="AI520" s="222">
        <f t="shared" si="76"/>
        <v>0</v>
      </c>
      <c r="AJ520" s="223">
        <f>'Ficha funcionário'!J515</f>
        <v>0</v>
      </c>
      <c r="AK520" s="222">
        <f>'Ficha funcionário'!K515</f>
        <v>0</v>
      </c>
      <c r="AL520" s="222">
        <f>'Ficha funcionário'!L515</f>
        <v>0</v>
      </c>
      <c r="AM520" s="222">
        <f>'Ficha funcionário'!M515</f>
        <v>-0.3</v>
      </c>
      <c r="AN520" s="222">
        <f t="shared" si="82"/>
        <v>0</v>
      </c>
      <c r="AO520" s="134">
        <f t="shared" si="77"/>
        <v>0</v>
      </c>
      <c r="AP520" s="178"/>
      <c r="AQ520" s="246" t="s">
        <v>175</v>
      </c>
      <c r="AR520" s="179"/>
      <c r="AS520" s="179"/>
      <c r="AT520" s="179"/>
      <c r="AU520" s="179"/>
    </row>
    <row r="521" spans="1:47">
      <c r="A521" s="123" t="b">
        <f>'Ficha funcionário'!A516</f>
        <v>0</v>
      </c>
      <c r="B521" s="123">
        <f>'Ficha funcionário'!B516</f>
        <v>0</v>
      </c>
      <c r="C521" s="123">
        <f>'Ficha funcionário'!C516</f>
        <v>0</v>
      </c>
      <c r="D521" s="124">
        <f>'Ficha funcionário'!D516</f>
        <v>0</v>
      </c>
      <c r="E52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2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21" s="173">
        <f>'Ficha funcionário'!I516</f>
        <v>0</v>
      </c>
      <c r="H521" s="126">
        <f>'Ficha funcionário'!N516</f>
        <v>44</v>
      </c>
      <c r="I521" s="126">
        <f>'Ficha funcionário'!O516</f>
        <v>9</v>
      </c>
      <c r="J521" s="127">
        <f t="shared" si="73"/>
        <v>0</v>
      </c>
      <c r="K521" s="172"/>
      <c r="L521" s="172"/>
      <c r="M521" s="172"/>
      <c r="N521" s="128">
        <f t="shared" si="78"/>
        <v>0</v>
      </c>
      <c r="O521" s="128">
        <f t="shared" si="74"/>
        <v>0</v>
      </c>
      <c r="P521" s="128">
        <f t="shared" si="75"/>
        <v>0</v>
      </c>
      <c r="Q521" s="129">
        <f t="shared" si="79"/>
        <v>18</v>
      </c>
      <c r="R521" s="177">
        <v>0</v>
      </c>
      <c r="S521" s="177">
        <v>0</v>
      </c>
      <c r="T521" s="177">
        <v>0</v>
      </c>
      <c r="U521" s="129">
        <f>-(S521*'Ficha funcionário'!O516)*'Ficha de funcio e processa'!J521</f>
        <v>0</v>
      </c>
      <c r="V521" s="129">
        <f>(T521*'Ficha funcionário'!O516)*'Ficha de funcio e processa'!J521</f>
        <v>0</v>
      </c>
      <c r="W521" s="130">
        <f t="shared" si="80"/>
        <v>0</v>
      </c>
      <c r="X521" s="132"/>
      <c r="Y521" s="132">
        <f t="shared" si="81"/>
        <v>0</v>
      </c>
      <c r="Z521" s="133"/>
      <c r="AA521" s="133"/>
      <c r="AB521" s="133"/>
      <c r="AC521" s="133"/>
      <c r="AD521" s="149">
        <f>'Ficha funcionário'!Q516</f>
        <v>0</v>
      </c>
      <c r="AE521" s="149">
        <f>'Ficha funcionário'!P516</f>
        <v>0</v>
      </c>
      <c r="AF521" s="133"/>
      <c r="AG521" s="221"/>
      <c r="AH521" s="221"/>
      <c r="AI521" s="222">
        <f t="shared" si="76"/>
        <v>0</v>
      </c>
      <c r="AJ521" s="223">
        <f>'Ficha funcionário'!J516</f>
        <v>0</v>
      </c>
      <c r="AK521" s="222">
        <f>'Ficha funcionário'!K516</f>
        <v>0</v>
      </c>
      <c r="AL521" s="222">
        <f>'Ficha funcionário'!L516</f>
        <v>0</v>
      </c>
      <c r="AM521" s="222">
        <f>'Ficha funcionário'!M516</f>
        <v>-0.3</v>
      </c>
      <c r="AN521" s="222">
        <f t="shared" si="82"/>
        <v>0</v>
      </c>
      <c r="AO521" s="134">
        <f t="shared" si="77"/>
        <v>0</v>
      </c>
      <c r="AP521" s="178"/>
      <c r="AQ521" s="246" t="s">
        <v>175</v>
      </c>
      <c r="AR521" s="179"/>
      <c r="AS521" s="179"/>
      <c r="AT521" s="179"/>
      <c r="AU521" s="179"/>
    </row>
    <row r="522" spans="1:47">
      <c r="A522" s="123" t="b">
        <f>'Ficha funcionário'!A517</f>
        <v>0</v>
      </c>
      <c r="B522" s="123">
        <f>'Ficha funcionário'!B517</f>
        <v>0</v>
      </c>
      <c r="C522" s="123">
        <f>'Ficha funcionário'!C517</f>
        <v>0</v>
      </c>
      <c r="D522" s="124">
        <f>'Ficha funcionário'!D517</f>
        <v>0</v>
      </c>
      <c r="E52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2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22" s="173">
        <f>'Ficha funcionário'!I517</f>
        <v>0</v>
      </c>
      <c r="H522" s="126">
        <f>'Ficha funcionário'!N517</f>
        <v>44</v>
      </c>
      <c r="I522" s="126">
        <f>'Ficha funcionário'!O517</f>
        <v>9</v>
      </c>
      <c r="J522" s="127">
        <f t="shared" si="73"/>
        <v>0</v>
      </c>
      <c r="K522" s="172"/>
      <c r="L522" s="172"/>
      <c r="M522" s="172"/>
      <c r="N522" s="128">
        <f t="shared" si="78"/>
        <v>0</v>
      </c>
      <c r="O522" s="128">
        <f t="shared" si="74"/>
        <v>0</v>
      </c>
      <c r="P522" s="128">
        <f t="shared" si="75"/>
        <v>0</v>
      </c>
      <c r="Q522" s="129">
        <f t="shared" si="79"/>
        <v>18</v>
      </c>
      <c r="R522" s="177">
        <v>0</v>
      </c>
      <c r="S522" s="177">
        <v>0</v>
      </c>
      <c r="T522" s="177">
        <v>0</v>
      </c>
      <c r="U522" s="129">
        <f>-(S522*'Ficha funcionário'!O517)*'Ficha de funcio e processa'!J522</f>
        <v>0</v>
      </c>
      <c r="V522" s="129">
        <f>(T522*'Ficha funcionário'!O517)*'Ficha de funcio e processa'!J522</f>
        <v>0</v>
      </c>
      <c r="W522" s="130">
        <f t="shared" si="80"/>
        <v>0</v>
      </c>
      <c r="X522" s="132"/>
      <c r="Y522" s="132">
        <f t="shared" si="81"/>
        <v>0</v>
      </c>
      <c r="Z522" s="133"/>
      <c r="AA522" s="133"/>
      <c r="AB522" s="133"/>
      <c r="AC522" s="133"/>
      <c r="AD522" s="149">
        <f>'Ficha funcionário'!Q517</f>
        <v>0</v>
      </c>
      <c r="AE522" s="149">
        <f>'Ficha funcionário'!P517</f>
        <v>0</v>
      </c>
      <c r="AF522" s="133"/>
      <c r="AG522" s="221"/>
      <c r="AH522" s="221"/>
      <c r="AI522" s="222">
        <f t="shared" si="76"/>
        <v>0</v>
      </c>
      <c r="AJ522" s="223">
        <f>'Ficha funcionário'!J517</f>
        <v>0</v>
      </c>
      <c r="AK522" s="222">
        <f>'Ficha funcionário'!K517</f>
        <v>0</v>
      </c>
      <c r="AL522" s="222">
        <f>'Ficha funcionário'!L517</f>
        <v>0</v>
      </c>
      <c r="AM522" s="222">
        <f>'Ficha funcionário'!M517</f>
        <v>-0.3</v>
      </c>
      <c r="AN522" s="222">
        <f t="shared" si="82"/>
        <v>0</v>
      </c>
      <c r="AO522" s="134">
        <f t="shared" si="77"/>
        <v>0</v>
      </c>
      <c r="AP522" s="178"/>
      <c r="AQ522" s="246" t="s">
        <v>175</v>
      </c>
      <c r="AR522" s="179"/>
      <c r="AS522" s="179"/>
      <c r="AT522" s="179"/>
      <c r="AU522" s="179"/>
    </row>
    <row r="523" spans="1:47">
      <c r="A523" s="123" t="b">
        <f>'Ficha funcionário'!A518</f>
        <v>0</v>
      </c>
      <c r="B523" s="123">
        <f>'Ficha funcionário'!B518</f>
        <v>0</v>
      </c>
      <c r="C523" s="123">
        <f>'Ficha funcionário'!C518</f>
        <v>0</v>
      </c>
      <c r="D523" s="124">
        <f>'Ficha funcionário'!D518</f>
        <v>0</v>
      </c>
      <c r="E52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2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23" s="173">
        <f>'Ficha funcionário'!I518</f>
        <v>0</v>
      </c>
      <c r="H523" s="126">
        <f>'Ficha funcionário'!N518</f>
        <v>44</v>
      </c>
      <c r="I523" s="126">
        <f>'Ficha funcionário'!O518</f>
        <v>9</v>
      </c>
      <c r="J523" s="127">
        <f t="shared" si="73"/>
        <v>0</v>
      </c>
      <c r="K523" s="172"/>
      <c r="L523" s="172"/>
      <c r="M523" s="172"/>
      <c r="N523" s="128">
        <f t="shared" si="78"/>
        <v>0</v>
      </c>
      <c r="O523" s="128">
        <f t="shared" si="74"/>
        <v>0</v>
      </c>
      <c r="P523" s="128">
        <f t="shared" si="75"/>
        <v>0</v>
      </c>
      <c r="Q523" s="129">
        <f t="shared" si="79"/>
        <v>18</v>
      </c>
      <c r="R523" s="177">
        <v>0</v>
      </c>
      <c r="S523" s="177">
        <v>0</v>
      </c>
      <c r="T523" s="177">
        <v>0</v>
      </c>
      <c r="U523" s="129">
        <f>-(S523*'Ficha funcionário'!O518)*'Ficha de funcio e processa'!J523</f>
        <v>0</v>
      </c>
      <c r="V523" s="129">
        <f>(T523*'Ficha funcionário'!O518)*'Ficha de funcio e processa'!J523</f>
        <v>0</v>
      </c>
      <c r="W523" s="130">
        <f t="shared" si="80"/>
        <v>0</v>
      </c>
      <c r="X523" s="132"/>
      <c r="Y523" s="132">
        <f t="shared" si="81"/>
        <v>0</v>
      </c>
      <c r="Z523" s="133"/>
      <c r="AA523" s="133"/>
      <c r="AB523" s="133"/>
      <c r="AC523" s="133"/>
      <c r="AD523" s="149">
        <f>'Ficha funcionário'!Q518</f>
        <v>0</v>
      </c>
      <c r="AE523" s="149">
        <f>'Ficha funcionário'!P518</f>
        <v>0</v>
      </c>
      <c r="AF523" s="133"/>
      <c r="AG523" s="221"/>
      <c r="AH523" s="221"/>
      <c r="AI523" s="222">
        <f t="shared" si="76"/>
        <v>0</v>
      </c>
      <c r="AJ523" s="223">
        <f>'Ficha funcionário'!J518</f>
        <v>0</v>
      </c>
      <c r="AK523" s="222">
        <f>'Ficha funcionário'!K518</f>
        <v>0</v>
      </c>
      <c r="AL523" s="222">
        <f>'Ficha funcionário'!L518</f>
        <v>0</v>
      </c>
      <c r="AM523" s="222">
        <f>'Ficha funcionário'!M518</f>
        <v>-0.3</v>
      </c>
      <c r="AN523" s="222">
        <f t="shared" si="82"/>
        <v>0</v>
      </c>
      <c r="AO523" s="134">
        <f t="shared" si="77"/>
        <v>0</v>
      </c>
      <c r="AP523" s="178"/>
      <c r="AQ523" s="246" t="s">
        <v>175</v>
      </c>
      <c r="AR523" s="179"/>
      <c r="AS523" s="179"/>
      <c r="AT523" s="179"/>
      <c r="AU523" s="179"/>
    </row>
    <row r="524" spans="1:47">
      <c r="A524" s="123" t="b">
        <f>'Ficha funcionário'!A519</f>
        <v>0</v>
      </c>
      <c r="B524" s="123">
        <f>'Ficha funcionário'!B519</f>
        <v>0</v>
      </c>
      <c r="C524" s="123">
        <f>'Ficha funcionário'!C519</f>
        <v>0</v>
      </c>
      <c r="D524" s="124">
        <f>'Ficha funcionário'!D519</f>
        <v>0</v>
      </c>
      <c r="E52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2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24" s="173">
        <f>'Ficha funcionário'!I519</f>
        <v>0</v>
      </c>
      <c r="H524" s="126">
        <f>'Ficha funcionário'!N519</f>
        <v>44</v>
      </c>
      <c r="I524" s="126">
        <f>'Ficha funcionário'!O519</f>
        <v>9</v>
      </c>
      <c r="J524" s="127">
        <f t="shared" si="73"/>
        <v>0</v>
      </c>
      <c r="K524" s="172"/>
      <c r="L524" s="172"/>
      <c r="M524" s="172"/>
      <c r="N524" s="128">
        <f t="shared" si="78"/>
        <v>0</v>
      </c>
      <c r="O524" s="128">
        <f t="shared" si="74"/>
        <v>0</v>
      </c>
      <c r="P524" s="128">
        <f t="shared" si="75"/>
        <v>0</v>
      </c>
      <c r="Q524" s="129">
        <f t="shared" si="79"/>
        <v>18</v>
      </c>
      <c r="R524" s="177">
        <v>0</v>
      </c>
      <c r="S524" s="177">
        <v>0</v>
      </c>
      <c r="T524" s="177">
        <v>0</v>
      </c>
      <c r="U524" s="129">
        <f>-(S524*'Ficha funcionário'!O519)*'Ficha de funcio e processa'!J524</f>
        <v>0</v>
      </c>
      <c r="V524" s="129">
        <f>(T524*'Ficha funcionário'!O519)*'Ficha de funcio e processa'!J524</f>
        <v>0</v>
      </c>
      <c r="W524" s="130">
        <f t="shared" si="80"/>
        <v>0</v>
      </c>
      <c r="X524" s="132"/>
      <c r="Y524" s="132">
        <f t="shared" si="81"/>
        <v>0</v>
      </c>
      <c r="Z524" s="133"/>
      <c r="AA524" s="133"/>
      <c r="AB524" s="133"/>
      <c r="AC524" s="133"/>
      <c r="AD524" s="149">
        <f>'Ficha funcionário'!Q519</f>
        <v>0</v>
      </c>
      <c r="AE524" s="149">
        <f>'Ficha funcionário'!P519</f>
        <v>0</v>
      </c>
      <c r="AF524" s="133"/>
      <c r="AG524" s="221"/>
      <c r="AH524" s="221"/>
      <c r="AI524" s="222">
        <f t="shared" si="76"/>
        <v>0</v>
      </c>
      <c r="AJ524" s="223">
        <f>'Ficha funcionário'!J519</f>
        <v>0</v>
      </c>
      <c r="AK524" s="222">
        <f>'Ficha funcionário'!K519</f>
        <v>0</v>
      </c>
      <c r="AL524" s="222">
        <f>'Ficha funcionário'!L519</f>
        <v>0</v>
      </c>
      <c r="AM524" s="222">
        <f>'Ficha funcionário'!M519</f>
        <v>-0.3</v>
      </c>
      <c r="AN524" s="222">
        <f t="shared" si="82"/>
        <v>0</v>
      </c>
      <c r="AO524" s="134">
        <f t="shared" si="77"/>
        <v>0</v>
      </c>
      <c r="AP524" s="178"/>
      <c r="AQ524" s="246" t="s">
        <v>175</v>
      </c>
      <c r="AR524" s="179"/>
      <c r="AS524" s="179"/>
      <c r="AT524" s="179"/>
      <c r="AU524" s="179"/>
    </row>
    <row r="525" spans="1:47">
      <c r="A525" s="123" t="b">
        <f>'Ficha funcionário'!A520</f>
        <v>0</v>
      </c>
      <c r="B525" s="123">
        <f>'Ficha funcionário'!B520</f>
        <v>0</v>
      </c>
      <c r="C525" s="123">
        <f>'Ficha funcionário'!C520</f>
        <v>0</v>
      </c>
      <c r="D525" s="124">
        <f>'Ficha funcionário'!D520</f>
        <v>0</v>
      </c>
      <c r="E52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2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25" s="173">
        <f>'Ficha funcionário'!I520</f>
        <v>0</v>
      </c>
      <c r="H525" s="126">
        <f>'Ficha funcionário'!N520</f>
        <v>44</v>
      </c>
      <c r="I525" s="126">
        <f>'Ficha funcionário'!O520</f>
        <v>9</v>
      </c>
      <c r="J525" s="127">
        <f t="shared" ref="J525:J588" si="83">(G525*12)/(52*44)</f>
        <v>0</v>
      </c>
      <c r="K525" s="172"/>
      <c r="L525" s="172"/>
      <c r="M525" s="172"/>
      <c r="N525" s="128">
        <f t="shared" si="78"/>
        <v>0</v>
      </c>
      <c r="O525" s="128">
        <f t="shared" ref="O525:O588" si="84">(K525*J525)*50%</f>
        <v>0</v>
      </c>
      <c r="P525" s="128">
        <f t="shared" ref="P525:P588" si="85">(L525*J525)*75%</f>
        <v>0</v>
      </c>
      <c r="Q525" s="129">
        <f t="shared" si="79"/>
        <v>18</v>
      </c>
      <c r="R525" s="177">
        <v>0</v>
      </c>
      <c r="S525" s="177">
        <v>0</v>
      </c>
      <c r="T525" s="177">
        <v>0</v>
      </c>
      <c r="U525" s="129">
        <f>-(S525*'Ficha funcionário'!O520)*'Ficha de funcio e processa'!J525</f>
        <v>0</v>
      </c>
      <c r="V525" s="129">
        <f>(T525*'Ficha funcionário'!O520)*'Ficha de funcio e processa'!J525</f>
        <v>0</v>
      </c>
      <c r="W525" s="130">
        <f t="shared" si="80"/>
        <v>0</v>
      </c>
      <c r="X525" s="132"/>
      <c r="Y525" s="132">
        <f t="shared" si="81"/>
        <v>0</v>
      </c>
      <c r="Z525" s="133"/>
      <c r="AA525" s="133"/>
      <c r="AB525" s="133"/>
      <c r="AC525" s="133"/>
      <c r="AD525" s="149">
        <f>'Ficha funcionário'!Q520</f>
        <v>0</v>
      </c>
      <c r="AE525" s="149">
        <f>'Ficha funcionário'!P520</f>
        <v>0</v>
      </c>
      <c r="AF525" s="133"/>
      <c r="AG525" s="221"/>
      <c r="AH525" s="221"/>
      <c r="AI525" s="222">
        <f t="shared" ref="AI525:AI588" si="86">SUM(X525:AF525)</f>
        <v>0</v>
      </c>
      <c r="AJ525" s="223">
        <f>'Ficha funcionário'!J520</f>
        <v>0</v>
      </c>
      <c r="AK525" s="222">
        <f>'Ficha funcionário'!K520</f>
        <v>0</v>
      </c>
      <c r="AL525" s="222">
        <f>'Ficha funcionário'!L520</f>
        <v>0</v>
      </c>
      <c r="AM525" s="222">
        <f>'Ficha funcionário'!M520</f>
        <v>-0.3</v>
      </c>
      <c r="AN525" s="222">
        <f t="shared" si="82"/>
        <v>0</v>
      </c>
      <c r="AO525" s="134">
        <f t="shared" ref="AO525:AO588" si="87">SUM(W525,AG525,AH525:AI525,AP525)-(AN525)</f>
        <v>0</v>
      </c>
      <c r="AP525" s="178"/>
      <c r="AQ525" s="246" t="s">
        <v>175</v>
      </c>
      <c r="AR525" s="179"/>
      <c r="AS525" s="179"/>
      <c r="AT525" s="179"/>
      <c r="AU525" s="179"/>
    </row>
    <row r="526" spans="1:47">
      <c r="A526" s="123" t="b">
        <f>'Ficha funcionário'!A521</f>
        <v>0</v>
      </c>
      <c r="B526" s="123">
        <f>'Ficha funcionário'!B521</f>
        <v>0</v>
      </c>
      <c r="C526" s="123">
        <f>'Ficha funcionário'!C521</f>
        <v>0</v>
      </c>
      <c r="D526" s="124">
        <f>'Ficha funcionário'!D521</f>
        <v>0</v>
      </c>
      <c r="E52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2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26" s="173">
        <f>'Ficha funcionário'!I521</f>
        <v>0</v>
      </c>
      <c r="H526" s="126">
        <f>'Ficha funcionário'!N521</f>
        <v>44</v>
      </c>
      <c r="I526" s="126">
        <f>'Ficha funcionário'!O521</f>
        <v>9</v>
      </c>
      <c r="J526" s="127">
        <f t="shared" si="83"/>
        <v>0</v>
      </c>
      <c r="K526" s="172"/>
      <c r="L526" s="172"/>
      <c r="M526" s="172"/>
      <c r="N526" s="128">
        <f t="shared" ref="N526:N589" si="88">M526*J526</f>
        <v>0</v>
      </c>
      <c r="O526" s="128">
        <f t="shared" si="84"/>
        <v>0</v>
      </c>
      <c r="P526" s="128">
        <f t="shared" si="85"/>
        <v>0</v>
      </c>
      <c r="Q526" s="129">
        <f t="shared" ref="Q526:Q589" si="89">$C$8-R526-S526-T526</f>
        <v>18</v>
      </c>
      <c r="R526" s="177">
        <v>0</v>
      </c>
      <c r="S526" s="177">
        <v>0</v>
      </c>
      <c r="T526" s="177">
        <v>0</v>
      </c>
      <c r="U526" s="129">
        <f>-(S526*'Ficha funcionário'!O521)*'Ficha de funcio e processa'!J526</f>
        <v>0</v>
      </c>
      <c r="V526" s="129">
        <f>(T526*'Ficha funcionário'!O521)*'Ficha de funcio e processa'!J526</f>
        <v>0</v>
      </c>
      <c r="W526" s="130">
        <f t="shared" ref="W526:W589" si="90">SUM(G526,N526:P526,U526,V526)</f>
        <v>0</v>
      </c>
      <c r="X526" s="132"/>
      <c r="Y526" s="132">
        <f t="shared" si="81"/>
        <v>0</v>
      </c>
      <c r="Z526" s="133"/>
      <c r="AA526" s="133"/>
      <c r="AB526" s="133"/>
      <c r="AC526" s="133"/>
      <c r="AD526" s="149">
        <f>'Ficha funcionário'!Q521</f>
        <v>0</v>
      </c>
      <c r="AE526" s="149">
        <f>'Ficha funcionário'!P521</f>
        <v>0</v>
      </c>
      <c r="AF526" s="133"/>
      <c r="AG526" s="221"/>
      <c r="AH526" s="221"/>
      <c r="AI526" s="222">
        <f t="shared" si="86"/>
        <v>0</v>
      </c>
      <c r="AJ526" s="223">
        <f>'Ficha funcionário'!J521</f>
        <v>0</v>
      </c>
      <c r="AK526" s="222">
        <f>'Ficha funcionário'!K521</f>
        <v>0</v>
      </c>
      <c r="AL526" s="222">
        <f>'Ficha funcionário'!L521</f>
        <v>0</v>
      </c>
      <c r="AM526" s="222">
        <f>'Ficha funcionário'!M521</f>
        <v>-0.3</v>
      </c>
      <c r="AN526" s="222">
        <f t="shared" si="82"/>
        <v>0</v>
      </c>
      <c r="AO526" s="134">
        <f t="shared" si="87"/>
        <v>0</v>
      </c>
      <c r="AP526" s="178"/>
      <c r="AQ526" s="246" t="s">
        <v>175</v>
      </c>
      <c r="AR526" s="179"/>
      <c r="AS526" s="179"/>
      <c r="AT526" s="179"/>
      <c r="AU526" s="179"/>
    </row>
    <row r="527" spans="1:47">
      <c r="A527" s="123" t="b">
        <f>'Ficha funcionário'!A522</f>
        <v>0</v>
      </c>
      <c r="B527" s="123">
        <f>'Ficha funcionário'!B522</f>
        <v>0</v>
      </c>
      <c r="C527" s="123">
        <f>'Ficha funcionário'!C522</f>
        <v>0</v>
      </c>
      <c r="D527" s="124">
        <f>'Ficha funcionário'!D522</f>
        <v>0</v>
      </c>
      <c r="E52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2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27" s="173">
        <f>'Ficha funcionário'!I522</f>
        <v>0</v>
      </c>
      <c r="H527" s="126">
        <f>'Ficha funcionário'!N522</f>
        <v>44</v>
      </c>
      <c r="I527" s="126">
        <f>'Ficha funcionário'!O522</f>
        <v>9</v>
      </c>
      <c r="J527" s="127">
        <f t="shared" si="83"/>
        <v>0</v>
      </c>
      <c r="K527" s="172"/>
      <c r="L527" s="172"/>
      <c r="M527" s="172"/>
      <c r="N527" s="128">
        <f t="shared" si="88"/>
        <v>0</v>
      </c>
      <c r="O527" s="128">
        <f t="shared" si="84"/>
        <v>0</v>
      </c>
      <c r="P527" s="128">
        <f t="shared" si="85"/>
        <v>0</v>
      </c>
      <c r="Q527" s="129">
        <f t="shared" si="89"/>
        <v>18</v>
      </c>
      <c r="R527" s="177">
        <v>0</v>
      </c>
      <c r="S527" s="177">
        <v>0</v>
      </c>
      <c r="T527" s="177">
        <v>0</v>
      </c>
      <c r="U527" s="129">
        <f>-(S527*'Ficha funcionário'!O522)*'Ficha de funcio e processa'!J527</f>
        <v>0</v>
      </c>
      <c r="V527" s="129">
        <f>(T527*'Ficha funcionário'!O522)*'Ficha de funcio e processa'!J527</f>
        <v>0</v>
      </c>
      <c r="W527" s="130">
        <f t="shared" si="90"/>
        <v>0</v>
      </c>
      <c r="X527" s="132"/>
      <c r="Y527" s="132">
        <f t="shared" si="81"/>
        <v>0</v>
      </c>
      <c r="Z527" s="133"/>
      <c r="AA527" s="133"/>
      <c r="AB527" s="133"/>
      <c r="AC527" s="133"/>
      <c r="AD527" s="149">
        <f>'Ficha funcionário'!Q522</f>
        <v>0</v>
      </c>
      <c r="AE527" s="149">
        <f>'Ficha funcionário'!P522</f>
        <v>0</v>
      </c>
      <c r="AF527" s="133"/>
      <c r="AG527" s="221"/>
      <c r="AH527" s="221"/>
      <c r="AI527" s="222">
        <f t="shared" si="86"/>
        <v>0</v>
      </c>
      <c r="AJ527" s="223">
        <f>'Ficha funcionário'!J522</f>
        <v>0</v>
      </c>
      <c r="AK527" s="222">
        <f>'Ficha funcionário'!K522</f>
        <v>0</v>
      </c>
      <c r="AL527" s="222">
        <f>'Ficha funcionário'!L522</f>
        <v>0</v>
      </c>
      <c r="AM527" s="222">
        <f>'Ficha funcionário'!M522</f>
        <v>-0.3</v>
      </c>
      <c r="AN527" s="222">
        <f t="shared" si="82"/>
        <v>0</v>
      </c>
      <c r="AO527" s="134">
        <f t="shared" si="87"/>
        <v>0</v>
      </c>
      <c r="AP527" s="178"/>
      <c r="AQ527" s="246" t="s">
        <v>175</v>
      </c>
      <c r="AR527" s="179"/>
      <c r="AS527" s="179"/>
      <c r="AT527" s="179"/>
      <c r="AU527" s="179"/>
    </row>
    <row r="528" spans="1:47">
      <c r="A528" s="123" t="b">
        <f>'Ficha funcionário'!A523</f>
        <v>0</v>
      </c>
      <c r="B528" s="123">
        <f>'Ficha funcionário'!B523</f>
        <v>0</v>
      </c>
      <c r="C528" s="123">
        <f>'Ficha funcionário'!C523</f>
        <v>0</v>
      </c>
      <c r="D528" s="124">
        <f>'Ficha funcionário'!D523</f>
        <v>0</v>
      </c>
      <c r="E52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2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28" s="173">
        <f>'Ficha funcionário'!I523</f>
        <v>0</v>
      </c>
      <c r="H528" s="126">
        <f>'Ficha funcionário'!N523</f>
        <v>44</v>
      </c>
      <c r="I528" s="126">
        <f>'Ficha funcionário'!O523</f>
        <v>9</v>
      </c>
      <c r="J528" s="127">
        <f t="shared" si="83"/>
        <v>0</v>
      </c>
      <c r="K528" s="172"/>
      <c r="L528" s="172"/>
      <c r="M528" s="172"/>
      <c r="N528" s="128">
        <f t="shared" si="88"/>
        <v>0</v>
      </c>
      <c r="O528" s="128">
        <f t="shared" si="84"/>
        <v>0</v>
      </c>
      <c r="P528" s="128">
        <f t="shared" si="85"/>
        <v>0</v>
      </c>
      <c r="Q528" s="129">
        <f t="shared" si="89"/>
        <v>18</v>
      </c>
      <c r="R528" s="177">
        <v>0</v>
      </c>
      <c r="S528" s="177">
        <v>0</v>
      </c>
      <c r="T528" s="177">
        <v>0</v>
      </c>
      <c r="U528" s="129">
        <f>-(S528*'Ficha funcionário'!O523)*'Ficha de funcio e processa'!J528</f>
        <v>0</v>
      </c>
      <c r="V528" s="129">
        <f>(T528*'Ficha funcionário'!O523)*'Ficha de funcio e processa'!J528</f>
        <v>0</v>
      </c>
      <c r="W528" s="130">
        <f t="shared" si="90"/>
        <v>0</v>
      </c>
      <c r="X528" s="132"/>
      <c r="Y528" s="132">
        <f t="shared" si="81"/>
        <v>0</v>
      </c>
      <c r="Z528" s="133"/>
      <c r="AA528" s="133"/>
      <c r="AB528" s="133"/>
      <c r="AC528" s="133"/>
      <c r="AD528" s="149">
        <f>'Ficha funcionário'!Q523</f>
        <v>0</v>
      </c>
      <c r="AE528" s="149">
        <f>'Ficha funcionário'!P523</f>
        <v>0</v>
      </c>
      <c r="AF528" s="133"/>
      <c r="AG528" s="221"/>
      <c r="AH528" s="221"/>
      <c r="AI528" s="222">
        <f t="shared" si="86"/>
        <v>0</v>
      </c>
      <c r="AJ528" s="223">
        <f>'Ficha funcionário'!J523</f>
        <v>0</v>
      </c>
      <c r="AK528" s="222">
        <f>'Ficha funcionário'!K523</f>
        <v>0</v>
      </c>
      <c r="AL528" s="222">
        <f>'Ficha funcionário'!L523</f>
        <v>0</v>
      </c>
      <c r="AM528" s="222">
        <f>'Ficha funcionário'!M523</f>
        <v>-0.3</v>
      </c>
      <c r="AN528" s="222">
        <f t="shared" si="82"/>
        <v>0</v>
      </c>
      <c r="AO528" s="134">
        <f t="shared" si="87"/>
        <v>0</v>
      </c>
      <c r="AP528" s="178"/>
      <c r="AQ528" s="246" t="s">
        <v>175</v>
      </c>
      <c r="AR528" s="179"/>
      <c r="AS528" s="179"/>
      <c r="AT528" s="179"/>
      <c r="AU528" s="179"/>
    </row>
    <row r="529" spans="1:47">
      <c r="A529" s="123" t="b">
        <f>'Ficha funcionário'!A524</f>
        <v>0</v>
      </c>
      <c r="B529" s="123">
        <f>'Ficha funcionário'!B524</f>
        <v>0</v>
      </c>
      <c r="C529" s="123">
        <f>'Ficha funcionário'!C524</f>
        <v>0</v>
      </c>
      <c r="D529" s="124">
        <f>'Ficha funcionário'!D524</f>
        <v>0</v>
      </c>
      <c r="E52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2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29" s="173">
        <f>'Ficha funcionário'!I524</f>
        <v>0</v>
      </c>
      <c r="H529" s="126">
        <f>'Ficha funcionário'!N524</f>
        <v>44</v>
      </c>
      <c r="I529" s="126">
        <f>'Ficha funcionário'!O524</f>
        <v>9</v>
      </c>
      <c r="J529" s="127">
        <f t="shared" si="83"/>
        <v>0</v>
      </c>
      <c r="K529" s="172"/>
      <c r="L529" s="172"/>
      <c r="M529" s="172"/>
      <c r="N529" s="128">
        <f t="shared" si="88"/>
        <v>0</v>
      </c>
      <c r="O529" s="128">
        <f t="shared" si="84"/>
        <v>0</v>
      </c>
      <c r="P529" s="128">
        <f t="shared" si="85"/>
        <v>0</v>
      </c>
      <c r="Q529" s="129">
        <f t="shared" si="89"/>
        <v>18</v>
      </c>
      <c r="R529" s="177">
        <v>0</v>
      </c>
      <c r="S529" s="177">
        <v>0</v>
      </c>
      <c r="T529" s="177">
        <v>0</v>
      </c>
      <c r="U529" s="129">
        <f>-(S529*'Ficha funcionário'!O524)*'Ficha de funcio e processa'!J529</f>
        <v>0</v>
      </c>
      <c r="V529" s="129">
        <f>(T529*'Ficha funcionário'!O524)*'Ficha de funcio e processa'!J529</f>
        <v>0</v>
      </c>
      <c r="W529" s="130">
        <f t="shared" si="90"/>
        <v>0</v>
      </c>
      <c r="X529" s="132"/>
      <c r="Y529" s="132">
        <f t="shared" si="81"/>
        <v>0</v>
      </c>
      <c r="Z529" s="133"/>
      <c r="AA529" s="133"/>
      <c r="AB529" s="133"/>
      <c r="AC529" s="133"/>
      <c r="AD529" s="149">
        <f>'Ficha funcionário'!Q524</f>
        <v>0</v>
      </c>
      <c r="AE529" s="149">
        <f>'Ficha funcionário'!P524</f>
        <v>0</v>
      </c>
      <c r="AF529" s="133"/>
      <c r="AG529" s="221"/>
      <c r="AH529" s="221"/>
      <c r="AI529" s="222">
        <f t="shared" si="86"/>
        <v>0</v>
      </c>
      <c r="AJ529" s="223">
        <f>'Ficha funcionário'!J524</f>
        <v>0</v>
      </c>
      <c r="AK529" s="222">
        <f>'Ficha funcionário'!K524</f>
        <v>0</v>
      </c>
      <c r="AL529" s="222">
        <f>'Ficha funcionário'!L524</f>
        <v>0</v>
      </c>
      <c r="AM529" s="222">
        <f>'Ficha funcionário'!M524</f>
        <v>-0.3</v>
      </c>
      <c r="AN529" s="222">
        <f t="shared" si="82"/>
        <v>0</v>
      </c>
      <c r="AO529" s="134">
        <f t="shared" si="87"/>
        <v>0</v>
      </c>
      <c r="AP529" s="178"/>
      <c r="AQ529" s="246" t="s">
        <v>175</v>
      </c>
      <c r="AR529" s="179"/>
      <c r="AS529" s="179"/>
      <c r="AT529" s="179"/>
      <c r="AU529" s="179"/>
    </row>
    <row r="530" spans="1:47">
      <c r="A530" s="123" t="b">
        <f>'Ficha funcionário'!A525</f>
        <v>0</v>
      </c>
      <c r="B530" s="123">
        <f>'Ficha funcionário'!B525</f>
        <v>0</v>
      </c>
      <c r="C530" s="123">
        <f>'Ficha funcionário'!C525</f>
        <v>0</v>
      </c>
      <c r="D530" s="124">
        <f>'Ficha funcionário'!D525</f>
        <v>0</v>
      </c>
      <c r="E53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3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30" s="173">
        <f>'Ficha funcionário'!I525</f>
        <v>0</v>
      </c>
      <c r="H530" s="126">
        <f>'Ficha funcionário'!N525</f>
        <v>44</v>
      </c>
      <c r="I530" s="126">
        <f>'Ficha funcionário'!O525</f>
        <v>9</v>
      </c>
      <c r="J530" s="127">
        <f t="shared" si="83"/>
        <v>0</v>
      </c>
      <c r="K530" s="172"/>
      <c r="L530" s="172"/>
      <c r="M530" s="172"/>
      <c r="N530" s="128">
        <f t="shared" si="88"/>
        <v>0</v>
      </c>
      <c r="O530" s="128">
        <f t="shared" si="84"/>
        <v>0</v>
      </c>
      <c r="P530" s="128">
        <f t="shared" si="85"/>
        <v>0</v>
      </c>
      <c r="Q530" s="129">
        <f t="shared" si="89"/>
        <v>18</v>
      </c>
      <c r="R530" s="177">
        <v>0</v>
      </c>
      <c r="S530" s="177">
        <v>0</v>
      </c>
      <c r="T530" s="177">
        <v>0</v>
      </c>
      <c r="U530" s="129">
        <f>-(S530*'Ficha funcionário'!O525)*'Ficha de funcio e processa'!J530</f>
        <v>0</v>
      </c>
      <c r="V530" s="129">
        <f>(T530*'Ficha funcionário'!O525)*'Ficha de funcio e processa'!J530</f>
        <v>0</v>
      </c>
      <c r="W530" s="130">
        <f t="shared" si="90"/>
        <v>0</v>
      </c>
      <c r="X530" s="132"/>
      <c r="Y530" s="132">
        <f t="shared" si="81"/>
        <v>0</v>
      </c>
      <c r="Z530" s="133"/>
      <c r="AA530" s="133"/>
      <c r="AB530" s="133"/>
      <c r="AC530" s="133"/>
      <c r="AD530" s="149">
        <f>'Ficha funcionário'!Q525</f>
        <v>0</v>
      </c>
      <c r="AE530" s="149">
        <f>'Ficha funcionário'!P525</f>
        <v>0</v>
      </c>
      <c r="AF530" s="133"/>
      <c r="AG530" s="221"/>
      <c r="AH530" s="221"/>
      <c r="AI530" s="222">
        <f t="shared" si="86"/>
        <v>0</v>
      </c>
      <c r="AJ530" s="223">
        <f>'Ficha funcionário'!J525</f>
        <v>0</v>
      </c>
      <c r="AK530" s="222">
        <f>'Ficha funcionário'!K525</f>
        <v>0</v>
      </c>
      <c r="AL530" s="222">
        <f>'Ficha funcionário'!L525</f>
        <v>0</v>
      </c>
      <c r="AM530" s="222">
        <f>'Ficha funcionário'!M525</f>
        <v>-0.3</v>
      </c>
      <c r="AN530" s="222">
        <f t="shared" si="82"/>
        <v>0</v>
      </c>
      <c r="AO530" s="134">
        <f t="shared" si="87"/>
        <v>0</v>
      </c>
      <c r="AP530" s="178"/>
      <c r="AQ530" s="246" t="s">
        <v>175</v>
      </c>
      <c r="AR530" s="179"/>
      <c r="AS530" s="179"/>
      <c r="AT530" s="179"/>
      <c r="AU530" s="179"/>
    </row>
    <row r="531" spans="1:47">
      <c r="A531" s="123" t="b">
        <f>'Ficha funcionário'!A526</f>
        <v>0</v>
      </c>
      <c r="B531" s="123">
        <f>'Ficha funcionário'!B526</f>
        <v>0</v>
      </c>
      <c r="C531" s="123">
        <f>'Ficha funcionário'!C526</f>
        <v>0</v>
      </c>
      <c r="D531" s="124">
        <f>'Ficha funcionário'!D526</f>
        <v>0</v>
      </c>
      <c r="E53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3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31" s="173">
        <f>'Ficha funcionário'!I526</f>
        <v>0</v>
      </c>
      <c r="H531" s="126">
        <f>'Ficha funcionário'!N526</f>
        <v>44</v>
      </c>
      <c r="I531" s="126">
        <f>'Ficha funcionário'!O526</f>
        <v>9</v>
      </c>
      <c r="J531" s="127">
        <f t="shared" si="83"/>
        <v>0</v>
      </c>
      <c r="K531" s="172"/>
      <c r="L531" s="172"/>
      <c r="M531" s="172"/>
      <c r="N531" s="128">
        <f t="shared" si="88"/>
        <v>0</v>
      </c>
      <c r="O531" s="128">
        <f t="shared" si="84"/>
        <v>0</v>
      </c>
      <c r="P531" s="128">
        <f t="shared" si="85"/>
        <v>0</v>
      </c>
      <c r="Q531" s="129">
        <f t="shared" si="89"/>
        <v>18</v>
      </c>
      <c r="R531" s="177">
        <v>0</v>
      </c>
      <c r="S531" s="177">
        <v>0</v>
      </c>
      <c r="T531" s="177">
        <v>0</v>
      </c>
      <c r="U531" s="129">
        <f>-(S531*'Ficha funcionário'!O526)*'Ficha de funcio e processa'!J531</f>
        <v>0</v>
      </c>
      <c r="V531" s="129">
        <f>(T531*'Ficha funcionário'!O526)*'Ficha de funcio e processa'!J531</f>
        <v>0</v>
      </c>
      <c r="W531" s="130">
        <f t="shared" si="90"/>
        <v>0</v>
      </c>
      <c r="X531" s="132"/>
      <c r="Y531" s="132">
        <f t="shared" si="81"/>
        <v>0</v>
      </c>
      <c r="Z531" s="133"/>
      <c r="AA531" s="133"/>
      <c r="AB531" s="133"/>
      <c r="AC531" s="133"/>
      <c r="AD531" s="149">
        <f>'Ficha funcionário'!Q526</f>
        <v>0</v>
      </c>
      <c r="AE531" s="149">
        <f>'Ficha funcionário'!P526</f>
        <v>0</v>
      </c>
      <c r="AF531" s="133"/>
      <c r="AG531" s="221"/>
      <c r="AH531" s="221"/>
      <c r="AI531" s="222">
        <f t="shared" si="86"/>
        <v>0</v>
      </c>
      <c r="AJ531" s="223">
        <f>'Ficha funcionário'!J526</f>
        <v>0</v>
      </c>
      <c r="AK531" s="222">
        <f>'Ficha funcionário'!K526</f>
        <v>0</v>
      </c>
      <c r="AL531" s="222">
        <f>'Ficha funcionário'!L526</f>
        <v>0</v>
      </c>
      <c r="AM531" s="222">
        <f>'Ficha funcionário'!M526</f>
        <v>-0.3</v>
      </c>
      <c r="AN531" s="222">
        <f t="shared" si="82"/>
        <v>0</v>
      </c>
      <c r="AO531" s="134">
        <f t="shared" si="87"/>
        <v>0</v>
      </c>
      <c r="AP531" s="178"/>
      <c r="AQ531" s="246" t="s">
        <v>175</v>
      </c>
      <c r="AR531" s="179"/>
      <c r="AS531" s="179"/>
      <c r="AT531" s="179"/>
      <c r="AU531" s="179"/>
    </row>
    <row r="532" spans="1:47">
      <c r="A532" s="123" t="b">
        <f>'Ficha funcionário'!A527</f>
        <v>0</v>
      </c>
      <c r="B532" s="123">
        <f>'Ficha funcionário'!B527</f>
        <v>0</v>
      </c>
      <c r="C532" s="123">
        <f>'Ficha funcionário'!C527</f>
        <v>0</v>
      </c>
      <c r="D532" s="124">
        <f>'Ficha funcionário'!D527</f>
        <v>0</v>
      </c>
      <c r="E53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3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32" s="173">
        <f>'Ficha funcionário'!I527</f>
        <v>0</v>
      </c>
      <c r="H532" s="126">
        <f>'Ficha funcionário'!N527</f>
        <v>44</v>
      </c>
      <c r="I532" s="126">
        <f>'Ficha funcionário'!O527</f>
        <v>9</v>
      </c>
      <c r="J532" s="127">
        <f t="shared" si="83"/>
        <v>0</v>
      </c>
      <c r="K532" s="172"/>
      <c r="L532" s="172"/>
      <c r="M532" s="172"/>
      <c r="N532" s="128">
        <f t="shared" si="88"/>
        <v>0</v>
      </c>
      <c r="O532" s="128">
        <f t="shared" si="84"/>
        <v>0</v>
      </c>
      <c r="P532" s="128">
        <f t="shared" si="85"/>
        <v>0</v>
      </c>
      <c r="Q532" s="129">
        <f t="shared" si="89"/>
        <v>18</v>
      </c>
      <c r="R532" s="177">
        <v>0</v>
      </c>
      <c r="S532" s="177">
        <v>0</v>
      </c>
      <c r="T532" s="177">
        <v>0</v>
      </c>
      <c r="U532" s="129">
        <f>-(S532*'Ficha funcionário'!O527)*'Ficha de funcio e processa'!J532</f>
        <v>0</v>
      </c>
      <c r="V532" s="129">
        <f>(T532*'Ficha funcionário'!O527)*'Ficha de funcio e processa'!J532</f>
        <v>0</v>
      </c>
      <c r="W532" s="130">
        <f t="shared" si="90"/>
        <v>0</v>
      </c>
      <c r="X532" s="132"/>
      <c r="Y532" s="132">
        <f t="shared" si="81"/>
        <v>0</v>
      </c>
      <c r="Z532" s="133"/>
      <c r="AA532" s="133"/>
      <c r="AB532" s="133"/>
      <c r="AC532" s="133"/>
      <c r="AD532" s="149">
        <f>'Ficha funcionário'!Q527</f>
        <v>0</v>
      </c>
      <c r="AE532" s="149">
        <f>'Ficha funcionário'!P527</f>
        <v>0</v>
      </c>
      <c r="AF532" s="133"/>
      <c r="AG532" s="221"/>
      <c r="AH532" s="221"/>
      <c r="AI532" s="222">
        <f t="shared" si="86"/>
        <v>0</v>
      </c>
      <c r="AJ532" s="223">
        <f>'Ficha funcionário'!J527</f>
        <v>0</v>
      </c>
      <c r="AK532" s="222">
        <f>'Ficha funcionário'!K527</f>
        <v>0</v>
      </c>
      <c r="AL532" s="222">
        <f>'Ficha funcionário'!L527</f>
        <v>0</v>
      </c>
      <c r="AM532" s="222">
        <f>'Ficha funcionário'!M527</f>
        <v>-0.3</v>
      </c>
      <c r="AN532" s="222">
        <f t="shared" si="82"/>
        <v>0</v>
      </c>
      <c r="AO532" s="134">
        <f t="shared" si="87"/>
        <v>0</v>
      </c>
      <c r="AP532" s="178"/>
      <c r="AQ532" s="246" t="s">
        <v>175</v>
      </c>
      <c r="AR532" s="179"/>
      <c r="AS532" s="179"/>
      <c r="AT532" s="179"/>
      <c r="AU532" s="179"/>
    </row>
    <row r="533" spans="1:47">
      <c r="A533" s="123" t="b">
        <f>'Ficha funcionário'!A528</f>
        <v>0</v>
      </c>
      <c r="B533" s="123">
        <f>'Ficha funcionário'!B528</f>
        <v>0</v>
      </c>
      <c r="C533" s="123">
        <f>'Ficha funcionário'!C528</f>
        <v>0</v>
      </c>
      <c r="D533" s="124">
        <f>'Ficha funcionário'!D528</f>
        <v>0</v>
      </c>
      <c r="E53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3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33" s="173">
        <f>'Ficha funcionário'!I528</f>
        <v>0</v>
      </c>
      <c r="H533" s="126">
        <f>'Ficha funcionário'!N528</f>
        <v>44</v>
      </c>
      <c r="I533" s="126">
        <f>'Ficha funcionário'!O528</f>
        <v>9</v>
      </c>
      <c r="J533" s="127">
        <f t="shared" si="83"/>
        <v>0</v>
      </c>
      <c r="K533" s="172"/>
      <c r="L533" s="172"/>
      <c r="M533" s="172"/>
      <c r="N533" s="128">
        <f t="shared" si="88"/>
        <v>0</v>
      </c>
      <c r="O533" s="128">
        <f t="shared" si="84"/>
        <v>0</v>
      </c>
      <c r="P533" s="128">
        <f t="shared" si="85"/>
        <v>0</v>
      </c>
      <c r="Q533" s="129">
        <f t="shared" si="89"/>
        <v>18</v>
      </c>
      <c r="R533" s="177">
        <v>0</v>
      </c>
      <c r="S533" s="177">
        <v>0</v>
      </c>
      <c r="T533" s="177">
        <v>0</v>
      </c>
      <c r="U533" s="129">
        <f>-(S533*'Ficha funcionário'!O528)*'Ficha de funcio e processa'!J533</f>
        <v>0</v>
      </c>
      <c r="V533" s="129">
        <f>(T533*'Ficha funcionário'!O528)*'Ficha de funcio e processa'!J533</f>
        <v>0</v>
      </c>
      <c r="W533" s="130">
        <f t="shared" si="90"/>
        <v>0</v>
      </c>
      <c r="X533" s="132"/>
      <c r="Y533" s="132">
        <f t="shared" si="81"/>
        <v>0</v>
      </c>
      <c r="Z533" s="133"/>
      <c r="AA533" s="133"/>
      <c r="AB533" s="133"/>
      <c r="AC533" s="133"/>
      <c r="AD533" s="149">
        <f>'Ficha funcionário'!Q528</f>
        <v>0</v>
      </c>
      <c r="AE533" s="149">
        <f>'Ficha funcionário'!P528</f>
        <v>0</v>
      </c>
      <c r="AF533" s="133"/>
      <c r="AG533" s="221"/>
      <c r="AH533" s="221"/>
      <c r="AI533" s="222">
        <f t="shared" si="86"/>
        <v>0</v>
      </c>
      <c r="AJ533" s="223">
        <f>'Ficha funcionário'!J528</f>
        <v>0</v>
      </c>
      <c r="AK533" s="222">
        <f>'Ficha funcionário'!K528</f>
        <v>0</v>
      </c>
      <c r="AL533" s="222">
        <f>'Ficha funcionário'!L528</f>
        <v>0</v>
      </c>
      <c r="AM533" s="222">
        <f>'Ficha funcionário'!M528</f>
        <v>-0.3</v>
      </c>
      <c r="AN533" s="222">
        <f t="shared" si="82"/>
        <v>0</v>
      </c>
      <c r="AO533" s="134">
        <f t="shared" si="87"/>
        <v>0</v>
      </c>
      <c r="AP533" s="178"/>
      <c r="AQ533" s="246" t="s">
        <v>175</v>
      </c>
      <c r="AR533" s="179"/>
      <c r="AS533" s="179"/>
      <c r="AT533" s="179"/>
      <c r="AU533" s="179"/>
    </row>
    <row r="534" spans="1:47">
      <c r="A534" s="123" t="b">
        <f>'Ficha funcionário'!A529</f>
        <v>0</v>
      </c>
      <c r="B534" s="123">
        <f>'Ficha funcionário'!B529</f>
        <v>0</v>
      </c>
      <c r="C534" s="123">
        <f>'Ficha funcionário'!C529</f>
        <v>0</v>
      </c>
      <c r="D534" s="124">
        <f>'Ficha funcionário'!D529</f>
        <v>0</v>
      </c>
      <c r="E53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3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34" s="173">
        <f>'Ficha funcionário'!I529</f>
        <v>0</v>
      </c>
      <c r="H534" s="126">
        <f>'Ficha funcionário'!N529</f>
        <v>44</v>
      </c>
      <c r="I534" s="126">
        <f>'Ficha funcionário'!O529</f>
        <v>9</v>
      </c>
      <c r="J534" s="127">
        <f t="shared" si="83"/>
        <v>0</v>
      </c>
      <c r="K534" s="172"/>
      <c r="L534" s="172"/>
      <c r="M534" s="172"/>
      <c r="N534" s="128">
        <f t="shared" si="88"/>
        <v>0</v>
      </c>
      <c r="O534" s="128">
        <f t="shared" si="84"/>
        <v>0</v>
      </c>
      <c r="P534" s="128">
        <f t="shared" si="85"/>
        <v>0</v>
      </c>
      <c r="Q534" s="129">
        <f t="shared" si="89"/>
        <v>18</v>
      </c>
      <c r="R534" s="177">
        <v>0</v>
      </c>
      <c r="S534" s="177">
        <v>0</v>
      </c>
      <c r="T534" s="177">
        <v>0</v>
      </c>
      <c r="U534" s="129">
        <f>-(S534*'Ficha funcionário'!O529)*'Ficha de funcio e processa'!J534</f>
        <v>0</v>
      </c>
      <c r="V534" s="129">
        <f>(T534*'Ficha funcionário'!O529)*'Ficha de funcio e processa'!J534</f>
        <v>0</v>
      </c>
      <c r="W534" s="130">
        <f t="shared" si="90"/>
        <v>0</v>
      </c>
      <c r="X534" s="132"/>
      <c r="Y534" s="132">
        <f t="shared" si="81"/>
        <v>0</v>
      </c>
      <c r="Z534" s="133"/>
      <c r="AA534" s="133"/>
      <c r="AB534" s="133"/>
      <c r="AC534" s="133"/>
      <c r="AD534" s="149">
        <f>'Ficha funcionário'!Q529</f>
        <v>0</v>
      </c>
      <c r="AE534" s="149">
        <f>'Ficha funcionário'!P529</f>
        <v>0</v>
      </c>
      <c r="AF534" s="133"/>
      <c r="AG534" s="221"/>
      <c r="AH534" s="221"/>
      <c r="AI534" s="222">
        <f t="shared" si="86"/>
        <v>0</v>
      </c>
      <c r="AJ534" s="223">
        <f>'Ficha funcionário'!J529</f>
        <v>0</v>
      </c>
      <c r="AK534" s="222">
        <f>'Ficha funcionário'!K529</f>
        <v>0</v>
      </c>
      <c r="AL534" s="222">
        <f>'Ficha funcionário'!L529</f>
        <v>0</v>
      </c>
      <c r="AM534" s="222">
        <f>'Ficha funcionário'!M529</f>
        <v>-0.3</v>
      </c>
      <c r="AN534" s="222">
        <f t="shared" si="82"/>
        <v>0</v>
      </c>
      <c r="AO534" s="134">
        <f t="shared" si="87"/>
        <v>0</v>
      </c>
      <c r="AP534" s="178"/>
      <c r="AQ534" s="246" t="s">
        <v>175</v>
      </c>
      <c r="AR534" s="179"/>
      <c r="AS534" s="179"/>
      <c r="AT534" s="179"/>
      <c r="AU534" s="179"/>
    </row>
    <row r="535" spans="1:47">
      <c r="A535" s="123" t="b">
        <f>'Ficha funcionário'!A530</f>
        <v>0</v>
      </c>
      <c r="B535" s="123">
        <f>'Ficha funcionário'!B530</f>
        <v>0</v>
      </c>
      <c r="C535" s="123">
        <f>'Ficha funcionário'!C530</f>
        <v>0</v>
      </c>
      <c r="D535" s="124">
        <f>'Ficha funcionário'!D530</f>
        <v>0</v>
      </c>
      <c r="E53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3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35" s="173">
        <f>'Ficha funcionário'!I530</f>
        <v>0</v>
      </c>
      <c r="H535" s="126">
        <f>'Ficha funcionário'!N530</f>
        <v>44</v>
      </c>
      <c r="I535" s="126">
        <f>'Ficha funcionário'!O530</f>
        <v>9</v>
      </c>
      <c r="J535" s="127">
        <f t="shared" si="83"/>
        <v>0</v>
      </c>
      <c r="K535" s="172"/>
      <c r="L535" s="172"/>
      <c r="M535" s="172"/>
      <c r="N535" s="128">
        <f t="shared" si="88"/>
        <v>0</v>
      </c>
      <c r="O535" s="128">
        <f t="shared" si="84"/>
        <v>0</v>
      </c>
      <c r="P535" s="128">
        <f t="shared" si="85"/>
        <v>0</v>
      </c>
      <c r="Q535" s="129">
        <f t="shared" si="89"/>
        <v>18</v>
      </c>
      <c r="R535" s="177">
        <v>0</v>
      </c>
      <c r="S535" s="177">
        <v>0</v>
      </c>
      <c r="T535" s="177">
        <v>0</v>
      </c>
      <c r="U535" s="129">
        <f>-(S535*'Ficha funcionário'!O530)*'Ficha de funcio e processa'!J535</f>
        <v>0</v>
      </c>
      <c r="V535" s="129">
        <f>(T535*'Ficha funcionário'!O530)*'Ficha de funcio e processa'!J535</f>
        <v>0</v>
      </c>
      <c r="W535" s="130">
        <f t="shared" si="90"/>
        <v>0</v>
      </c>
      <c r="X535" s="132"/>
      <c r="Y535" s="132">
        <f t="shared" si="81"/>
        <v>0</v>
      </c>
      <c r="Z535" s="133"/>
      <c r="AA535" s="133"/>
      <c r="AB535" s="133"/>
      <c r="AC535" s="133"/>
      <c r="AD535" s="149">
        <f>'Ficha funcionário'!Q530</f>
        <v>0</v>
      </c>
      <c r="AE535" s="149">
        <f>'Ficha funcionário'!P530</f>
        <v>0</v>
      </c>
      <c r="AF535" s="133"/>
      <c r="AG535" s="221"/>
      <c r="AH535" s="221"/>
      <c r="AI535" s="222">
        <f t="shared" si="86"/>
        <v>0</v>
      </c>
      <c r="AJ535" s="223">
        <f>'Ficha funcionário'!J530</f>
        <v>0</v>
      </c>
      <c r="AK535" s="222">
        <f>'Ficha funcionário'!K530</f>
        <v>0</v>
      </c>
      <c r="AL535" s="222">
        <f>'Ficha funcionário'!L530</f>
        <v>0</v>
      </c>
      <c r="AM535" s="222">
        <f>'Ficha funcionário'!M530</f>
        <v>-0.3</v>
      </c>
      <c r="AN535" s="222">
        <f t="shared" si="82"/>
        <v>0</v>
      </c>
      <c r="AO535" s="134">
        <f t="shared" si="87"/>
        <v>0</v>
      </c>
      <c r="AP535" s="178"/>
      <c r="AQ535" s="246" t="s">
        <v>175</v>
      </c>
      <c r="AR535" s="179"/>
      <c r="AS535" s="179"/>
      <c r="AT535" s="179"/>
      <c r="AU535" s="179"/>
    </row>
    <row r="536" spans="1:47">
      <c r="A536" s="123" t="b">
        <f>'Ficha funcionário'!A531</f>
        <v>0</v>
      </c>
      <c r="B536" s="123">
        <f>'Ficha funcionário'!B531</f>
        <v>0</v>
      </c>
      <c r="C536" s="123">
        <f>'Ficha funcionário'!C531</f>
        <v>0</v>
      </c>
      <c r="D536" s="124">
        <f>'Ficha funcionário'!D531</f>
        <v>0</v>
      </c>
      <c r="E53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3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36" s="173">
        <f>'Ficha funcionário'!I531</f>
        <v>0</v>
      </c>
      <c r="H536" s="126">
        <f>'Ficha funcionário'!N531</f>
        <v>44</v>
      </c>
      <c r="I536" s="126">
        <f>'Ficha funcionário'!O531</f>
        <v>9</v>
      </c>
      <c r="J536" s="127">
        <f t="shared" si="83"/>
        <v>0</v>
      </c>
      <c r="K536" s="172"/>
      <c r="L536" s="172"/>
      <c r="M536" s="172"/>
      <c r="N536" s="128">
        <f t="shared" si="88"/>
        <v>0</v>
      </c>
      <c r="O536" s="128">
        <f t="shared" si="84"/>
        <v>0</v>
      </c>
      <c r="P536" s="128">
        <f t="shared" si="85"/>
        <v>0</v>
      </c>
      <c r="Q536" s="129">
        <f t="shared" si="89"/>
        <v>18</v>
      </c>
      <c r="R536" s="177">
        <v>0</v>
      </c>
      <c r="S536" s="177">
        <v>0</v>
      </c>
      <c r="T536" s="177">
        <v>0</v>
      </c>
      <c r="U536" s="129">
        <f>-(S536*'Ficha funcionário'!O531)*'Ficha de funcio e processa'!J536</f>
        <v>0</v>
      </c>
      <c r="V536" s="129">
        <f>(T536*'Ficha funcionário'!O531)*'Ficha de funcio e processa'!J536</f>
        <v>0</v>
      </c>
      <c r="W536" s="130">
        <f t="shared" si="90"/>
        <v>0</v>
      </c>
      <c r="X536" s="132"/>
      <c r="Y536" s="132">
        <f t="shared" si="81"/>
        <v>0</v>
      </c>
      <c r="Z536" s="133"/>
      <c r="AA536" s="133"/>
      <c r="AB536" s="133"/>
      <c r="AC536" s="133"/>
      <c r="AD536" s="149">
        <f>'Ficha funcionário'!Q531</f>
        <v>0</v>
      </c>
      <c r="AE536" s="149">
        <f>'Ficha funcionário'!P531</f>
        <v>0</v>
      </c>
      <c r="AF536" s="133"/>
      <c r="AG536" s="221"/>
      <c r="AH536" s="221"/>
      <c r="AI536" s="222">
        <f t="shared" si="86"/>
        <v>0</v>
      </c>
      <c r="AJ536" s="223">
        <f>'Ficha funcionário'!J531</f>
        <v>0</v>
      </c>
      <c r="AK536" s="222">
        <f>'Ficha funcionário'!K531</f>
        <v>0</v>
      </c>
      <c r="AL536" s="222">
        <f>'Ficha funcionário'!L531</f>
        <v>0</v>
      </c>
      <c r="AM536" s="222">
        <f>'Ficha funcionário'!M531</f>
        <v>-0.3</v>
      </c>
      <c r="AN536" s="222">
        <f t="shared" si="82"/>
        <v>0</v>
      </c>
      <c r="AO536" s="134">
        <f t="shared" si="87"/>
        <v>0</v>
      </c>
      <c r="AP536" s="178"/>
      <c r="AQ536" s="246" t="s">
        <v>175</v>
      </c>
      <c r="AR536" s="179"/>
      <c r="AS536" s="179"/>
      <c r="AT536" s="179"/>
      <c r="AU536" s="179"/>
    </row>
    <row r="537" spans="1:47">
      <c r="A537" s="123" t="b">
        <f>'Ficha funcionário'!A532</f>
        <v>0</v>
      </c>
      <c r="B537" s="123">
        <f>'Ficha funcionário'!B532</f>
        <v>0</v>
      </c>
      <c r="C537" s="123">
        <f>'Ficha funcionário'!C532</f>
        <v>0</v>
      </c>
      <c r="D537" s="124">
        <f>'Ficha funcionário'!D532</f>
        <v>0</v>
      </c>
      <c r="E53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3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37" s="173">
        <f>'Ficha funcionário'!I532</f>
        <v>0</v>
      </c>
      <c r="H537" s="126">
        <f>'Ficha funcionário'!N532</f>
        <v>44</v>
      </c>
      <c r="I537" s="126">
        <f>'Ficha funcionário'!O532</f>
        <v>9</v>
      </c>
      <c r="J537" s="127">
        <f t="shared" si="83"/>
        <v>0</v>
      </c>
      <c r="K537" s="172"/>
      <c r="L537" s="172"/>
      <c r="M537" s="172"/>
      <c r="N537" s="128">
        <f t="shared" si="88"/>
        <v>0</v>
      </c>
      <c r="O537" s="128">
        <f t="shared" si="84"/>
        <v>0</v>
      </c>
      <c r="P537" s="128">
        <f t="shared" si="85"/>
        <v>0</v>
      </c>
      <c r="Q537" s="129">
        <f t="shared" si="89"/>
        <v>18</v>
      </c>
      <c r="R537" s="177">
        <v>0</v>
      </c>
      <c r="S537" s="177">
        <v>0</v>
      </c>
      <c r="T537" s="177">
        <v>0</v>
      </c>
      <c r="U537" s="129">
        <f>-(S537*'Ficha funcionário'!O532)*'Ficha de funcio e processa'!J537</f>
        <v>0</v>
      </c>
      <c r="V537" s="129">
        <f>(T537*'Ficha funcionário'!O532)*'Ficha de funcio e processa'!J537</f>
        <v>0</v>
      </c>
      <c r="W537" s="130">
        <f t="shared" si="90"/>
        <v>0</v>
      </c>
      <c r="X537" s="132"/>
      <c r="Y537" s="132">
        <f t="shared" si="81"/>
        <v>0</v>
      </c>
      <c r="Z537" s="133"/>
      <c r="AA537" s="133"/>
      <c r="AB537" s="133"/>
      <c r="AC537" s="133"/>
      <c r="AD537" s="149">
        <f>'Ficha funcionário'!Q532</f>
        <v>0</v>
      </c>
      <c r="AE537" s="149">
        <f>'Ficha funcionário'!P532</f>
        <v>0</v>
      </c>
      <c r="AF537" s="133"/>
      <c r="AG537" s="221"/>
      <c r="AH537" s="221"/>
      <c r="AI537" s="222">
        <f t="shared" si="86"/>
        <v>0</v>
      </c>
      <c r="AJ537" s="223">
        <f>'Ficha funcionário'!J532</f>
        <v>0</v>
      </c>
      <c r="AK537" s="222">
        <f>'Ficha funcionário'!K532</f>
        <v>0</v>
      </c>
      <c r="AL537" s="222">
        <f>'Ficha funcionário'!L532</f>
        <v>0</v>
      </c>
      <c r="AM537" s="222">
        <f>'Ficha funcionário'!M532</f>
        <v>-0.3</v>
      </c>
      <c r="AN537" s="222">
        <f t="shared" si="82"/>
        <v>0</v>
      </c>
      <c r="AO537" s="134">
        <f t="shared" si="87"/>
        <v>0</v>
      </c>
      <c r="AP537" s="178"/>
      <c r="AQ537" s="246" t="s">
        <v>175</v>
      </c>
      <c r="AR537" s="179"/>
      <c r="AS537" s="179"/>
      <c r="AT537" s="179"/>
      <c r="AU537" s="179"/>
    </row>
    <row r="538" spans="1:47">
      <c r="A538" s="123" t="b">
        <f>'Ficha funcionário'!A533</f>
        <v>0</v>
      </c>
      <c r="B538" s="123">
        <f>'Ficha funcionário'!B533</f>
        <v>0</v>
      </c>
      <c r="C538" s="123">
        <f>'Ficha funcionário'!C533</f>
        <v>0</v>
      </c>
      <c r="D538" s="124">
        <f>'Ficha funcionário'!D533</f>
        <v>0</v>
      </c>
      <c r="E53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3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38" s="173">
        <f>'Ficha funcionário'!I533</f>
        <v>0</v>
      </c>
      <c r="H538" s="126">
        <f>'Ficha funcionário'!N533</f>
        <v>44</v>
      </c>
      <c r="I538" s="126">
        <f>'Ficha funcionário'!O533</f>
        <v>9</v>
      </c>
      <c r="J538" s="127">
        <f t="shared" si="83"/>
        <v>0</v>
      </c>
      <c r="K538" s="172"/>
      <c r="L538" s="172"/>
      <c r="M538" s="172"/>
      <c r="N538" s="128">
        <f t="shared" si="88"/>
        <v>0</v>
      </c>
      <c r="O538" s="128">
        <f t="shared" si="84"/>
        <v>0</v>
      </c>
      <c r="P538" s="128">
        <f t="shared" si="85"/>
        <v>0</v>
      </c>
      <c r="Q538" s="129">
        <f t="shared" si="89"/>
        <v>18</v>
      </c>
      <c r="R538" s="177">
        <v>0</v>
      </c>
      <c r="S538" s="177">
        <v>0</v>
      </c>
      <c r="T538" s="177">
        <v>0</v>
      </c>
      <c r="U538" s="129">
        <f>-(S538*'Ficha funcionário'!O533)*'Ficha de funcio e processa'!J538</f>
        <v>0</v>
      </c>
      <c r="V538" s="129">
        <f>(T538*'Ficha funcionário'!O533)*'Ficha de funcio e processa'!J538</f>
        <v>0</v>
      </c>
      <c r="W538" s="130">
        <f t="shared" si="90"/>
        <v>0</v>
      </c>
      <c r="X538" s="132"/>
      <c r="Y538" s="132">
        <f t="shared" si="81"/>
        <v>0</v>
      </c>
      <c r="Z538" s="133"/>
      <c r="AA538" s="133"/>
      <c r="AB538" s="133"/>
      <c r="AC538" s="133"/>
      <c r="AD538" s="149">
        <f>'Ficha funcionário'!Q533</f>
        <v>0</v>
      </c>
      <c r="AE538" s="149">
        <f>'Ficha funcionário'!P533</f>
        <v>0</v>
      </c>
      <c r="AF538" s="133"/>
      <c r="AG538" s="221"/>
      <c r="AH538" s="221"/>
      <c r="AI538" s="222">
        <f t="shared" si="86"/>
        <v>0</v>
      </c>
      <c r="AJ538" s="223">
        <f>'Ficha funcionário'!J533</f>
        <v>0</v>
      </c>
      <c r="AK538" s="222">
        <f>'Ficha funcionário'!K533</f>
        <v>0</v>
      </c>
      <c r="AL538" s="222">
        <f>'Ficha funcionário'!L533</f>
        <v>0</v>
      </c>
      <c r="AM538" s="222">
        <f>'Ficha funcionário'!M533</f>
        <v>-0.3</v>
      </c>
      <c r="AN538" s="222">
        <f t="shared" si="82"/>
        <v>0</v>
      </c>
      <c r="AO538" s="134">
        <f t="shared" si="87"/>
        <v>0</v>
      </c>
      <c r="AP538" s="178"/>
      <c r="AQ538" s="246" t="s">
        <v>175</v>
      </c>
      <c r="AR538" s="179"/>
      <c r="AS538" s="179"/>
      <c r="AT538" s="179"/>
      <c r="AU538" s="179"/>
    </row>
    <row r="539" spans="1:47">
      <c r="A539" s="123" t="b">
        <f>'Ficha funcionário'!A534</f>
        <v>0</v>
      </c>
      <c r="B539" s="123">
        <f>'Ficha funcionário'!B534</f>
        <v>0</v>
      </c>
      <c r="C539" s="123">
        <f>'Ficha funcionário'!C534</f>
        <v>0</v>
      </c>
      <c r="D539" s="124">
        <f>'Ficha funcionário'!D534</f>
        <v>0</v>
      </c>
      <c r="E53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3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39" s="173">
        <f>'Ficha funcionário'!I534</f>
        <v>0</v>
      </c>
      <c r="H539" s="126">
        <f>'Ficha funcionário'!N534</f>
        <v>44</v>
      </c>
      <c r="I539" s="126">
        <f>'Ficha funcionário'!O534</f>
        <v>9</v>
      </c>
      <c r="J539" s="127">
        <f t="shared" si="83"/>
        <v>0</v>
      </c>
      <c r="K539" s="172"/>
      <c r="L539" s="172"/>
      <c r="M539" s="172"/>
      <c r="N539" s="128">
        <f t="shared" si="88"/>
        <v>0</v>
      </c>
      <c r="O539" s="128">
        <f t="shared" si="84"/>
        <v>0</v>
      </c>
      <c r="P539" s="128">
        <f t="shared" si="85"/>
        <v>0</v>
      </c>
      <c r="Q539" s="129">
        <f t="shared" si="89"/>
        <v>18</v>
      </c>
      <c r="R539" s="177">
        <v>0</v>
      </c>
      <c r="S539" s="177">
        <v>0</v>
      </c>
      <c r="T539" s="177">
        <v>0</v>
      </c>
      <c r="U539" s="129">
        <f>-(S539*'Ficha funcionário'!O534)*'Ficha de funcio e processa'!J539</f>
        <v>0</v>
      </c>
      <c r="V539" s="129">
        <f>(T539*'Ficha funcionário'!O534)*'Ficha de funcio e processa'!J539</f>
        <v>0</v>
      </c>
      <c r="W539" s="130">
        <f t="shared" si="90"/>
        <v>0</v>
      </c>
      <c r="X539" s="132"/>
      <c r="Y539" s="132">
        <f t="shared" si="81"/>
        <v>0</v>
      </c>
      <c r="Z539" s="133"/>
      <c r="AA539" s="133"/>
      <c r="AB539" s="133"/>
      <c r="AC539" s="133"/>
      <c r="AD539" s="149">
        <f>'Ficha funcionário'!Q534</f>
        <v>0</v>
      </c>
      <c r="AE539" s="149">
        <f>'Ficha funcionário'!P534</f>
        <v>0</v>
      </c>
      <c r="AF539" s="133"/>
      <c r="AG539" s="221"/>
      <c r="AH539" s="221"/>
      <c r="AI539" s="222">
        <f t="shared" si="86"/>
        <v>0</v>
      </c>
      <c r="AJ539" s="223">
        <f>'Ficha funcionário'!J534</f>
        <v>0</v>
      </c>
      <c r="AK539" s="222">
        <f>'Ficha funcionário'!K534</f>
        <v>0</v>
      </c>
      <c r="AL539" s="222">
        <f>'Ficha funcionário'!L534</f>
        <v>0</v>
      </c>
      <c r="AM539" s="222">
        <f>'Ficha funcionário'!M534</f>
        <v>-0.3</v>
      </c>
      <c r="AN539" s="222">
        <f t="shared" si="82"/>
        <v>0</v>
      </c>
      <c r="AO539" s="134">
        <f t="shared" si="87"/>
        <v>0</v>
      </c>
      <c r="AP539" s="178"/>
      <c r="AQ539" s="246" t="s">
        <v>175</v>
      </c>
      <c r="AR539" s="179"/>
      <c r="AS539" s="179"/>
      <c r="AT539" s="179"/>
      <c r="AU539" s="179"/>
    </row>
    <row r="540" spans="1:47">
      <c r="A540" s="123" t="b">
        <f>'Ficha funcionário'!A535</f>
        <v>0</v>
      </c>
      <c r="B540" s="123">
        <f>'Ficha funcionário'!B535</f>
        <v>0</v>
      </c>
      <c r="C540" s="123">
        <f>'Ficha funcionário'!C535</f>
        <v>0</v>
      </c>
      <c r="D540" s="124">
        <f>'Ficha funcionário'!D535</f>
        <v>0</v>
      </c>
      <c r="E54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4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40" s="173">
        <f>'Ficha funcionário'!I535</f>
        <v>0</v>
      </c>
      <c r="H540" s="126">
        <f>'Ficha funcionário'!N535</f>
        <v>44</v>
      </c>
      <c r="I540" s="126">
        <f>'Ficha funcionário'!O535</f>
        <v>9</v>
      </c>
      <c r="J540" s="127">
        <f t="shared" si="83"/>
        <v>0</v>
      </c>
      <c r="K540" s="172"/>
      <c r="L540" s="172"/>
      <c r="M540" s="172"/>
      <c r="N540" s="128">
        <f t="shared" si="88"/>
        <v>0</v>
      </c>
      <c r="O540" s="128">
        <f t="shared" si="84"/>
        <v>0</v>
      </c>
      <c r="P540" s="128">
        <f t="shared" si="85"/>
        <v>0</v>
      </c>
      <c r="Q540" s="129">
        <f t="shared" si="89"/>
        <v>18</v>
      </c>
      <c r="R540" s="177">
        <v>0</v>
      </c>
      <c r="S540" s="177">
        <v>0</v>
      </c>
      <c r="T540" s="177">
        <v>0</v>
      </c>
      <c r="U540" s="129">
        <f>-(S540*'Ficha funcionário'!O535)*'Ficha de funcio e processa'!J540</f>
        <v>0</v>
      </c>
      <c r="V540" s="129">
        <f>(T540*'Ficha funcionário'!O535)*'Ficha de funcio e processa'!J540</f>
        <v>0</v>
      </c>
      <c r="W540" s="130">
        <f t="shared" si="90"/>
        <v>0</v>
      </c>
      <c r="X540" s="132"/>
      <c r="Y540" s="132">
        <f t="shared" si="81"/>
        <v>0</v>
      </c>
      <c r="Z540" s="133"/>
      <c r="AA540" s="133"/>
      <c r="AB540" s="133"/>
      <c r="AC540" s="133"/>
      <c r="AD540" s="149">
        <f>'Ficha funcionário'!Q535</f>
        <v>0</v>
      </c>
      <c r="AE540" s="149">
        <f>'Ficha funcionário'!P535</f>
        <v>0</v>
      </c>
      <c r="AF540" s="133"/>
      <c r="AG540" s="221"/>
      <c r="AH540" s="221"/>
      <c r="AI540" s="222">
        <f t="shared" si="86"/>
        <v>0</v>
      </c>
      <c r="AJ540" s="223">
        <f>'Ficha funcionário'!J535</f>
        <v>0</v>
      </c>
      <c r="AK540" s="222">
        <f>'Ficha funcionário'!K535</f>
        <v>0</v>
      </c>
      <c r="AL540" s="222">
        <f>'Ficha funcionário'!L535</f>
        <v>0</v>
      </c>
      <c r="AM540" s="222">
        <f>'Ficha funcionário'!M535</f>
        <v>-0.3</v>
      </c>
      <c r="AN540" s="222">
        <f t="shared" si="82"/>
        <v>0</v>
      </c>
      <c r="AO540" s="134">
        <f t="shared" si="87"/>
        <v>0</v>
      </c>
      <c r="AP540" s="178"/>
      <c r="AQ540" s="246" t="s">
        <v>175</v>
      </c>
      <c r="AR540" s="179"/>
      <c r="AS540" s="179"/>
      <c r="AT540" s="179"/>
      <c r="AU540" s="179"/>
    </row>
    <row r="541" spans="1:47">
      <c r="A541" s="123" t="b">
        <f>'Ficha funcionário'!A536</f>
        <v>0</v>
      </c>
      <c r="B541" s="123">
        <f>'Ficha funcionário'!B536</f>
        <v>0</v>
      </c>
      <c r="C541" s="123">
        <f>'Ficha funcionário'!C536</f>
        <v>0</v>
      </c>
      <c r="D541" s="124">
        <f>'Ficha funcionário'!D536</f>
        <v>0</v>
      </c>
      <c r="E54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4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41" s="173">
        <f>'Ficha funcionário'!I536</f>
        <v>0</v>
      </c>
      <c r="H541" s="126">
        <f>'Ficha funcionário'!N536</f>
        <v>44</v>
      </c>
      <c r="I541" s="126">
        <f>'Ficha funcionário'!O536</f>
        <v>9</v>
      </c>
      <c r="J541" s="127">
        <f t="shared" si="83"/>
        <v>0</v>
      </c>
      <c r="K541" s="172"/>
      <c r="L541" s="172"/>
      <c r="M541" s="172"/>
      <c r="N541" s="128">
        <f t="shared" si="88"/>
        <v>0</v>
      </c>
      <c r="O541" s="128">
        <f t="shared" si="84"/>
        <v>0</v>
      </c>
      <c r="P541" s="128">
        <f t="shared" si="85"/>
        <v>0</v>
      </c>
      <c r="Q541" s="129">
        <f t="shared" si="89"/>
        <v>18</v>
      </c>
      <c r="R541" s="177">
        <v>0</v>
      </c>
      <c r="S541" s="177">
        <v>0</v>
      </c>
      <c r="T541" s="177">
        <v>0</v>
      </c>
      <c r="U541" s="129">
        <f>-(S541*'Ficha funcionário'!O536)*'Ficha de funcio e processa'!J541</f>
        <v>0</v>
      </c>
      <c r="V541" s="129">
        <f>(T541*'Ficha funcionário'!O536)*'Ficha de funcio e processa'!J541</f>
        <v>0</v>
      </c>
      <c r="W541" s="130">
        <f t="shared" si="90"/>
        <v>0</v>
      </c>
      <c r="X541" s="132"/>
      <c r="Y541" s="132">
        <f t="shared" si="81"/>
        <v>0</v>
      </c>
      <c r="Z541" s="133"/>
      <c r="AA541" s="133"/>
      <c r="AB541" s="133"/>
      <c r="AC541" s="133"/>
      <c r="AD541" s="149">
        <f>'Ficha funcionário'!Q536</f>
        <v>0</v>
      </c>
      <c r="AE541" s="149">
        <f>'Ficha funcionário'!P536</f>
        <v>0</v>
      </c>
      <c r="AF541" s="133"/>
      <c r="AG541" s="221"/>
      <c r="AH541" s="221"/>
      <c r="AI541" s="222">
        <f t="shared" si="86"/>
        <v>0</v>
      </c>
      <c r="AJ541" s="223">
        <f>'Ficha funcionário'!J536</f>
        <v>0</v>
      </c>
      <c r="AK541" s="222">
        <f>'Ficha funcionário'!K536</f>
        <v>0</v>
      </c>
      <c r="AL541" s="222">
        <f>'Ficha funcionário'!L536</f>
        <v>0</v>
      </c>
      <c r="AM541" s="222">
        <f>'Ficha funcionário'!M536</f>
        <v>-0.3</v>
      </c>
      <c r="AN541" s="222">
        <f t="shared" si="82"/>
        <v>0</v>
      </c>
      <c r="AO541" s="134">
        <f t="shared" si="87"/>
        <v>0</v>
      </c>
      <c r="AP541" s="178"/>
      <c r="AQ541" s="246" t="s">
        <v>175</v>
      </c>
      <c r="AR541" s="179"/>
      <c r="AS541" s="179"/>
      <c r="AT541" s="179"/>
      <c r="AU541" s="179"/>
    </row>
    <row r="542" spans="1:47">
      <c r="A542" s="123" t="b">
        <f>'Ficha funcionário'!A537</f>
        <v>0</v>
      </c>
      <c r="B542" s="123">
        <f>'Ficha funcionário'!B537</f>
        <v>0</v>
      </c>
      <c r="C542" s="123">
        <f>'Ficha funcionário'!C537</f>
        <v>0</v>
      </c>
      <c r="D542" s="124">
        <f>'Ficha funcionário'!D537</f>
        <v>0</v>
      </c>
      <c r="E54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4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42" s="173">
        <f>'Ficha funcionário'!I537</f>
        <v>0</v>
      </c>
      <c r="H542" s="126">
        <f>'Ficha funcionário'!N537</f>
        <v>44</v>
      </c>
      <c r="I542" s="126">
        <f>'Ficha funcionário'!O537</f>
        <v>9</v>
      </c>
      <c r="J542" s="127">
        <f t="shared" si="83"/>
        <v>0</v>
      </c>
      <c r="K542" s="172"/>
      <c r="L542" s="172"/>
      <c r="M542" s="172"/>
      <c r="N542" s="128">
        <f t="shared" si="88"/>
        <v>0</v>
      </c>
      <c r="O542" s="128">
        <f t="shared" si="84"/>
        <v>0</v>
      </c>
      <c r="P542" s="128">
        <f t="shared" si="85"/>
        <v>0</v>
      </c>
      <c r="Q542" s="129">
        <f t="shared" si="89"/>
        <v>18</v>
      </c>
      <c r="R542" s="177">
        <v>0</v>
      </c>
      <c r="S542" s="177">
        <v>0</v>
      </c>
      <c r="T542" s="177">
        <v>0</v>
      </c>
      <c r="U542" s="129">
        <f>-(S542*'Ficha funcionário'!O537)*'Ficha de funcio e processa'!J542</f>
        <v>0</v>
      </c>
      <c r="V542" s="129">
        <f>(T542*'Ficha funcionário'!O537)*'Ficha de funcio e processa'!J542</f>
        <v>0</v>
      </c>
      <c r="W542" s="130">
        <f t="shared" si="90"/>
        <v>0</v>
      </c>
      <c r="X542" s="132"/>
      <c r="Y542" s="132">
        <f t="shared" si="81"/>
        <v>0</v>
      </c>
      <c r="Z542" s="133"/>
      <c r="AA542" s="133"/>
      <c r="AB542" s="133"/>
      <c r="AC542" s="133"/>
      <c r="AD542" s="149">
        <f>'Ficha funcionário'!Q537</f>
        <v>0</v>
      </c>
      <c r="AE542" s="149">
        <f>'Ficha funcionário'!P537</f>
        <v>0</v>
      </c>
      <c r="AF542" s="133"/>
      <c r="AG542" s="221"/>
      <c r="AH542" s="221"/>
      <c r="AI542" s="222">
        <f t="shared" si="86"/>
        <v>0</v>
      </c>
      <c r="AJ542" s="223">
        <f>'Ficha funcionário'!J537</f>
        <v>0</v>
      </c>
      <c r="AK542" s="222">
        <f>'Ficha funcionário'!K537</f>
        <v>0</v>
      </c>
      <c r="AL542" s="222">
        <f>'Ficha funcionário'!L537</f>
        <v>0</v>
      </c>
      <c r="AM542" s="222">
        <f>'Ficha funcionário'!M537</f>
        <v>-0.3</v>
      </c>
      <c r="AN542" s="222">
        <f t="shared" si="82"/>
        <v>0</v>
      </c>
      <c r="AO542" s="134">
        <f t="shared" si="87"/>
        <v>0</v>
      </c>
      <c r="AP542" s="178"/>
      <c r="AQ542" s="246" t="s">
        <v>175</v>
      </c>
      <c r="AR542" s="179"/>
      <c r="AS542" s="179"/>
      <c r="AT542" s="179"/>
      <c r="AU542" s="179"/>
    </row>
    <row r="543" spans="1:47">
      <c r="A543" s="123" t="b">
        <f>'Ficha funcionário'!A538</f>
        <v>0</v>
      </c>
      <c r="B543" s="123">
        <f>'Ficha funcionário'!B538</f>
        <v>0</v>
      </c>
      <c r="C543" s="123">
        <f>'Ficha funcionário'!C538</f>
        <v>0</v>
      </c>
      <c r="D543" s="124">
        <f>'Ficha funcionário'!D538</f>
        <v>0</v>
      </c>
      <c r="E54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4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43" s="173">
        <f>'Ficha funcionário'!I538</f>
        <v>0</v>
      </c>
      <c r="H543" s="126">
        <f>'Ficha funcionário'!N538</f>
        <v>44</v>
      </c>
      <c r="I543" s="126">
        <f>'Ficha funcionário'!O538</f>
        <v>9</v>
      </c>
      <c r="J543" s="127">
        <f t="shared" si="83"/>
        <v>0</v>
      </c>
      <c r="K543" s="172"/>
      <c r="L543" s="172"/>
      <c r="M543" s="172"/>
      <c r="N543" s="128">
        <f t="shared" si="88"/>
        <v>0</v>
      </c>
      <c r="O543" s="128">
        <f t="shared" si="84"/>
        <v>0</v>
      </c>
      <c r="P543" s="128">
        <f t="shared" si="85"/>
        <v>0</v>
      </c>
      <c r="Q543" s="129">
        <f t="shared" si="89"/>
        <v>18</v>
      </c>
      <c r="R543" s="177">
        <v>0</v>
      </c>
      <c r="S543" s="177">
        <v>0</v>
      </c>
      <c r="T543" s="177">
        <v>0</v>
      </c>
      <c r="U543" s="129">
        <f>-(S543*'Ficha funcionário'!O538)*'Ficha de funcio e processa'!J543</f>
        <v>0</v>
      </c>
      <c r="V543" s="129">
        <f>(T543*'Ficha funcionário'!O538)*'Ficha de funcio e processa'!J543</f>
        <v>0</v>
      </c>
      <c r="W543" s="130">
        <f t="shared" si="90"/>
        <v>0</v>
      </c>
      <c r="X543" s="132"/>
      <c r="Y543" s="132">
        <f t="shared" si="81"/>
        <v>0</v>
      </c>
      <c r="Z543" s="133"/>
      <c r="AA543" s="133"/>
      <c r="AB543" s="133"/>
      <c r="AC543" s="133"/>
      <c r="AD543" s="149">
        <f>'Ficha funcionário'!Q538</f>
        <v>0</v>
      </c>
      <c r="AE543" s="149">
        <f>'Ficha funcionário'!P538</f>
        <v>0</v>
      </c>
      <c r="AF543" s="133"/>
      <c r="AG543" s="221"/>
      <c r="AH543" s="221"/>
      <c r="AI543" s="222">
        <f t="shared" si="86"/>
        <v>0</v>
      </c>
      <c r="AJ543" s="223">
        <f>'Ficha funcionário'!J538</f>
        <v>0</v>
      </c>
      <c r="AK543" s="222">
        <f>'Ficha funcionário'!K538</f>
        <v>0</v>
      </c>
      <c r="AL543" s="222">
        <f>'Ficha funcionário'!L538</f>
        <v>0</v>
      </c>
      <c r="AM543" s="222">
        <f>'Ficha funcionário'!M538</f>
        <v>-0.3</v>
      </c>
      <c r="AN543" s="222">
        <f t="shared" si="82"/>
        <v>0</v>
      </c>
      <c r="AO543" s="134">
        <f t="shared" si="87"/>
        <v>0</v>
      </c>
      <c r="AP543" s="178"/>
      <c r="AQ543" s="246" t="s">
        <v>175</v>
      </c>
      <c r="AR543" s="179"/>
      <c r="AS543" s="179"/>
      <c r="AT543" s="179"/>
      <c r="AU543" s="179"/>
    </row>
    <row r="544" spans="1:47">
      <c r="A544" s="123" t="b">
        <f>'Ficha funcionário'!A539</f>
        <v>0</v>
      </c>
      <c r="B544" s="123">
        <f>'Ficha funcionário'!B539</f>
        <v>0</v>
      </c>
      <c r="C544" s="123">
        <f>'Ficha funcionário'!C539</f>
        <v>0</v>
      </c>
      <c r="D544" s="124">
        <f>'Ficha funcionário'!D539</f>
        <v>0</v>
      </c>
      <c r="E54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4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44" s="173">
        <f>'Ficha funcionário'!I539</f>
        <v>0</v>
      </c>
      <c r="H544" s="126">
        <f>'Ficha funcionário'!N539</f>
        <v>44</v>
      </c>
      <c r="I544" s="126">
        <f>'Ficha funcionário'!O539</f>
        <v>9</v>
      </c>
      <c r="J544" s="127">
        <f t="shared" si="83"/>
        <v>0</v>
      </c>
      <c r="K544" s="172"/>
      <c r="L544" s="172"/>
      <c r="M544" s="172"/>
      <c r="N544" s="128">
        <f t="shared" si="88"/>
        <v>0</v>
      </c>
      <c r="O544" s="128">
        <f t="shared" si="84"/>
        <v>0</v>
      </c>
      <c r="P544" s="128">
        <f t="shared" si="85"/>
        <v>0</v>
      </c>
      <c r="Q544" s="129">
        <f t="shared" si="89"/>
        <v>18</v>
      </c>
      <c r="R544" s="177">
        <v>0</v>
      </c>
      <c r="S544" s="177">
        <v>0</v>
      </c>
      <c r="T544" s="177">
        <v>0</v>
      </c>
      <c r="U544" s="129">
        <f>-(S544*'Ficha funcionário'!O539)*'Ficha de funcio e processa'!J544</f>
        <v>0</v>
      </c>
      <c r="V544" s="129">
        <f>(T544*'Ficha funcionário'!O539)*'Ficha de funcio e processa'!J544</f>
        <v>0</v>
      </c>
      <c r="W544" s="130">
        <f t="shared" si="90"/>
        <v>0</v>
      </c>
      <c r="X544" s="132"/>
      <c r="Y544" s="132">
        <f t="shared" si="81"/>
        <v>0</v>
      </c>
      <c r="Z544" s="133"/>
      <c r="AA544" s="133"/>
      <c r="AB544" s="133"/>
      <c r="AC544" s="133"/>
      <c r="AD544" s="149">
        <f>'Ficha funcionário'!Q539</f>
        <v>0</v>
      </c>
      <c r="AE544" s="149">
        <f>'Ficha funcionário'!P539</f>
        <v>0</v>
      </c>
      <c r="AF544" s="133"/>
      <c r="AG544" s="221"/>
      <c r="AH544" s="221"/>
      <c r="AI544" s="222">
        <f t="shared" si="86"/>
        <v>0</v>
      </c>
      <c r="AJ544" s="223">
        <f>'Ficha funcionário'!J539</f>
        <v>0</v>
      </c>
      <c r="AK544" s="222">
        <f>'Ficha funcionário'!K539</f>
        <v>0</v>
      </c>
      <c r="AL544" s="222">
        <f>'Ficha funcionário'!L539</f>
        <v>0</v>
      </c>
      <c r="AM544" s="222">
        <f>'Ficha funcionário'!M539</f>
        <v>-0.3</v>
      </c>
      <c r="AN544" s="222">
        <f t="shared" si="82"/>
        <v>0</v>
      </c>
      <c r="AO544" s="134">
        <f t="shared" si="87"/>
        <v>0</v>
      </c>
      <c r="AP544" s="178"/>
      <c r="AQ544" s="246" t="s">
        <v>175</v>
      </c>
      <c r="AR544" s="179"/>
      <c r="AS544" s="179"/>
      <c r="AT544" s="179"/>
      <c r="AU544" s="179"/>
    </row>
    <row r="545" spans="1:47">
      <c r="A545" s="123" t="b">
        <f>'Ficha funcionário'!A540</f>
        <v>0</v>
      </c>
      <c r="B545" s="123">
        <f>'Ficha funcionário'!B540</f>
        <v>0</v>
      </c>
      <c r="C545" s="123">
        <f>'Ficha funcionário'!C540</f>
        <v>0</v>
      </c>
      <c r="D545" s="124">
        <f>'Ficha funcionário'!D540</f>
        <v>0</v>
      </c>
      <c r="E54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4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45" s="173">
        <f>'Ficha funcionário'!I540</f>
        <v>0</v>
      </c>
      <c r="H545" s="126">
        <f>'Ficha funcionário'!N540</f>
        <v>44</v>
      </c>
      <c r="I545" s="126">
        <f>'Ficha funcionário'!O540</f>
        <v>9</v>
      </c>
      <c r="J545" s="127">
        <f t="shared" si="83"/>
        <v>0</v>
      </c>
      <c r="K545" s="172"/>
      <c r="L545" s="172"/>
      <c r="M545" s="172"/>
      <c r="N545" s="128">
        <f t="shared" si="88"/>
        <v>0</v>
      </c>
      <c r="O545" s="128">
        <f t="shared" si="84"/>
        <v>0</v>
      </c>
      <c r="P545" s="128">
        <f t="shared" si="85"/>
        <v>0</v>
      </c>
      <c r="Q545" s="129">
        <f t="shared" si="89"/>
        <v>18</v>
      </c>
      <c r="R545" s="177">
        <v>0</v>
      </c>
      <c r="S545" s="177">
        <v>0</v>
      </c>
      <c r="T545" s="177">
        <v>0</v>
      </c>
      <c r="U545" s="129">
        <f>-(S545*'Ficha funcionário'!O540)*'Ficha de funcio e processa'!J545</f>
        <v>0</v>
      </c>
      <c r="V545" s="129">
        <f>(T545*'Ficha funcionário'!O540)*'Ficha de funcio e processa'!J545</f>
        <v>0</v>
      </c>
      <c r="W545" s="130">
        <f t="shared" si="90"/>
        <v>0</v>
      </c>
      <c r="X545" s="132"/>
      <c r="Y545" s="132">
        <f t="shared" si="81"/>
        <v>0</v>
      </c>
      <c r="Z545" s="133"/>
      <c r="AA545" s="133"/>
      <c r="AB545" s="133"/>
      <c r="AC545" s="133"/>
      <c r="AD545" s="149">
        <f>'Ficha funcionário'!Q540</f>
        <v>0</v>
      </c>
      <c r="AE545" s="149">
        <f>'Ficha funcionário'!P540</f>
        <v>0</v>
      </c>
      <c r="AF545" s="133"/>
      <c r="AG545" s="221"/>
      <c r="AH545" s="221"/>
      <c r="AI545" s="222">
        <f t="shared" si="86"/>
        <v>0</v>
      </c>
      <c r="AJ545" s="223">
        <f>'Ficha funcionário'!J540</f>
        <v>0</v>
      </c>
      <c r="AK545" s="222">
        <f>'Ficha funcionário'!K540</f>
        <v>0</v>
      </c>
      <c r="AL545" s="222">
        <f>'Ficha funcionário'!L540</f>
        <v>0</v>
      </c>
      <c r="AM545" s="222">
        <f>'Ficha funcionário'!M540</f>
        <v>-0.3</v>
      </c>
      <c r="AN545" s="222">
        <f t="shared" si="82"/>
        <v>0</v>
      </c>
      <c r="AO545" s="134">
        <f t="shared" si="87"/>
        <v>0</v>
      </c>
      <c r="AP545" s="178"/>
      <c r="AQ545" s="246" t="s">
        <v>175</v>
      </c>
      <c r="AR545" s="179"/>
      <c r="AS545" s="179"/>
      <c r="AT545" s="179"/>
      <c r="AU545" s="179"/>
    </row>
    <row r="546" spans="1:47">
      <c r="A546" s="123" t="b">
        <f>'Ficha funcionário'!A541</f>
        <v>0</v>
      </c>
      <c r="B546" s="123">
        <f>'Ficha funcionário'!B541</f>
        <v>0</v>
      </c>
      <c r="C546" s="123">
        <f>'Ficha funcionário'!C541</f>
        <v>0</v>
      </c>
      <c r="D546" s="124">
        <f>'Ficha funcionário'!D541</f>
        <v>0</v>
      </c>
      <c r="E54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4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46" s="173">
        <f>'Ficha funcionário'!I541</f>
        <v>0</v>
      </c>
      <c r="H546" s="126">
        <f>'Ficha funcionário'!N541</f>
        <v>44</v>
      </c>
      <c r="I546" s="126">
        <f>'Ficha funcionário'!O541</f>
        <v>9</v>
      </c>
      <c r="J546" s="127">
        <f t="shared" si="83"/>
        <v>0</v>
      </c>
      <c r="K546" s="172"/>
      <c r="L546" s="172"/>
      <c r="M546" s="172"/>
      <c r="N546" s="128">
        <f t="shared" si="88"/>
        <v>0</v>
      </c>
      <c r="O546" s="128">
        <f t="shared" si="84"/>
        <v>0</v>
      </c>
      <c r="P546" s="128">
        <f t="shared" si="85"/>
        <v>0</v>
      </c>
      <c r="Q546" s="129">
        <f t="shared" si="89"/>
        <v>18</v>
      </c>
      <c r="R546" s="177">
        <v>0</v>
      </c>
      <c r="S546" s="177">
        <v>0</v>
      </c>
      <c r="T546" s="177">
        <v>0</v>
      </c>
      <c r="U546" s="129">
        <f>-(S546*'Ficha funcionário'!O541)*'Ficha de funcio e processa'!J546</f>
        <v>0</v>
      </c>
      <c r="V546" s="129">
        <f>(T546*'Ficha funcionário'!O541)*'Ficha de funcio e processa'!J546</f>
        <v>0</v>
      </c>
      <c r="W546" s="130">
        <f t="shared" si="90"/>
        <v>0</v>
      </c>
      <c r="X546" s="132"/>
      <c r="Y546" s="132">
        <f t="shared" si="81"/>
        <v>0</v>
      </c>
      <c r="Z546" s="133"/>
      <c r="AA546" s="133"/>
      <c r="AB546" s="133"/>
      <c r="AC546" s="133"/>
      <c r="AD546" s="149">
        <f>'Ficha funcionário'!Q541</f>
        <v>0</v>
      </c>
      <c r="AE546" s="149">
        <f>'Ficha funcionário'!P541</f>
        <v>0</v>
      </c>
      <c r="AF546" s="133"/>
      <c r="AG546" s="221"/>
      <c r="AH546" s="221"/>
      <c r="AI546" s="222">
        <f t="shared" si="86"/>
        <v>0</v>
      </c>
      <c r="AJ546" s="223">
        <f>'Ficha funcionário'!J541</f>
        <v>0</v>
      </c>
      <c r="AK546" s="222">
        <f>'Ficha funcionário'!K541</f>
        <v>0</v>
      </c>
      <c r="AL546" s="222">
        <f>'Ficha funcionário'!L541</f>
        <v>0</v>
      </c>
      <c r="AM546" s="222">
        <f>'Ficha funcionário'!M541</f>
        <v>-0.3</v>
      </c>
      <c r="AN546" s="222">
        <f t="shared" si="82"/>
        <v>0</v>
      </c>
      <c r="AO546" s="134">
        <f t="shared" si="87"/>
        <v>0</v>
      </c>
      <c r="AP546" s="178"/>
      <c r="AQ546" s="246" t="s">
        <v>175</v>
      </c>
      <c r="AR546" s="179"/>
      <c r="AS546" s="179"/>
      <c r="AT546" s="179"/>
      <c r="AU546" s="179"/>
    </row>
    <row r="547" spans="1:47">
      <c r="A547" s="123" t="b">
        <f>'Ficha funcionário'!A542</f>
        <v>0</v>
      </c>
      <c r="B547" s="123">
        <f>'Ficha funcionário'!B542</f>
        <v>0</v>
      </c>
      <c r="C547" s="123">
        <f>'Ficha funcionário'!C542</f>
        <v>0</v>
      </c>
      <c r="D547" s="124">
        <f>'Ficha funcionário'!D542</f>
        <v>0</v>
      </c>
      <c r="E54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4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47" s="173">
        <f>'Ficha funcionário'!I542</f>
        <v>0</v>
      </c>
      <c r="H547" s="126">
        <f>'Ficha funcionário'!N542</f>
        <v>44</v>
      </c>
      <c r="I547" s="126">
        <f>'Ficha funcionário'!O542</f>
        <v>9</v>
      </c>
      <c r="J547" s="127">
        <f t="shared" si="83"/>
        <v>0</v>
      </c>
      <c r="K547" s="172"/>
      <c r="L547" s="172"/>
      <c r="M547" s="172"/>
      <c r="N547" s="128">
        <f t="shared" si="88"/>
        <v>0</v>
      </c>
      <c r="O547" s="128">
        <f t="shared" si="84"/>
        <v>0</v>
      </c>
      <c r="P547" s="128">
        <f t="shared" si="85"/>
        <v>0</v>
      </c>
      <c r="Q547" s="129">
        <f t="shared" si="89"/>
        <v>18</v>
      </c>
      <c r="R547" s="177">
        <v>0</v>
      </c>
      <c r="S547" s="177">
        <v>0</v>
      </c>
      <c r="T547" s="177">
        <v>0</v>
      </c>
      <c r="U547" s="129">
        <f>-(S547*'Ficha funcionário'!O542)*'Ficha de funcio e processa'!J547</f>
        <v>0</v>
      </c>
      <c r="V547" s="129">
        <f>(T547*'Ficha funcionário'!O542)*'Ficha de funcio e processa'!J547</f>
        <v>0</v>
      </c>
      <c r="W547" s="130">
        <f t="shared" si="90"/>
        <v>0</v>
      </c>
      <c r="X547" s="132"/>
      <c r="Y547" s="132">
        <f t="shared" ref="Y547:Y610" si="91">G547*5%</f>
        <v>0</v>
      </c>
      <c r="Z547" s="133"/>
      <c r="AA547" s="133"/>
      <c r="AB547" s="133"/>
      <c r="AC547" s="133"/>
      <c r="AD547" s="149">
        <f>'Ficha funcionário'!Q542</f>
        <v>0</v>
      </c>
      <c r="AE547" s="149">
        <f>'Ficha funcionário'!P542</f>
        <v>0</v>
      </c>
      <c r="AF547" s="133"/>
      <c r="AG547" s="221"/>
      <c r="AH547" s="221"/>
      <c r="AI547" s="222">
        <f t="shared" si="86"/>
        <v>0</v>
      </c>
      <c r="AJ547" s="223">
        <f>'Ficha funcionário'!J542</f>
        <v>0</v>
      </c>
      <c r="AK547" s="222">
        <f>'Ficha funcionário'!K542</f>
        <v>0</v>
      </c>
      <c r="AL547" s="222">
        <f>'Ficha funcionário'!L542</f>
        <v>0</v>
      </c>
      <c r="AM547" s="222">
        <f>'Ficha funcionário'!M542</f>
        <v>-0.3</v>
      </c>
      <c r="AN547" s="222">
        <f t="shared" ref="AN547:AN610" si="92">(AM547*AJ547)+AK547</f>
        <v>0</v>
      </c>
      <c r="AO547" s="134">
        <f t="shared" si="87"/>
        <v>0</v>
      </c>
      <c r="AP547" s="178"/>
      <c r="AQ547" s="246" t="s">
        <v>175</v>
      </c>
      <c r="AR547" s="179"/>
      <c r="AS547" s="179"/>
      <c r="AT547" s="179"/>
      <c r="AU547" s="179"/>
    </row>
    <row r="548" spans="1:47">
      <c r="A548" s="123" t="b">
        <f>'Ficha funcionário'!A543</f>
        <v>0</v>
      </c>
      <c r="B548" s="123">
        <f>'Ficha funcionário'!B543</f>
        <v>0</v>
      </c>
      <c r="C548" s="123">
        <f>'Ficha funcionário'!C543</f>
        <v>0</v>
      </c>
      <c r="D548" s="124">
        <f>'Ficha funcionário'!D543</f>
        <v>0</v>
      </c>
      <c r="E54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4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48" s="173">
        <f>'Ficha funcionário'!I543</f>
        <v>0</v>
      </c>
      <c r="H548" s="126">
        <f>'Ficha funcionário'!N543</f>
        <v>44</v>
      </c>
      <c r="I548" s="126">
        <f>'Ficha funcionário'!O543</f>
        <v>9</v>
      </c>
      <c r="J548" s="127">
        <f t="shared" si="83"/>
        <v>0</v>
      </c>
      <c r="K548" s="172"/>
      <c r="L548" s="172"/>
      <c r="M548" s="172"/>
      <c r="N548" s="128">
        <f t="shared" si="88"/>
        <v>0</v>
      </c>
      <c r="O548" s="128">
        <f t="shared" si="84"/>
        <v>0</v>
      </c>
      <c r="P548" s="128">
        <f t="shared" si="85"/>
        <v>0</v>
      </c>
      <c r="Q548" s="129">
        <f t="shared" si="89"/>
        <v>18</v>
      </c>
      <c r="R548" s="177">
        <v>0</v>
      </c>
      <c r="S548" s="177">
        <v>0</v>
      </c>
      <c r="T548" s="177">
        <v>0</v>
      </c>
      <c r="U548" s="129">
        <f>-(S548*'Ficha funcionário'!O543)*'Ficha de funcio e processa'!J548</f>
        <v>0</v>
      </c>
      <c r="V548" s="129">
        <f>(T548*'Ficha funcionário'!O543)*'Ficha de funcio e processa'!J548</f>
        <v>0</v>
      </c>
      <c r="W548" s="130">
        <f t="shared" si="90"/>
        <v>0</v>
      </c>
      <c r="X548" s="132"/>
      <c r="Y548" s="132">
        <f t="shared" si="91"/>
        <v>0</v>
      </c>
      <c r="Z548" s="133"/>
      <c r="AA548" s="133"/>
      <c r="AB548" s="133"/>
      <c r="AC548" s="133"/>
      <c r="AD548" s="149">
        <f>'Ficha funcionário'!Q543</f>
        <v>0</v>
      </c>
      <c r="AE548" s="149">
        <f>'Ficha funcionário'!P543</f>
        <v>0</v>
      </c>
      <c r="AF548" s="133"/>
      <c r="AG548" s="221"/>
      <c r="AH548" s="221"/>
      <c r="AI548" s="222">
        <f t="shared" si="86"/>
        <v>0</v>
      </c>
      <c r="AJ548" s="223">
        <f>'Ficha funcionário'!J543</f>
        <v>0</v>
      </c>
      <c r="AK548" s="222">
        <f>'Ficha funcionário'!K543</f>
        <v>0</v>
      </c>
      <c r="AL548" s="222">
        <f>'Ficha funcionário'!L543</f>
        <v>0</v>
      </c>
      <c r="AM548" s="222">
        <f>'Ficha funcionário'!M543</f>
        <v>-0.3</v>
      </c>
      <c r="AN548" s="222">
        <f t="shared" si="92"/>
        <v>0</v>
      </c>
      <c r="AO548" s="134">
        <f t="shared" si="87"/>
        <v>0</v>
      </c>
      <c r="AP548" s="178"/>
      <c r="AQ548" s="246" t="s">
        <v>175</v>
      </c>
      <c r="AR548" s="179"/>
      <c r="AS548" s="179"/>
      <c r="AT548" s="179"/>
      <c r="AU548" s="179"/>
    </row>
    <row r="549" spans="1:47">
      <c r="A549" s="123" t="b">
        <f>'Ficha funcionário'!A544</f>
        <v>0</v>
      </c>
      <c r="B549" s="123">
        <f>'Ficha funcionário'!B544</f>
        <v>0</v>
      </c>
      <c r="C549" s="123">
        <f>'Ficha funcionário'!C544</f>
        <v>0</v>
      </c>
      <c r="D549" s="124">
        <f>'Ficha funcionário'!D544</f>
        <v>0</v>
      </c>
      <c r="E54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4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49" s="173">
        <f>'Ficha funcionário'!I544</f>
        <v>0</v>
      </c>
      <c r="H549" s="126">
        <f>'Ficha funcionário'!N544</f>
        <v>44</v>
      </c>
      <c r="I549" s="126">
        <f>'Ficha funcionário'!O544</f>
        <v>9</v>
      </c>
      <c r="J549" s="127">
        <f t="shared" si="83"/>
        <v>0</v>
      </c>
      <c r="K549" s="172"/>
      <c r="L549" s="172"/>
      <c r="M549" s="172"/>
      <c r="N549" s="128">
        <f t="shared" si="88"/>
        <v>0</v>
      </c>
      <c r="O549" s="128">
        <f t="shared" si="84"/>
        <v>0</v>
      </c>
      <c r="P549" s="128">
        <f t="shared" si="85"/>
        <v>0</v>
      </c>
      <c r="Q549" s="129">
        <f t="shared" si="89"/>
        <v>18</v>
      </c>
      <c r="R549" s="177">
        <v>0</v>
      </c>
      <c r="S549" s="177">
        <v>0</v>
      </c>
      <c r="T549" s="177">
        <v>0</v>
      </c>
      <c r="U549" s="129">
        <f>-(S549*'Ficha funcionário'!O544)*'Ficha de funcio e processa'!J549</f>
        <v>0</v>
      </c>
      <c r="V549" s="129">
        <f>(T549*'Ficha funcionário'!O544)*'Ficha de funcio e processa'!J549</f>
        <v>0</v>
      </c>
      <c r="W549" s="130">
        <f t="shared" si="90"/>
        <v>0</v>
      </c>
      <c r="X549" s="132"/>
      <c r="Y549" s="132">
        <f t="shared" si="91"/>
        <v>0</v>
      </c>
      <c r="Z549" s="133"/>
      <c r="AA549" s="133"/>
      <c r="AB549" s="133"/>
      <c r="AC549" s="133"/>
      <c r="AD549" s="149">
        <f>'Ficha funcionário'!Q544</f>
        <v>0</v>
      </c>
      <c r="AE549" s="149">
        <f>'Ficha funcionário'!P544</f>
        <v>0</v>
      </c>
      <c r="AF549" s="133"/>
      <c r="AG549" s="221"/>
      <c r="AH549" s="221"/>
      <c r="AI549" s="222">
        <f t="shared" si="86"/>
        <v>0</v>
      </c>
      <c r="AJ549" s="223">
        <f>'Ficha funcionário'!J544</f>
        <v>0</v>
      </c>
      <c r="AK549" s="222">
        <f>'Ficha funcionário'!K544</f>
        <v>0</v>
      </c>
      <c r="AL549" s="222">
        <f>'Ficha funcionário'!L544</f>
        <v>0</v>
      </c>
      <c r="AM549" s="222">
        <f>'Ficha funcionário'!M544</f>
        <v>-0.3</v>
      </c>
      <c r="AN549" s="222">
        <f t="shared" si="92"/>
        <v>0</v>
      </c>
      <c r="AO549" s="134">
        <f t="shared" si="87"/>
        <v>0</v>
      </c>
      <c r="AP549" s="178"/>
      <c r="AQ549" s="246" t="s">
        <v>175</v>
      </c>
      <c r="AR549" s="179"/>
      <c r="AS549" s="179"/>
      <c r="AT549" s="179"/>
      <c r="AU549" s="179"/>
    </row>
    <row r="550" spans="1:47">
      <c r="A550" s="123" t="b">
        <f>'Ficha funcionário'!A545</f>
        <v>0</v>
      </c>
      <c r="B550" s="123">
        <f>'Ficha funcionário'!B545</f>
        <v>0</v>
      </c>
      <c r="C550" s="123">
        <f>'Ficha funcionário'!C545</f>
        <v>0</v>
      </c>
      <c r="D550" s="124">
        <f>'Ficha funcionário'!D545</f>
        <v>0</v>
      </c>
      <c r="E55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5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50" s="173">
        <f>'Ficha funcionário'!I545</f>
        <v>0</v>
      </c>
      <c r="H550" s="126">
        <f>'Ficha funcionário'!N545</f>
        <v>44</v>
      </c>
      <c r="I550" s="126">
        <f>'Ficha funcionário'!O545</f>
        <v>9</v>
      </c>
      <c r="J550" s="127">
        <f t="shared" si="83"/>
        <v>0</v>
      </c>
      <c r="K550" s="172"/>
      <c r="L550" s="172"/>
      <c r="M550" s="172"/>
      <c r="N550" s="128">
        <f t="shared" si="88"/>
        <v>0</v>
      </c>
      <c r="O550" s="128">
        <f t="shared" si="84"/>
        <v>0</v>
      </c>
      <c r="P550" s="128">
        <f t="shared" si="85"/>
        <v>0</v>
      </c>
      <c r="Q550" s="129">
        <f t="shared" si="89"/>
        <v>18</v>
      </c>
      <c r="R550" s="177">
        <v>0</v>
      </c>
      <c r="S550" s="177">
        <v>0</v>
      </c>
      <c r="T550" s="177">
        <v>0</v>
      </c>
      <c r="U550" s="129">
        <f>-(S550*'Ficha funcionário'!O545)*'Ficha de funcio e processa'!J550</f>
        <v>0</v>
      </c>
      <c r="V550" s="129">
        <f>(T550*'Ficha funcionário'!O545)*'Ficha de funcio e processa'!J550</f>
        <v>0</v>
      </c>
      <c r="W550" s="130">
        <f t="shared" si="90"/>
        <v>0</v>
      </c>
      <c r="X550" s="132"/>
      <c r="Y550" s="132">
        <f t="shared" si="91"/>
        <v>0</v>
      </c>
      <c r="Z550" s="133"/>
      <c r="AA550" s="133"/>
      <c r="AB550" s="133"/>
      <c r="AC550" s="133"/>
      <c r="AD550" s="149">
        <f>'Ficha funcionário'!Q545</f>
        <v>0</v>
      </c>
      <c r="AE550" s="149">
        <f>'Ficha funcionário'!P545</f>
        <v>0</v>
      </c>
      <c r="AF550" s="133"/>
      <c r="AG550" s="221"/>
      <c r="AH550" s="221"/>
      <c r="AI550" s="222">
        <f t="shared" si="86"/>
        <v>0</v>
      </c>
      <c r="AJ550" s="223">
        <f>'Ficha funcionário'!J545</f>
        <v>0</v>
      </c>
      <c r="AK550" s="222">
        <f>'Ficha funcionário'!K545</f>
        <v>0</v>
      </c>
      <c r="AL550" s="222">
        <f>'Ficha funcionário'!L545</f>
        <v>0</v>
      </c>
      <c r="AM550" s="222">
        <f>'Ficha funcionário'!M545</f>
        <v>-0.3</v>
      </c>
      <c r="AN550" s="222">
        <f t="shared" si="92"/>
        <v>0</v>
      </c>
      <c r="AO550" s="134">
        <f t="shared" si="87"/>
        <v>0</v>
      </c>
      <c r="AP550" s="178"/>
      <c r="AQ550" s="246" t="s">
        <v>175</v>
      </c>
      <c r="AR550" s="179"/>
      <c r="AS550" s="179"/>
      <c r="AT550" s="179"/>
      <c r="AU550" s="179"/>
    </row>
    <row r="551" spans="1:47">
      <c r="A551" s="123" t="b">
        <f>'Ficha funcionário'!A546</f>
        <v>0</v>
      </c>
      <c r="B551" s="123">
        <f>'Ficha funcionário'!B546</f>
        <v>0</v>
      </c>
      <c r="C551" s="123">
        <f>'Ficha funcionário'!C546</f>
        <v>0</v>
      </c>
      <c r="D551" s="124">
        <f>'Ficha funcionário'!D546</f>
        <v>0</v>
      </c>
      <c r="E55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5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51" s="173">
        <f>'Ficha funcionário'!I546</f>
        <v>0</v>
      </c>
      <c r="H551" s="126">
        <f>'Ficha funcionário'!N546</f>
        <v>44</v>
      </c>
      <c r="I551" s="126">
        <f>'Ficha funcionário'!O546</f>
        <v>9</v>
      </c>
      <c r="J551" s="127">
        <f t="shared" si="83"/>
        <v>0</v>
      </c>
      <c r="K551" s="172"/>
      <c r="L551" s="172"/>
      <c r="M551" s="172"/>
      <c r="N551" s="128">
        <f t="shared" si="88"/>
        <v>0</v>
      </c>
      <c r="O551" s="128">
        <f t="shared" si="84"/>
        <v>0</v>
      </c>
      <c r="P551" s="128">
        <f t="shared" si="85"/>
        <v>0</v>
      </c>
      <c r="Q551" s="129">
        <f t="shared" si="89"/>
        <v>18</v>
      </c>
      <c r="R551" s="177">
        <v>0</v>
      </c>
      <c r="S551" s="177">
        <v>0</v>
      </c>
      <c r="T551" s="177">
        <v>0</v>
      </c>
      <c r="U551" s="129">
        <f>-(S551*'Ficha funcionário'!O546)*'Ficha de funcio e processa'!J551</f>
        <v>0</v>
      </c>
      <c r="V551" s="129">
        <f>(T551*'Ficha funcionário'!O546)*'Ficha de funcio e processa'!J551</f>
        <v>0</v>
      </c>
      <c r="W551" s="130">
        <f t="shared" si="90"/>
        <v>0</v>
      </c>
      <c r="X551" s="132"/>
      <c r="Y551" s="132">
        <f t="shared" si="91"/>
        <v>0</v>
      </c>
      <c r="Z551" s="133"/>
      <c r="AA551" s="133"/>
      <c r="AB551" s="133"/>
      <c r="AC551" s="133"/>
      <c r="AD551" s="149">
        <f>'Ficha funcionário'!Q546</f>
        <v>0</v>
      </c>
      <c r="AE551" s="149">
        <f>'Ficha funcionário'!P546</f>
        <v>0</v>
      </c>
      <c r="AF551" s="133"/>
      <c r="AG551" s="221"/>
      <c r="AH551" s="221"/>
      <c r="AI551" s="222">
        <f t="shared" si="86"/>
        <v>0</v>
      </c>
      <c r="AJ551" s="223">
        <f>'Ficha funcionário'!J546</f>
        <v>0</v>
      </c>
      <c r="AK551" s="222">
        <f>'Ficha funcionário'!K546</f>
        <v>0</v>
      </c>
      <c r="AL551" s="222">
        <f>'Ficha funcionário'!L546</f>
        <v>0</v>
      </c>
      <c r="AM551" s="222">
        <f>'Ficha funcionário'!M546</f>
        <v>-0.3</v>
      </c>
      <c r="AN551" s="222">
        <f t="shared" si="92"/>
        <v>0</v>
      </c>
      <c r="AO551" s="134">
        <f t="shared" si="87"/>
        <v>0</v>
      </c>
      <c r="AP551" s="178"/>
      <c r="AQ551" s="246" t="s">
        <v>175</v>
      </c>
      <c r="AR551" s="179"/>
      <c r="AS551" s="179"/>
      <c r="AT551" s="179"/>
      <c r="AU551" s="179"/>
    </row>
    <row r="552" spans="1:47">
      <c r="A552" s="123" t="b">
        <f>'Ficha funcionário'!A547</f>
        <v>0</v>
      </c>
      <c r="B552" s="123">
        <f>'Ficha funcionário'!B547</f>
        <v>0</v>
      </c>
      <c r="C552" s="123">
        <f>'Ficha funcionário'!C547</f>
        <v>0</v>
      </c>
      <c r="D552" s="124">
        <f>'Ficha funcionário'!D547</f>
        <v>0</v>
      </c>
      <c r="E55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5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52" s="173">
        <f>'Ficha funcionário'!I547</f>
        <v>0</v>
      </c>
      <c r="H552" s="126">
        <f>'Ficha funcionário'!N547</f>
        <v>44</v>
      </c>
      <c r="I552" s="126">
        <f>'Ficha funcionário'!O547</f>
        <v>9</v>
      </c>
      <c r="J552" s="127">
        <f t="shared" si="83"/>
        <v>0</v>
      </c>
      <c r="K552" s="172"/>
      <c r="L552" s="172"/>
      <c r="M552" s="172"/>
      <c r="N552" s="128">
        <f t="shared" si="88"/>
        <v>0</v>
      </c>
      <c r="O552" s="128">
        <f t="shared" si="84"/>
        <v>0</v>
      </c>
      <c r="P552" s="128">
        <f t="shared" si="85"/>
        <v>0</v>
      </c>
      <c r="Q552" s="129">
        <f t="shared" si="89"/>
        <v>18</v>
      </c>
      <c r="R552" s="177">
        <v>0</v>
      </c>
      <c r="S552" s="177">
        <v>0</v>
      </c>
      <c r="T552" s="177">
        <v>0</v>
      </c>
      <c r="U552" s="129">
        <f>-(S552*'Ficha funcionário'!O547)*'Ficha de funcio e processa'!J552</f>
        <v>0</v>
      </c>
      <c r="V552" s="129">
        <f>(T552*'Ficha funcionário'!O547)*'Ficha de funcio e processa'!J552</f>
        <v>0</v>
      </c>
      <c r="W552" s="130">
        <f t="shared" si="90"/>
        <v>0</v>
      </c>
      <c r="X552" s="132"/>
      <c r="Y552" s="132">
        <f t="shared" si="91"/>
        <v>0</v>
      </c>
      <c r="Z552" s="133"/>
      <c r="AA552" s="133"/>
      <c r="AB552" s="133"/>
      <c r="AC552" s="133"/>
      <c r="AD552" s="149">
        <f>'Ficha funcionário'!Q547</f>
        <v>0</v>
      </c>
      <c r="AE552" s="149">
        <f>'Ficha funcionário'!P547</f>
        <v>0</v>
      </c>
      <c r="AF552" s="133"/>
      <c r="AG552" s="221"/>
      <c r="AH552" s="221"/>
      <c r="AI552" s="222">
        <f t="shared" si="86"/>
        <v>0</v>
      </c>
      <c r="AJ552" s="223">
        <f>'Ficha funcionário'!J547</f>
        <v>0</v>
      </c>
      <c r="AK552" s="222">
        <f>'Ficha funcionário'!K547</f>
        <v>0</v>
      </c>
      <c r="AL552" s="222">
        <f>'Ficha funcionário'!L547</f>
        <v>0</v>
      </c>
      <c r="AM552" s="222">
        <f>'Ficha funcionário'!M547</f>
        <v>-0.3</v>
      </c>
      <c r="AN552" s="222">
        <f t="shared" si="92"/>
        <v>0</v>
      </c>
      <c r="AO552" s="134">
        <f t="shared" si="87"/>
        <v>0</v>
      </c>
      <c r="AP552" s="178"/>
      <c r="AQ552" s="246" t="s">
        <v>175</v>
      </c>
      <c r="AR552" s="179"/>
      <c r="AS552" s="179"/>
      <c r="AT552" s="179"/>
      <c r="AU552" s="179"/>
    </row>
    <row r="553" spans="1:47">
      <c r="A553" s="123">
        <f>'Ficha funcionário'!A548</f>
        <v>0</v>
      </c>
      <c r="B553" s="123">
        <f>'Ficha funcionário'!B548</f>
        <v>0</v>
      </c>
      <c r="C553" s="123">
        <f>'Ficha funcionário'!C548</f>
        <v>0</v>
      </c>
      <c r="D553" s="124">
        <f>'Ficha funcionário'!D548</f>
        <v>0</v>
      </c>
      <c r="E55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5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53" s="173">
        <f>'Ficha funcionário'!I548</f>
        <v>0</v>
      </c>
      <c r="H553" s="126">
        <f>'Ficha funcionário'!N548</f>
        <v>0</v>
      </c>
      <c r="I553" s="126">
        <f>'Ficha funcionário'!O548</f>
        <v>0</v>
      </c>
      <c r="J553" s="127">
        <f t="shared" si="83"/>
        <v>0</v>
      </c>
      <c r="K553" s="172"/>
      <c r="L553" s="172"/>
      <c r="M553" s="172"/>
      <c r="N553" s="128">
        <f t="shared" si="88"/>
        <v>0</v>
      </c>
      <c r="O553" s="128">
        <f t="shared" si="84"/>
        <v>0</v>
      </c>
      <c r="P553" s="128">
        <f t="shared" si="85"/>
        <v>0</v>
      </c>
      <c r="Q553" s="129">
        <f t="shared" si="89"/>
        <v>18</v>
      </c>
      <c r="R553" s="177">
        <v>0</v>
      </c>
      <c r="S553" s="177">
        <v>0</v>
      </c>
      <c r="T553" s="177">
        <v>0</v>
      </c>
      <c r="U553" s="129">
        <f>-(S553*'Ficha funcionário'!O548)*'Ficha de funcio e processa'!J553</f>
        <v>0</v>
      </c>
      <c r="V553" s="129">
        <f>(T553*'Ficha funcionário'!O548)*'Ficha de funcio e processa'!J553</f>
        <v>0</v>
      </c>
      <c r="W553" s="130">
        <f t="shared" si="90"/>
        <v>0</v>
      </c>
      <c r="X553" s="132"/>
      <c r="Y553" s="132">
        <f t="shared" si="91"/>
        <v>0</v>
      </c>
      <c r="Z553" s="133"/>
      <c r="AA553" s="133"/>
      <c r="AB553" s="133"/>
      <c r="AC553" s="133"/>
      <c r="AD553" s="149">
        <f>'Ficha funcionário'!Q548</f>
        <v>0</v>
      </c>
      <c r="AE553" s="149">
        <f>'Ficha funcionário'!P548</f>
        <v>0</v>
      </c>
      <c r="AF553" s="133"/>
      <c r="AG553" s="221"/>
      <c r="AH553" s="221"/>
      <c r="AI553" s="222">
        <f t="shared" si="86"/>
        <v>0</v>
      </c>
      <c r="AJ553" s="223">
        <f>'Ficha funcionário'!J548</f>
        <v>0</v>
      </c>
      <c r="AK553" s="222">
        <f>'Ficha funcionário'!K548</f>
        <v>0</v>
      </c>
      <c r="AL553" s="222">
        <f>'Ficha funcionário'!L548</f>
        <v>0</v>
      </c>
      <c r="AM553" s="222">
        <f>'Ficha funcionário'!M548</f>
        <v>0</v>
      </c>
      <c r="AN553" s="222">
        <f t="shared" si="92"/>
        <v>0</v>
      </c>
      <c r="AO553" s="134">
        <f t="shared" si="87"/>
        <v>0</v>
      </c>
      <c r="AP553" s="178"/>
      <c r="AQ553" s="246" t="s">
        <v>175</v>
      </c>
      <c r="AR553" s="179"/>
      <c r="AS553" s="179"/>
      <c r="AT553" s="179"/>
      <c r="AU553" s="179"/>
    </row>
    <row r="554" spans="1:47">
      <c r="A554" s="123">
        <f>'Ficha funcionário'!A549</f>
        <v>0</v>
      </c>
      <c r="B554" s="123">
        <f>'Ficha funcionário'!B549</f>
        <v>0</v>
      </c>
      <c r="C554" s="123">
        <f>'Ficha funcionário'!C549</f>
        <v>0</v>
      </c>
      <c r="D554" s="124">
        <f>'Ficha funcionário'!D549</f>
        <v>0</v>
      </c>
      <c r="E55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5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54" s="173">
        <f>'Ficha funcionário'!I549</f>
        <v>0</v>
      </c>
      <c r="H554" s="126">
        <f>'Ficha funcionário'!N549</f>
        <v>0</v>
      </c>
      <c r="I554" s="126">
        <f>'Ficha funcionário'!O549</f>
        <v>0</v>
      </c>
      <c r="J554" s="127">
        <f t="shared" si="83"/>
        <v>0</v>
      </c>
      <c r="K554" s="172"/>
      <c r="L554" s="172"/>
      <c r="M554" s="172"/>
      <c r="N554" s="128">
        <f t="shared" si="88"/>
        <v>0</v>
      </c>
      <c r="O554" s="128">
        <f t="shared" si="84"/>
        <v>0</v>
      </c>
      <c r="P554" s="128">
        <f t="shared" si="85"/>
        <v>0</v>
      </c>
      <c r="Q554" s="129">
        <f t="shared" si="89"/>
        <v>18</v>
      </c>
      <c r="R554" s="177">
        <v>0</v>
      </c>
      <c r="S554" s="177">
        <v>0</v>
      </c>
      <c r="T554" s="177">
        <v>0</v>
      </c>
      <c r="U554" s="129">
        <f>-(S554*'Ficha funcionário'!O549)*'Ficha de funcio e processa'!J554</f>
        <v>0</v>
      </c>
      <c r="V554" s="129">
        <f>(T554*'Ficha funcionário'!O549)*'Ficha de funcio e processa'!J554</f>
        <v>0</v>
      </c>
      <c r="W554" s="130">
        <f t="shared" si="90"/>
        <v>0</v>
      </c>
      <c r="X554" s="132"/>
      <c r="Y554" s="132">
        <f t="shared" si="91"/>
        <v>0</v>
      </c>
      <c r="Z554" s="133"/>
      <c r="AA554" s="133"/>
      <c r="AB554" s="133"/>
      <c r="AC554" s="133"/>
      <c r="AD554" s="149">
        <f>'Ficha funcionário'!Q549</f>
        <v>0</v>
      </c>
      <c r="AE554" s="149">
        <f>'Ficha funcionário'!P549</f>
        <v>0</v>
      </c>
      <c r="AF554" s="133"/>
      <c r="AG554" s="221"/>
      <c r="AH554" s="221"/>
      <c r="AI554" s="222">
        <f t="shared" si="86"/>
        <v>0</v>
      </c>
      <c r="AJ554" s="223">
        <f>'Ficha funcionário'!J549</f>
        <v>0</v>
      </c>
      <c r="AK554" s="222">
        <f>'Ficha funcionário'!K549</f>
        <v>0</v>
      </c>
      <c r="AL554" s="222">
        <f>'Ficha funcionário'!L549</f>
        <v>0</v>
      </c>
      <c r="AM554" s="222">
        <f>'Ficha funcionário'!M549</f>
        <v>0</v>
      </c>
      <c r="AN554" s="222">
        <f t="shared" si="92"/>
        <v>0</v>
      </c>
      <c r="AO554" s="134">
        <f t="shared" si="87"/>
        <v>0</v>
      </c>
      <c r="AP554" s="178"/>
      <c r="AQ554" s="246" t="s">
        <v>175</v>
      </c>
      <c r="AR554" s="179"/>
      <c r="AS554" s="179"/>
      <c r="AT554" s="179"/>
      <c r="AU554" s="179"/>
    </row>
    <row r="555" spans="1:47">
      <c r="A555" s="123">
        <f>'Ficha funcionário'!A550</f>
        <v>0</v>
      </c>
      <c r="B555" s="123">
        <f>'Ficha funcionário'!B550</f>
        <v>0</v>
      </c>
      <c r="C555" s="123">
        <f>'Ficha funcionário'!C550</f>
        <v>0</v>
      </c>
      <c r="D555" s="124">
        <f>'Ficha funcionário'!D550</f>
        <v>0</v>
      </c>
      <c r="E55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5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55" s="173">
        <f>'Ficha funcionário'!I550</f>
        <v>0</v>
      </c>
      <c r="H555" s="126">
        <f>'Ficha funcionário'!N550</f>
        <v>0</v>
      </c>
      <c r="I555" s="126">
        <f>'Ficha funcionário'!O550</f>
        <v>0</v>
      </c>
      <c r="J555" s="127">
        <f t="shared" si="83"/>
        <v>0</v>
      </c>
      <c r="K555" s="172"/>
      <c r="L555" s="172"/>
      <c r="M555" s="172"/>
      <c r="N555" s="128">
        <f t="shared" si="88"/>
        <v>0</v>
      </c>
      <c r="O555" s="128">
        <f t="shared" si="84"/>
        <v>0</v>
      </c>
      <c r="P555" s="128">
        <f t="shared" si="85"/>
        <v>0</v>
      </c>
      <c r="Q555" s="129">
        <f t="shared" si="89"/>
        <v>18</v>
      </c>
      <c r="R555" s="177">
        <v>0</v>
      </c>
      <c r="S555" s="177">
        <v>0</v>
      </c>
      <c r="T555" s="177">
        <v>0</v>
      </c>
      <c r="U555" s="129">
        <f>-(S555*'Ficha funcionário'!O550)*'Ficha de funcio e processa'!J555</f>
        <v>0</v>
      </c>
      <c r="V555" s="129">
        <f>(T555*'Ficha funcionário'!O550)*'Ficha de funcio e processa'!J555</f>
        <v>0</v>
      </c>
      <c r="W555" s="130">
        <f t="shared" si="90"/>
        <v>0</v>
      </c>
      <c r="X555" s="132"/>
      <c r="Y555" s="132">
        <f t="shared" si="91"/>
        <v>0</v>
      </c>
      <c r="Z555" s="133"/>
      <c r="AA555" s="133"/>
      <c r="AB555" s="133"/>
      <c r="AC555" s="133"/>
      <c r="AD555" s="149">
        <f>'Ficha funcionário'!Q550</f>
        <v>0</v>
      </c>
      <c r="AE555" s="149">
        <f>'Ficha funcionário'!P550</f>
        <v>0</v>
      </c>
      <c r="AF555" s="133"/>
      <c r="AG555" s="221"/>
      <c r="AH555" s="221"/>
      <c r="AI555" s="222">
        <f t="shared" si="86"/>
        <v>0</v>
      </c>
      <c r="AJ555" s="223">
        <f>'Ficha funcionário'!J550</f>
        <v>0</v>
      </c>
      <c r="AK555" s="222">
        <f>'Ficha funcionário'!K550</f>
        <v>0</v>
      </c>
      <c r="AL555" s="222">
        <f>'Ficha funcionário'!L550</f>
        <v>0</v>
      </c>
      <c r="AM555" s="222">
        <f>'Ficha funcionário'!M550</f>
        <v>0</v>
      </c>
      <c r="AN555" s="222">
        <f t="shared" si="92"/>
        <v>0</v>
      </c>
      <c r="AO555" s="134">
        <f t="shared" si="87"/>
        <v>0</v>
      </c>
      <c r="AP555" s="178"/>
      <c r="AQ555" s="246" t="s">
        <v>175</v>
      </c>
      <c r="AR555" s="179"/>
      <c r="AS555" s="179"/>
      <c r="AT555" s="179"/>
      <c r="AU555" s="179"/>
    </row>
    <row r="556" spans="1:47">
      <c r="A556" s="123">
        <f>'Ficha funcionário'!A551</f>
        <v>0</v>
      </c>
      <c r="B556" s="123">
        <f>'Ficha funcionário'!B551</f>
        <v>0</v>
      </c>
      <c r="C556" s="123">
        <f>'Ficha funcionário'!C551</f>
        <v>0</v>
      </c>
      <c r="D556" s="124">
        <f>'Ficha funcionário'!D551</f>
        <v>0</v>
      </c>
      <c r="E55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5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56" s="173">
        <f>'Ficha funcionário'!I551</f>
        <v>0</v>
      </c>
      <c r="H556" s="126">
        <f>'Ficha funcionário'!N551</f>
        <v>0</v>
      </c>
      <c r="I556" s="126">
        <f>'Ficha funcionário'!O551</f>
        <v>0</v>
      </c>
      <c r="J556" s="127">
        <f t="shared" si="83"/>
        <v>0</v>
      </c>
      <c r="K556" s="172"/>
      <c r="L556" s="172"/>
      <c r="M556" s="172"/>
      <c r="N556" s="128">
        <f t="shared" si="88"/>
        <v>0</v>
      </c>
      <c r="O556" s="128">
        <f t="shared" si="84"/>
        <v>0</v>
      </c>
      <c r="P556" s="128">
        <f t="shared" si="85"/>
        <v>0</v>
      </c>
      <c r="Q556" s="129">
        <f t="shared" si="89"/>
        <v>18</v>
      </c>
      <c r="R556" s="177">
        <v>0</v>
      </c>
      <c r="S556" s="177">
        <v>0</v>
      </c>
      <c r="T556" s="177">
        <v>0</v>
      </c>
      <c r="U556" s="129">
        <f>-(S556*'Ficha funcionário'!O551)*'Ficha de funcio e processa'!J556</f>
        <v>0</v>
      </c>
      <c r="V556" s="129">
        <f>(T556*'Ficha funcionário'!O551)*'Ficha de funcio e processa'!J556</f>
        <v>0</v>
      </c>
      <c r="W556" s="130">
        <f t="shared" si="90"/>
        <v>0</v>
      </c>
      <c r="X556" s="132"/>
      <c r="Y556" s="132">
        <f t="shared" si="91"/>
        <v>0</v>
      </c>
      <c r="Z556" s="133"/>
      <c r="AA556" s="133"/>
      <c r="AB556" s="133"/>
      <c r="AC556" s="133"/>
      <c r="AD556" s="149">
        <f>'Ficha funcionário'!Q551</f>
        <v>0</v>
      </c>
      <c r="AE556" s="149">
        <f>'Ficha funcionário'!P551</f>
        <v>0</v>
      </c>
      <c r="AF556" s="133"/>
      <c r="AG556" s="221"/>
      <c r="AH556" s="221"/>
      <c r="AI556" s="222">
        <f t="shared" si="86"/>
        <v>0</v>
      </c>
      <c r="AJ556" s="223">
        <f>'Ficha funcionário'!J551</f>
        <v>0</v>
      </c>
      <c r="AK556" s="222">
        <f>'Ficha funcionário'!K551</f>
        <v>0</v>
      </c>
      <c r="AL556" s="222">
        <f>'Ficha funcionário'!L551</f>
        <v>0</v>
      </c>
      <c r="AM556" s="222">
        <f>'Ficha funcionário'!M551</f>
        <v>0</v>
      </c>
      <c r="AN556" s="222">
        <f t="shared" si="92"/>
        <v>0</v>
      </c>
      <c r="AO556" s="134">
        <f t="shared" si="87"/>
        <v>0</v>
      </c>
      <c r="AP556" s="178"/>
      <c r="AQ556" s="246" t="s">
        <v>175</v>
      </c>
      <c r="AR556" s="179"/>
      <c r="AS556" s="179"/>
      <c r="AT556" s="179"/>
      <c r="AU556" s="179"/>
    </row>
    <row r="557" spans="1:47">
      <c r="A557" s="123">
        <f>'Ficha funcionário'!A552</f>
        <v>0</v>
      </c>
      <c r="B557" s="123">
        <f>'Ficha funcionário'!B552</f>
        <v>0</v>
      </c>
      <c r="C557" s="123">
        <f>'Ficha funcionário'!C552</f>
        <v>0</v>
      </c>
      <c r="D557" s="124">
        <f>'Ficha funcionário'!D552</f>
        <v>0</v>
      </c>
      <c r="E55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5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57" s="173">
        <f>'Ficha funcionário'!I552</f>
        <v>0</v>
      </c>
      <c r="H557" s="126">
        <f>'Ficha funcionário'!N552</f>
        <v>0</v>
      </c>
      <c r="I557" s="126">
        <f>'Ficha funcionário'!O552</f>
        <v>0</v>
      </c>
      <c r="J557" s="127">
        <f t="shared" si="83"/>
        <v>0</v>
      </c>
      <c r="K557" s="172"/>
      <c r="L557" s="172"/>
      <c r="M557" s="172"/>
      <c r="N557" s="128">
        <f t="shared" si="88"/>
        <v>0</v>
      </c>
      <c r="O557" s="128">
        <f t="shared" si="84"/>
        <v>0</v>
      </c>
      <c r="P557" s="128">
        <f t="shared" si="85"/>
        <v>0</v>
      </c>
      <c r="Q557" s="129">
        <f t="shared" si="89"/>
        <v>18</v>
      </c>
      <c r="R557" s="177">
        <v>0</v>
      </c>
      <c r="S557" s="177">
        <v>0</v>
      </c>
      <c r="T557" s="177">
        <v>0</v>
      </c>
      <c r="U557" s="129">
        <f>-(S557*'Ficha funcionário'!O552)*'Ficha de funcio e processa'!J557</f>
        <v>0</v>
      </c>
      <c r="V557" s="129">
        <f>(T557*'Ficha funcionário'!O552)*'Ficha de funcio e processa'!J557</f>
        <v>0</v>
      </c>
      <c r="W557" s="130">
        <f t="shared" si="90"/>
        <v>0</v>
      </c>
      <c r="X557" s="132"/>
      <c r="Y557" s="132">
        <f t="shared" si="91"/>
        <v>0</v>
      </c>
      <c r="Z557" s="133"/>
      <c r="AA557" s="133"/>
      <c r="AB557" s="133"/>
      <c r="AC557" s="133"/>
      <c r="AD557" s="149">
        <f>'Ficha funcionário'!Q552</f>
        <v>0</v>
      </c>
      <c r="AE557" s="149">
        <f>'Ficha funcionário'!P552</f>
        <v>0</v>
      </c>
      <c r="AF557" s="133"/>
      <c r="AG557" s="221"/>
      <c r="AH557" s="221"/>
      <c r="AI557" s="222">
        <f t="shared" si="86"/>
        <v>0</v>
      </c>
      <c r="AJ557" s="223">
        <f>'Ficha funcionário'!J552</f>
        <v>0</v>
      </c>
      <c r="AK557" s="222">
        <f>'Ficha funcionário'!K552</f>
        <v>0</v>
      </c>
      <c r="AL557" s="222">
        <f>'Ficha funcionário'!L552</f>
        <v>0</v>
      </c>
      <c r="AM557" s="222">
        <f>'Ficha funcionário'!M552</f>
        <v>0</v>
      </c>
      <c r="AN557" s="222">
        <f t="shared" si="92"/>
        <v>0</v>
      </c>
      <c r="AO557" s="134">
        <f t="shared" si="87"/>
        <v>0</v>
      </c>
      <c r="AP557" s="178"/>
      <c r="AQ557" s="246" t="s">
        <v>175</v>
      </c>
      <c r="AR557" s="179"/>
      <c r="AS557" s="179"/>
      <c r="AT557" s="179"/>
      <c r="AU557" s="179"/>
    </row>
    <row r="558" spans="1:47">
      <c r="A558" s="123">
        <f>'Ficha funcionário'!A553</f>
        <v>0</v>
      </c>
      <c r="B558" s="123">
        <f>'Ficha funcionário'!B553</f>
        <v>0</v>
      </c>
      <c r="C558" s="123">
        <f>'Ficha funcionário'!C553</f>
        <v>0</v>
      </c>
      <c r="D558" s="124">
        <f>'Ficha funcionário'!D553</f>
        <v>0</v>
      </c>
      <c r="E55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5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58" s="173">
        <f>'Ficha funcionário'!I553</f>
        <v>0</v>
      </c>
      <c r="H558" s="126">
        <f>'Ficha funcionário'!N553</f>
        <v>0</v>
      </c>
      <c r="I558" s="126">
        <f>'Ficha funcionário'!O553</f>
        <v>0</v>
      </c>
      <c r="J558" s="127">
        <f t="shared" si="83"/>
        <v>0</v>
      </c>
      <c r="K558" s="172"/>
      <c r="L558" s="172"/>
      <c r="M558" s="172"/>
      <c r="N558" s="128">
        <f t="shared" si="88"/>
        <v>0</v>
      </c>
      <c r="O558" s="128">
        <f t="shared" si="84"/>
        <v>0</v>
      </c>
      <c r="P558" s="128">
        <f t="shared" si="85"/>
        <v>0</v>
      </c>
      <c r="Q558" s="129">
        <f t="shared" si="89"/>
        <v>18</v>
      </c>
      <c r="R558" s="177">
        <v>0</v>
      </c>
      <c r="S558" s="177">
        <v>0</v>
      </c>
      <c r="T558" s="177">
        <v>0</v>
      </c>
      <c r="U558" s="129">
        <f>-(S558*'Ficha funcionário'!O553)*'Ficha de funcio e processa'!J558</f>
        <v>0</v>
      </c>
      <c r="V558" s="129">
        <f>(T558*'Ficha funcionário'!O553)*'Ficha de funcio e processa'!J558</f>
        <v>0</v>
      </c>
      <c r="W558" s="130">
        <f t="shared" si="90"/>
        <v>0</v>
      </c>
      <c r="X558" s="132"/>
      <c r="Y558" s="132">
        <f t="shared" si="91"/>
        <v>0</v>
      </c>
      <c r="Z558" s="133"/>
      <c r="AA558" s="133"/>
      <c r="AB558" s="133"/>
      <c r="AC558" s="133"/>
      <c r="AD558" s="149">
        <f>'Ficha funcionário'!Q553</f>
        <v>0</v>
      </c>
      <c r="AE558" s="149">
        <f>'Ficha funcionário'!P553</f>
        <v>0</v>
      </c>
      <c r="AF558" s="133"/>
      <c r="AG558" s="221"/>
      <c r="AH558" s="221"/>
      <c r="AI558" s="222">
        <f t="shared" si="86"/>
        <v>0</v>
      </c>
      <c r="AJ558" s="223">
        <f>'Ficha funcionário'!J553</f>
        <v>0</v>
      </c>
      <c r="AK558" s="222">
        <f>'Ficha funcionário'!K553</f>
        <v>0</v>
      </c>
      <c r="AL558" s="222">
        <f>'Ficha funcionário'!L553</f>
        <v>0</v>
      </c>
      <c r="AM558" s="222">
        <f>'Ficha funcionário'!M553</f>
        <v>0</v>
      </c>
      <c r="AN558" s="222">
        <f t="shared" si="92"/>
        <v>0</v>
      </c>
      <c r="AO558" s="134">
        <f t="shared" si="87"/>
        <v>0</v>
      </c>
      <c r="AP558" s="178"/>
      <c r="AQ558" s="246" t="s">
        <v>175</v>
      </c>
      <c r="AR558" s="179"/>
      <c r="AS558" s="179"/>
      <c r="AT558" s="179"/>
      <c r="AU558" s="179"/>
    </row>
    <row r="559" spans="1:47">
      <c r="A559" s="123">
        <f>'Ficha funcionário'!A554</f>
        <v>0</v>
      </c>
      <c r="B559" s="123">
        <f>'Ficha funcionário'!B554</f>
        <v>0</v>
      </c>
      <c r="C559" s="123">
        <f>'Ficha funcionário'!C554</f>
        <v>0</v>
      </c>
      <c r="D559" s="124">
        <f>'Ficha funcionário'!D554</f>
        <v>0</v>
      </c>
      <c r="E55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5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59" s="173">
        <f>'Ficha funcionário'!I554</f>
        <v>0</v>
      </c>
      <c r="H559" s="126">
        <f>'Ficha funcionário'!N554</f>
        <v>0</v>
      </c>
      <c r="I559" s="126">
        <f>'Ficha funcionário'!O554</f>
        <v>0</v>
      </c>
      <c r="J559" s="127">
        <f t="shared" si="83"/>
        <v>0</v>
      </c>
      <c r="K559" s="172"/>
      <c r="L559" s="172"/>
      <c r="M559" s="172"/>
      <c r="N559" s="128">
        <f t="shared" si="88"/>
        <v>0</v>
      </c>
      <c r="O559" s="128">
        <f t="shared" si="84"/>
        <v>0</v>
      </c>
      <c r="P559" s="128">
        <f t="shared" si="85"/>
        <v>0</v>
      </c>
      <c r="Q559" s="129">
        <f t="shared" si="89"/>
        <v>18</v>
      </c>
      <c r="R559" s="177">
        <v>0</v>
      </c>
      <c r="S559" s="177">
        <v>0</v>
      </c>
      <c r="T559" s="177">
        <v>0</v>
      </c>
      <c r="U559" s="129">
        <f>-(S559*'Ficha funcionário'!O554)*'Ficha de funcio e processa'!J559</f>
        <v>0</v>
      </c>
      <c r="V559" s="129">
        <f>(T559*'Ficha funcionário'!O554)*'Ficha de funcio e processa'!J559</f>
        <v>0</v>
      </c>
      <c r="W559" s="130">
        <f t="shared" si="90"/>
        <v>0</v>
      </c>
      <c r="X559" s="132"/>
      <c r="Y559" s="132">
        <f t="shared" si="91"/>
        <v>0</v>
      </c>
      <c r="Z559" s="133"/>
      <c r="AA559" s="133"/>
      <c r="AB559" s="133"/>
      <c r="AC559" s="133"/>
      <c r="AD559" s="149">
        <f>'Ficha funcionário'!Q554</f>
        <v>0</v>
      </c>
      <c r="AE559" s="149">
        <f>'Ficha funcionário'!P554</f>
        <v>0</v>
      </c>
      <c r="AF559" s="133"/>
      <c r="AG559" s="221"/>
      <c r="AH559" s="221"/>
      <c r="AI559" s="222">
        <f t="shared" si="86"/>
        <v>0</v>
      </c>
      <c r="AJ559" s="223">
        <f>'Ficha funcionário'!J554</f>
        <v>0</v>
      </c>
      <c r="AK559" s="222">
        <f>'Ficha funcionário'!K554</f>
        <v>0</v>
      </c>
      <c r="AL559" s="222">
        <f>'Ficha funcionário'!L554</f>
        <v>0</v>
      </c>
      <c r="AM559" s="222">
        <f>'Ficha funcionário'!M554</f>
        <v>0</v>
      </c>
      <c r="AN559" s="222">
        <f t="shared" si="92"/>
        <v>0</v>
      </c>
      <c r="AO559" s="134">
        <f t="shared" si="87"/>
        <v>0</v>
      </c>
      <c r="AP559" s="178"/>
      <c r="AQ559" s="246" t="s">
        <v>175</v>
      </c>
      <c r="AR559" s="179"/>
      <c r="AS559" s="179"/>
      <c r="AT559" s="179"/>
      <c r="AU559" s="179"/>
    </row>
    <row r="560" spans="1:47">
      <c r="A560" s="123">
        <f>'Ficha funcionário'!A555</f>
        <v>0</v>
      </c>
      <c r="B560" s="123">
        <f>'Ficha funcionário'!B555</f>
        <v>0</v>
      </c>
      <c r="C560" s="123">
        <f>'Ficha funcionário'!C555</f>
        <v>0</v>
      </c>
      <c r="D560" s="124">
        <f>'Ficha funcionário'!D555</f>
        <v>0</v>
      </c>
      <c r="E56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6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60" s="173">
        <f>'Ficha funcionário'!I555</f>
        <v>0</v>
      </c>
      <c r="H560" s="126">
        <f>'Ficha funcionário'!N555</f>
        <v>0</v>
      </c>
      <c r="I560" s="126">
        <f>'Ficha funcionário'!O555</f>
        <v>0</v>
      </c>
      <c r="J560" s="127">
        <f t="shared" si="83"/>
        <v>0</v>
      </c>
      <c r="K560" s="172"/>
      <c r="L560" s="172"/>
      <c r="M560" s="172"/>
      <c r="N560" s="128">
        <f t="shared" si="88"/>
        <v>0</v>
      </c>
      <c r="O560" s="128">
        <f t="shared" si="84"/>
        <v>0</v>
      </c>
      <c r="P560" s="128">
        <f t="shared" si="85"/>
        <v>0</v>
      </c>
      <c r="Q560" s="129">
        <f t="shared" si="89"/>
        <v>18</v>
      </c>
      <c r="R560" s="177">
        <v>0</v>
      </c>
      <c r="S560" s="177">
        <v>0</v>
      </c>
      <c r="T560" s="177">
        <v>0</v>
      </c>
      <c r="U560" s="129">
        <f>-(S560*'Ficha funcionário'!O555)*'Ficha de funcio e processa'!J560</f>
        <v>0</v>
      </c>
      <c r="V560" s="129">
        <f>(T560*'Ficha funcionário'!O555)*'Ficha de funcio e processa'!J560</f>
        <v>0</v>
      </c>
      <c r="W560" s="130">
        <f t="shared" si="90"/>
        <v>0</v>
      </c>
      <c r="X560" s="132"/>
      <c r="Y560" s="132">
        <f t="shared" si="91"/>
        <v>0</v>
      </c>
      <c r="Z560" s="133"/>
      <c r="AA560" s="133"/>
      <c r="AB560" s="133"/>
      <c r="AC560" s="133"/>
      <c r="AD560" s="149">
        <f>'Ficha funcionário'!Q555</f>
        <v>0</v>
      </c>
      <c r="AE560" s="149">
        <f>'Ficha funcionário'!P555</f>
        <v>0</v>
      </c>
      <c r="AF560" s="133"/>
      <c r="AG560" s="221"/>
      <c r="AH560" s="221"/>
      <c r="AI560" s="222">
        <f t="shared" si="86"/>
        <v>0</v>
      </c>
      <c r="AJ560" s="223">
        <f>'Ficha funcionário'!J555</f>
        <v>0</v>
      </c>
      <c r="AK560" s="222">
        <f>'Ficha funcionário'!K555</f>
        <v>0</v>
      </c>
      <c r="AL560" s="222">
        <f>'Ficha funcionário'!L555</f>
        <v>0</v>
      </c>
      <c r="AM560" s="222">
        <f>'Ficha funcionário'!M555</f>
        <v>0</v>
      </c>
      <c r="AN560" s="222">
        <f t="shared" si="92"/>
        <v>0</v>
      </c>
      <c r="AO560" s="134">
        <f t="shared" si="87"/>
        <v>0</v>
      </c>
      <c r="AP560" s="178"/>
      <c r="AQ560" s="246" t="s">
        <v>175</v>
      </c>
      <c r="AR560" s="179"/>
      <c r="AS560" s="179"/>
      <c r="AT560" s="179"/>
      <c r="AU560" s="179"/>
    </row>
    <row r="561" spans="1:47">
      <c r="A561" s="123">
        <f>'Ficha funcionário'!A556</f>
        <v>0</v>
      </c>
      <c r="B561" s="123">
        <f>'Ficha funcionário'!B556</f>
        <v>0</v>
      </c>
      <c r="C561" s="123">
        <f>'Ficha funcionário'!C556</f>
        <v>0</v>
      </c>
      <c r="D561" s="124">
        <f>'Ficha funcionário'!D556</f>
        <v>0</v>
      </c>
      <c r="E56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6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61" s="173">
        <f>'Ficha funcionário'!I556</f>
        <v>0</v>
      </c>
      <c r="H561" s="126">
        <f>'Ficha funcionário'!N556</f>
        <v>0</v>
      </c>
      <c r="I561" s="126">
        <f>'Ficha funcionário'!O556</f>
        <v>0</v>
      </c>
      <c r="J561" s="127">
        <f t="shared" si="83"/>
        <v>0</v>
      </c>
      <c r="K561" s="172"/>
      <c r="L561" s="172"/>
      <c r="M561" s="172"/>
      <c r="N561" s="128">
        <f t="shared" si="88"/>
        <v>0</v>
      </c>
      <c r="O561" s="128">
        <f t="shared" si="84"/>
        <v>0</v>
      </c>
      <c r="P561" s="128">
        <f t="shared" si="85"/>
        <v>0</v>
      </c>
      <c r="Q561" s="129">
        <f t="shared" si="89"/>
        <v>18</v>
      </c>
      <c r="R561" s="177">
        <v>0</v>
      </c>
      <c r="S561" s="177">
        <v>0</v>
      </c>
      <c r="T561" s="177">
        <v>0</v>
      </c>
      <c r="U561" s="129">
        <f>-(S561*'Ficha funcionário'!O556)*'Ficha de funcio e processa'!J561</f>
        <v>0</v>
      </c>
      <c r="V561" s="129">
        <f>(T561*'Ficha funcionário'!O556)*'Ficha de funcio e processa'!J561</f>
        <v>0</v>
      </c>
      <c r="W561" s="130">
        <f t="shared" si="90"/>
        <v>0</v>
      </c>
      <c r="X561" s="132"/>
      <c r="Y561" s="132">
        <f t="shared" si="91"/>
        <v>0</v>
      </c>
      <c r="Z561" s="133"/>
      <c r="AA561" s="133"/>
      <c r="AB561" s="133"/>
      <c r="AC561" s="133"/>
      <c r="AD561" s="149">
        <f>'Ficha funcionário'!Q556</f>
        <v>0</v>
      </c>
      <c r="AE561" s="149">
        <f>'Ficha funcionário'!P556</f>
        <v>0</v>
      </c>
      <c r="AF561" s="133"/>
      <c r="AG561" s="221"/>
      <c r="AH561" s="221"/>
      <c r="AI561" s="222">
        <f t="shared" si="86"/>
        <v>0</v>
      </c>
      <c r="AJ561" s="223">
        <f>'Ficha funcionário'!J556</f>
        <v>0</v>
      </c>
      <c r="AK561" s="222">
        <f>'Ficha funcionário'!K556</f>
        <v>0</v>
      </c>
      <c r="AL561" s="222">
        <f>'Ficha funcionário'!L556</f>
        <v>0</v>
      </c>
      <c r="AM561" s="222">
        <f>'Ficha funcionário'!M556</f>
        <v>0</v>
      </c>
      <c r="AN561" s="222">
        <f t="shared" si="92"/>
        <v>0</v>
      </c>
      <c r="AO561" s="134">
        <f t="shared" si="87"/>
        <v>0</v>
      </c>
      <c r="AP561" s="178"/>
      <c r="AQ561" s="246" t="s">
        <v>175</v>
      </c>
      <c r="AR561" s="179"/>
      <c r="AS561" s="179"/>
      <c r="AT561" s="179"/>
      <c r="AU561" s="179"/>
    </row>
    <row r="562" spans="1:47">
      <c r="A562" s="123">
        <f>'Ficha funcionário'!A557</f>
        <v>0</v>
      </c>
      <c r="B562" s="123">
        <f>'Ficha funcionário'!B557</f>
        <v>0</v>
      </c>
      <c r="C562" s="123">
        <f>'Ficha funcionário'!C557</f>
        <v>0</v>
      </c>
      <c r="D562" s="124">
        <f>'Ficha funcionário'!D557</f>
        <v>0</v>
      </c>
      <c r="E56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6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62" s="173">
        <f>'Ficha funcionário'!I557</f>
        <v>0</v>
      </c>
      <c r="H562" s="126">
        <f>'Ficha funcionário'!N557</f>
        <v>0</v>
      </c>
      <c r="I562" s="126">
        <f>'Ficha funcionário'!O557</f>
        <v>0</v>
      </c>
      <c r="J562" s="127">
        <f t="shared" si="83"/>
        <v>0</v>
      </c>
      <c r="K562" s="172"/>
      <c r="L562" s="172"/>
      <c r="M562" s="172"/>
      <c r="N562" s="128">
        <f t="shared" si="88"/>
        <v>0</v>
      </c>
      <c r="O562" s="128">
        <f t="shared" si="84"/>
        <v>0</v>
      </c>
      <c r="P562" s="128">
        <f t="shared" si="85"/>
        <v>0</v>
      </c>
      <c r="Q562" s="129">
        <f t="shared" si="89"/>
        <v>18</v>
      </c>
      <c r="R562" s="177">
        <v>0</v>
      </c>
      <c r="S562" s="177">
        <v>0</v>
      </c>
      <c r="T562" s="177">
        <v>0</v>
      </c>
      <c r="U562" s="129">
        <f>-(S562*'Ficha funcionário'!O557)*'Ficha de funcio e processa'!J562</f>
        <v>0</v>
      </c>
      <c r="V562" s="129">
        <f>(T562*'Ficha funcionário'!O557)*'Ficha de funcio e processa'!J562</f>
        <v>0</v>
      </c>
      <c r="W562" s="130">
        <f t="shared" si="90"/>
        <v>0</v>
      </c>
      <c r="X562" s="132"/>
      <c r="Y562" s="132">
        <f t="shared" si="91"/>
        <v>0</v>
      </c>
      <c r="Z562" s="133"/>
      <c r="AA562" s="133"/>
      <c r="AB562" s="133"/>
      <c r="AC562" s="133"/>
      <c r="AD562" s="149">
        <f>'Ficha funcionário'!Q557</f>
        <v>0</v>
      </c>
      <c r="AE562" s="149">
        <f>'Ficha funcionário'!P557</f>
        <v>0</v>
      </c>
      <c r="AF562" s="133"/>
      <c r="AG562" s="221"/>
      <c r="AH562" s="221"/>
      <c r="AI562" s="222">
        <f t="shared" si="86"/>
        <v>0</v>
      </c>
      <c r="AJ562" s="223">
        <f>'Ficha funcionário'!J557</f>
        <v>0</v>
      </c>
      <c r="AK562" s="222">
        <f>'Ficha funcionário'!K557</f>
        <v>0</v>
      </c>
      <c r="AL562" s="222">
        <f>'Ficha funcionário'!L557</f>
        <v>0</v>
      </c>
      <c r="AM562" s="222">
        <f>'Ficha funcionário'!M557</f>
        <v>0</v>
      </c>
      <c r="AN562" s="222">
        <f t="shared" si="92"/>
        <v>0</v>
      </c>
      <c r="AO562" s="134">
        <f t="shared" si="87"/>
        <v>0</v>
      </c>
      <c r="AP562" s="178"/>
      <c r="AQ562" s="246" t="s">
        <v>175</v>
      </c>
      <c r="AR562" s="179"/>
      <c r="AS562" s="179"/>
      <c r="AT562" s="179"/>
      <c r="AU562" s="179"/>
    </row>
    <row r="563" spans="1:47">
      <c r="A563" s="123">
        <f>'Ficha funcionário'!A558</f>
        <v>0</v>
      </c>
      <c r="B563" s="123">
        <f>'Ficha funcionário'!B558</f>
        <v>0</v>
      </c>
      <c r="C563" s="123">
        <f>'Ficha funcionário'!C558</f>
        <v>0</v>
      </c>
      <c r="D563" s="124">
        <f>'Ficha funcionário'!D558</f>
        <v>0</v>
      </c>
      <c r="E56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6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63" s="173">
        <f>'Ficha funcionário'!I558</f>
        <v>0</v>
      </c>
      <c r="H563" s="126">
        <f>'Ficha funcionário'!N558</f>
        <v>0</v>
      </c>
      <c r="I563" s="126">
        <f>'Ficha funcionário'!O558</f>
        <v>0</v>
      </c>
      <c r="J563" s="127">
        <f t="shared" si="83"/>
        <v>0</v>
      </c>
      <c r="K563" s="172"/>
      <c r="L563" s="172"/>
      <c r="M563" s="172"/>
      <c r="N563" s="128">
        <f t="shared" si="88"/>
        <v>0</v>
      </c>
      <c r="O563" s="128">
        <f t="shared" si="84"/>
        <v>0</v>
      </c>
      <c r="P563" s="128">
        <f t="shared" si="85"/>
        <v>0</v>
      </c>
      <c r="Q563" s="129">
        <f t="shared" si="89"/>
        <v>18</v>
      </c>
      <c r="R563" s="177">
        <v>0</v>
      </c>
      <c r="S563" s="177">
        <v>0</v>
      </c>
      <c r="T563" s="177">
        <v>0</v>
      </c>
      <c r="U563" s="129">
        <f>-(S563*'Ficha funcionário'!O558)*'Ficha de funcio e processa'!J563</f>
        <v>0</v>
      </c>
      <c r="V563" s="129">
        <f>(T563*'Ficha funcionário'!O558)*'Ficha de funcio e processa'!J563</f>
        <v>0</v>
      </c>
      <c r="W563" s="130">
        <f t="shared" si="90"/>
        <v>0</v>
      </c>
      <c r="X563" s="132"/>
      <c r="Y563" s="132">
        <f t="shared" si="91"/>
        <v>0</v>
      </c>
      <c r="Z563" s="133"/>
      <c r="AA563" s="133"/>
      <c r="AB563" s="133"/>
      <c r="AC563" s="133"/>
      <c r="AD563" s="149">
        <f>'Ficha funcionário'!Q558</f>
        <v>0</v>
      </c>
      <c r="AE563" s="149">
        <f>'Ficha funcionário'!P558</f>
        <v>0</v>
      </c>
      <c r="AF563" s="133"/>
      <c r="AG563" s="221"/>
      <c r="AH563" s="221"/>
      <c r="AI563" s="222">
        <f t="shared" si="86"/>
        <v>0</v>
      </c>
      <c r="AJ563" s="223">
        <f>'Ficha funcionário'!J558</f>
        <v>0</v>
      </c>
      <c r="AK563" s="222">
        <f>'Ficha funcionário'!K558</f>
        <v>0</v>
      </c>
      <c r="AL563" s="222">
        <f>'Ficha funcionário'!L558</f>
        <v>0</v>
      </c>
      <c r="AM563" s="222">
        <f>'Ficha funcionário'!M558</f>
        <v>0</v>
      </c>
      <c r="AN563" s="222">
        <f t="shared" si="92"/>
        <v>0</v>
      </c>
      <c r="AO563" s="134">
        <f t="shared" si="87"/>
        <v>0</v>
      </c>
      <c r="AP563" s="178"/>
      <c r="AQ563" s="246" t="s">
        <v>175</v>
      </c>
      <c r="AR563" s="179"/>
      <c r="AS563" s="179"/>
      <c r="AT563" s="179"/>
      <c r="AU563" s="179"/>
    </row>
    <row r="564" spans="1:47">
      <c r="A564" s="123">
        <f>'Ficha funcionário'!A559</f>
        <v>0</v>
      </c>
      <c r="B564" s="123">
        <f>'Ficha funcionário'!B559</f>
        <v>0</v>
      </c>
      <c r="C564" s="123">
        <f>'Ficha funcionário'!C559</f>
        <v>0</v>
      </c>
      <c r="D564" s="124">
        <f>'Ficha funcionário'!D559</f>
        <v>0</v>
      </c>
      <c r="E56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6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64" s="173">
        <f>'Ficha funcionário'!I559</f>
        <v>0</v>
      </c>
      <c r="H564" s="126">
        <f>'Ficha funcionário'!N559</f>
        <v>0</v>
      </c>
      <c r="I564" s="126">
        <f>'Ficha funcionário'!O559</f>
        <v>0</v>
      </c>
      <c r="J564" s="127">
        <f t="shared" si="83"/>
        <v>0</v>
      </c>
      <c r="K564" s="172"/>
      <c r="L564" s="172"/>
      <c r="M564" s="172"/>
      <c r="N564" s="128">
        <f t="shared" si="88"/>
        <v>0</v>
      </c>
      <c r="O564" s="128">
        <f t="shared" si="84"/>
        <v>0</v>
      </c>
      <c r="P564" s="128">
        <f t="shared" si="85"/>
        <v>0</v>
      </c>
      <c r="Q564" s="129">
        <f t="shared" si="89"/>
        <v>18</v>
      </c>
      <c r="R564" s="177">
        <v>0</v>
      </c>
      <c r="S564" s="177">
        <v>0</v>
      </c>
      <c r="T564" s="177">
        <v>0</v>
      </c>
      <c r="U564" s="129">
        <f>-(S564*'Ficha funcionário'!O559)*'Ficha de funcio e processa'!J564</f>
        <v>0</v>
      </c>
      <c r="V564" s="129">
        <f>(T564*'Ficha funcionário'!O559)*'Ficha de funcio e processa'!J564</f>
        <v>0</v>
      </c>
      <c r="W564" s="130">
        <f t="shared" si="90"/>
        <v>0</v>
      </c>
      <c r="X564" s="132"/>
      <c r="Y564" s="132">
        <f t="shared" si="91"/>
        <v>0</v>
      </c>
      <c r="Z564" s="133"/>
      <c r="AA564" s="133"/>
      <c r="AB564" s="133"/>
      <c r="AC564" s="133"/>
      <c r="AD564" s="149">
        <f>'Ficha funcionário'!Q559</f>
        <v>0</v>
      </c>
      <c r="AE564" s="149">
        <f>'Ficha funcionário'!P559</f>
        <v>0</v>
      </c>
      <c r="AF564" s="133"/>
      <c r="AG564" s="221"/>
      <c r="AH564" s="221"/>
      <c r="AI564" s="222">
        <f t="shared" si="86"/>
        <v>0</v>
      </c>
      <c r="AJ564" s="223">
        <f>'Ficha funcionário'!J559</f>
        <v>0</v>
      </c>
      <c r="AK564" s="222">
        <f>'Ficha funcionário'!K559</f>
        <v>0</v>
      </c>
      <c r="AL564" s="222">
        <f>'Ficha funcionário'!L559</f>
        <v>0</v>
      </c>
      <c r="AM564" s="222">
        <f>'Ficha funcionário'!M559</f>
        <v>0</v>
      </c>
      <c r="AN564" s="222">
        <f t="shared" si="92"/>
        <v>0</v>
      </c>
      <c r="AO564" s="134">
        <f t="shared" si="87"/>
        <v>0</v>
      </c>
      <c r="AP564" s="178"/>
      <c r="AQ564" s="246" t="s">
        <v>175</v>
      </c>
      <c r="AR564" s="179"/>
      <c r="AS564" s="179"/>
      <c r="AT564" s="179"/>
      <c r="AU564" s="179"/>
    </row>
    <row r="565" spans="1:47">
      <c r="A565" s="123">
        <f>'Ficha funcionário'!A560</f>
        <v>0</v>
      </c>
      <c r="B565" s="123">
        <f>'Ficha funcionário'!B560</f>
        <v>0</v>
      </c>
      <c r="C565" s="123">
        <f>'Ficha funcionário'!C560</f>
        <v>0</v>
      </c>
      <c r="D565" s="124">
        <f>'Ficha funcionário'!D560</f>
        <v>0</v>
      </c>
      <c r="E56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6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65" s="173">
        <f>'Ficha funcionário'!I560</f>
        <v>0</v>
      </c>
      <c r="H565" s="126">
        <f>'Ficha funcionário'!N560</f>
        <v>0</v>
      </c>
      <c r="I565" s="126">
        <f>'Ficha funcionário'!O560</f>
        <v>0</v>
      </c>
      <c r="J565" s="127">
        <f t="shared" si="83"/>
        <v>0</v>
      </c>
      <c r="K565" s="172"/>
      <c r="L565" s="172"/>
      <c r="M565" s="172"/>
      <c r="N565" s="128">
        <f t="shared" si="88"/>
        <v>0</v>
      </c>
      <c r="O565" s="128">
        <f t="shared" si="84"/>
        <v>0</v>
      </c>
      <c r="P565" s="128">
        <f t="shared" si="85"/>
        <v>0</v>
      </c>
      <c r="Q565" s="129">
        <f t="shared" si="89"/>
        <v>18</v>
      </c>
      <c r="R565" s="177">
        <v>0</v>
      </c>
      <c r="S565" s="177">
        <v>0</v>
      </c>
      <c r="T565" s="177">
        <v>0</v>
      </c>
      <c r="U565" s="129">
        <f>-(S565*'Ficha funcionário'!O560)*'Ficha de funcio e processa'!J565</f>
        <v>0</v>
      </c>
      <c r="V565" s="129">
        <f>(T565*'Ficha funcionário'!O560)*'Ficha de funcio e processa'!J565</f>
        <v>0</v>
      </c>
      <c r="W565" s="130">
        <f t="shared" si="90"/>
        <v>0</v>
      </c>
      <c r="X565" s="132"/>
      <c r="Y565" s="132">
        <f t="shared" si="91"/>
        <v>0</v>
      </c>
      <c r="Z565" s="133"/>
      <c r="AA565" s="133"/>
      <c r="AB565" s="133"/>
      <c r="AC565" s="133"/>
      <c r="AD565" s="149">
        <f>'Ficha funcionário'!Q560</f>
        <v>0</v>
      </c>
      <c r="AE565" s="149">
        <f>'Ficha funcionário'!P560</f>
        <v>0</v>
      </c>
      <c r="AF565" s="133"/>
      <c r="AG565" s="221"/>
      <c r="AH565" s="221"/>
      <c r="AI565" s="222">
        <f t="shared" si="86"/>
        <v>0</v>
      </c>
      <c r="AJ565" s="223">
        <f>'Ficha funcionário'!J560</f>
        <v>0</v>
      </c>
      <c r="AK565" s="222">
        <f>'Ficha funcionário'!K560</f>
        <v>0</v>
      </c>
      <c r="AL565" s="222">
        <f>'Ficha funcionário'!L560</f>
        <v>0</v>
      </c>
      <c r="AM565" s="222">
        <f>'Ficha funcionário'!M560</f>
        <v>0</v>
      </c>
      <c r="AN565" s="222">
        <f t="shared" si="92"/>
        <v>0</v>
      </c>
      <c r="AO565" s="134">
        <f t="shared" si="87"/>
        <v>0</v>
      </c>
      <c r="AP565" s="178"/>
      <c r="AQ565" s="246" t="s">
        <v>175</v>
      </c>
      <c r="AR565" s="179"/>
      <c r="AS565" s="179"/>
      <c r="AT565" s="179"/>
      <c r="AU565" s="179"/>
    </row>
    <row r="566" spans="1:47">
      <c r="A566" s="123">
        <f>'Ficha funcionário'!A561</f>
        <v>0</v>
      </c>
      <c r="B566" s="123">
        <f>'Ficha funcionário'!B561</f>
        <v>0</v>
      </c>
      <c r="C566" s="123">
        <f>'Ficha funcionário'!C561</f>
        <v>0</v>
      </c>
      <c r="D566" s="124">
        <f>'Ficha funcionário'!D561</f>
        <v>0</v>
      </c>
      <c r="E56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6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66" s="173">
        <f>'Ficha funcionário'!I561</f>
        <v>0</v>
      </c>
      <c r="H566" s="126">
        <f>'Ficha funcionário'!N561</f>
        <v>0</v>
      </c>
      <c r="I566" s="126">
        <f>'Ficha funcionário'!O561</f>
        <v>0</v>
      </c>
      <c r="J566" s="127">
        <f t="shared" si="83"/>
        <v>0</v>
      </c>
      <c r="K566" s="172"/>
      <c r="L566" s="172"/>
      <c r="M566" s="172"/>
      <c r="N566" s="128">
        <f t="shared" si="88"/>
        <v>0</v>
      </c>
      <c r="O566" s="128">
        <f t="shared" si="84"/>
        <v>0</v>
      </c>
      <c r="P566" s="128">
        <f t="shared" si="85"/>
        <v>0</v>
      </c>
      <c r="Q566" s="129">
        <f t="shared" si="89"/>
        <v>18</v>
      </c>
      <c r="R566" s="177">
        <v>0</v>
      </c>
      <c r="S566" s="177">
        <v>0</v>
      </c>
      <c r="T566" s="177">
        <v>0</v>
      </c>
      <c r="U566" s="129">
        <f>-(S566*'Ficha funcionário'!O561)*'Ficha de funcio e processa'!J566</f>
        <v>0</v>
      </c>
      <c r="V566" s="129">
        <f>(T566*'Ficha funcionário'!O561)*'Ficha de funcio e processa'!J566</f>
        <v>0</v>
      </c>
      <c r="W566" s="130">
        <f t="shared" si="90"/>
        <v>0</v>
      </c>
      <c r="X566" s="132"/>
      <c r="Y566" s="132">
        <f t="shared" si="91"/>
        <v>0</v>
      </c>
      <c r="Z566" s="133"/>
      <c r="AA566" s="133"/>
      <c r="AB566" s="133"/>
      <c r="AC566" s="133"/>
      <c r="AD566" s="149">
        <f>'Ficha funcionário'!Q561</f>
        <v>0</v>
      </c>
      <c r="AE566" s="149">
        <f>'Ficha funcionário'!P561</f>
        <v>0</v>
      </c>
      <c r="AF566" s="133"/>
      <c r="AG566" s="221"/>
      <c r="AH566" s="221"/>
      <c r="AI566" s="222">
        <f t="shared" si="86"/>
        <v>0</v>
      </c>
      <c r="AJ566" s="223">
        <f>'Ficha funcionário'!J561</f>
        <v>0</v>
      </c>
      <c r="AK566" s="222">
        <f>'Ficha funcionário'!K561</f>
        <v>0</v>
      </c>
      <c r="AL566" s="222">
        <f>'Ficha funcionário'!L561</f>
        <v>0</v>
      </c>
      <c r="AM566" s="222">
        <f>'Ficha funcionário'!M561</f>
        <v>0</v>
      </c>
      <c r="AN566" s="222">
        <f t="shared" si="92"/>
        <v>0</v>
      </c>
      <c r="AO566" s="134">
        <f t="shared" si="87"/>
        <v>0</v>
      </c>
      <c r="AP566" s="178"/>
      <c r="AQ566" s="246" t="s">
        <v>175</v>
      </c>
      <c r="AR566" s="179"/>
      <c r="AS566" s="179"/>
      <c r="AT566" s="179"/>
      <c r="AU566" s="179"/>
    </row>
    <row r="567" spans="1:47">
      <c r="A567" s="123">
        <f>'Ficha funcionário'!A562</f>
        <v>0</v>
      </c>
      <c r="B567" s="123">
        <f>'Ficha funcionário'!B562</f>
        <v>0</v>
      </c>
      <c r="C567" s="123">
        <f>'Ficha funcionário'!C562</f>
        <v>0</v>
      </c>
      <c r="D567" s="124">
        <f>'Ficha funcionário'!D562</f>
        <v>0</v>
      </c>
      <c r="E56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6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67" s="173">
        <f>'Ficha funcionário'!I562</f>
        <v>0</v>
      </c>
      <c r="H567" s="126">
        <f>'Ficha funcionário'!N562</f>
        <v>0</v>
      </c>
      <c r="I567" s="126">
        <f>'Ficha funcionário'!O562</f>
        <v>0</v>
      </c>
      <c r="J567" s="127">
        <f t="shared" si="83"/>
        <v>0</v>
      </c>
      <c r="K567" s="172"/>
      <c r="L567" s="172"/>
      <c r="M567" s="172"/>
      <c r="N567" s="128">
        <f t="shared" si="88"/>
        <v>0</v>
      </c>
      <c r="O567" s="128">
        <f t="shared" si="84"/>
        <v>0</v>
      </c>
      <c r="P567" s="128">
        <f t="shared" si="85"/>
        <v>0</v>
      </c>
      <c r="Q567" s="129">
        <f t="shared" si="89"/>
        <v>18</v>
      </c>
      <c r="R567" s="177">
        <v>0</v>
      </c>
      <c r="S567" s="177">
        <v>0</v>
      </c>
      <c r="T567" s="177">
        <v>0</v>
      </c>
      <c r="U567" s="129">
        <f>-(S567*'Ficha funcionário'!O562)*'Ficha de funcio e processa'!J567</f>
        <v>0</v>
      </c>
      <c r="V567" s="129">
        <f>(T567*'Ficha funcionário'!O562)*'Ficha de funcio e processa'!J567</f>
        <v>0</v>
      </c>
      <c r="W567" s="130">
        <f t="shared" si="90"/>
        <v>0</v>
      </c>
      <c r="X567" s="132"/>
      <c r="Y567" s="132">
        <f t="shared" si="91"/>
        <v>0</v>
      </c>
      <c r="Z567" s="133"/>
      <c r="AA567" s="133"/>
      <c r="AB567" s="133"/>
      <c r="AC567" s="133"/>
      <c r="AD567" s="149">
        <f>'Ficha funcionário'!Q562</f>
        <v>0</v>
      </c>
      <c r="AE567" s="149">
        <f>'Ficha funcionário'!P562</f>
        <v>0</v>
      </c>
      <c r="AF567" s="133"/>
      <c r="AG567" s="221"/>
      <c r="AH567" s="221"/>
      <c r="AI567" s="222">
        <f t="shared" si="86"/>
        <v>0</v>
      </c>
      <c r="AJ567" s="223">
        <f>'Ficha funcionário'!J562</f>
        <v>0</v>
      </c>
      <c r="AK567" s="222">
        <f>'Ficha funcionário'!K562</f>
        <v>0</v>
      </c>
      <c r="AL567" s="222">
        <f>'Ficha funcionário'!L562</f>
        <v>0</v>
      </c>
      <c r="AM567" s="222">
        <f>'Ficha funcionário'!M562</f>
        <v>0</v>
      </c>
      <c r="AN567" s="222">
        <f t="shared" si="92"/>
        <v>0</v>
      </c>
      <c r="AO567" s="134">
        <f t="shared" si="87"/>
        <v>0</v>
      </c>
      <c r="AP567" s="178"/>
      <c r="AQ567" s="246" t="s">
        <v>175</v>
      </c>
      <c r="AR567" s="179"/>
      <c r="AS567" s="179"/>
      <c r="AT567" s="179"/>
      <c r="AU567" s="179"/>
    </row>
    <row r="568" spans="1:47">
      <c r="A568" s="123">
        <f>'Ficha funcionário'!A563</f>
        <v>0</v>
      </c>
      <c r="B568" s="123">
        <f>'Ficha funcionário'!B563</f>
        <v>0</v>
      </c>
      <c r="C568" s="123">
        <f>'Ficha funcionário'!C563</f>
        <v>0</v>
      </c>
      <c r="D568" s="124">
        <f>'Ficha funcionário'!D563</f>
        <v>0</v>
      </c>
      <c r="E56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6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68" s="173">
        <f>'Ficha funcionário'!I563</f>
        <v>0</v>
      </c>
      <c r="H568" s="126">
        <f>'Ficha funcionário'!N563</f>
        <v>0</v>
      </c>
      <c r="I568" s="126">
        <f>'Ficha funcionário'!O563</f>
        <v>0</v>
      </c>
      <c r="J568" s="127">
        <f t="shared" si="83"/>
        <v>0</v>
      </c>
      <c r="K568" s="172"/>
      <c r="L568" s="172"/>
      <c r="M568" s="172"/>
      <c r="N568" s="128">
        <f t="shared" si="88"/>
        <v>0</v>
      </c>
      <c r="O568" s="128">
        <f t="shared" si="84"/>
        <v>0</v>
      </c>
      <c r="P568" s="128">
        <f t="shared" si="85"/>
        <v>0</v>
      </c>
      <c r="Q568" s="129">
        <f t="shared" si="89"/>
        <v>18</v>
      </c>
      <c r="R568" s="177">
        <v>0</v>
      </c>
      <c r="S568" s="177">
        <v>0</v>
      </c>
      <c r="T568" s="177">
        <v>0</v>
      </c>
      <c r="U568" s="129">
        <f>-(S568*'Ficha funcionário'!O563)*'Ficha de funcio e processa'!J568</f>
        <v>0</v>
      </c>
      <c r="V568" s="129">
        <f>(T568*'Ficha funcionário'!O563)*'Ficha de funcio e processa'!J568</f>
        <v>0</v>
      </c>
      <c r="W568" s="130">
        <f t="shared" si="90"/>
        <v>0</v>
      </c>
      <c r="X568" s="132"/>
      <c r="Y568" s="132">
        <f t="shared" si="91"/>
        <v>0</v>
      </c>
      <c r="Z568" s="133"/>
      <c r="AA568" s="133"/>
      <c r="AB568" s="133"/>
      <c r="AC568" s="133"/>
      <c r="AD568" s="149">
        <f>'Ficha funcionário'!Q563</f>
        <v>0</v>
      </c>
      <c r="AE568" s="149">
        <f>'Ficha funcionário'!P563</f>
        <v>0</v>
      </c>
      <c r="AF568" s="133"/>
      <c r="AG568" s="221"/>
      <c r="AH568" s="221"/>
      <c r="AI568" s="222">
        <f t="shared" si="86"/>
        <v>0</v>
      </c>
      <c r="AJ568" s="223">
        <f>'Ficha funcionário'!J563</f>
        <v>0</v>
      </c>
      <c r="AK568" s="222">
        <f>'Ficha funcionário'!K563</f>
        <v>0</v>
      </c>
      <c r="AL568" s="222">
        <f>'Ficha funcionário'!L563</f>
        <v>0</v>
      </c>
      <c r="AM568" s="222">
        <f>'Ficha funcionário'!M563</f>
        <v>0</v>
      </c>
      <c r="AN568" s="222">
        <f t="shared" si="92"/>
        <v>0</v>
      </c>
      <c r="AO568" s="134">
        <f t="shared" si="87"/>
        <v>0</v>
      </c>
      <c r="AP568" s="178"/>
      <c r="AQ568" s="246" t="s">
        <v>175</v>
      </c>
      <c r="AR568" s="179"/>
      <c r="AS568" s="179"/>
      <c r="AT568" s="179"/>
      <c r="AU568" s="179"/>
    </row>
    <row r="569" spans="1:47">
      <c r="A569" s="123">
        <f>'Ficha funcionário'!A564</f>
        <v>0</v>
      </c>
      <c r="B569" s="123">
        <f>'Ficha funcionário'!B564</f>
        <v>0</v>
      </c>
      <c r="C569" s="123">
        <f>'Ficha funcionário'!C564</f>
        <v>0</v>
      </c>
      <c r="D569" s="124">
        <f>'Ficha funcionário'!D564</f>
        <v>0</v>
      </c>
      <c r="E56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6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69" s="173">
        <f>'Ficha funcionário'!I564</f>
        <v>0</v>
      </c>
      <c r="H569" s="126">
        <f>'Ficha funcionário'!N564</f>
        <v>0</v>
      </c>
      <c r="I569" s="126">
        <f>'Ficha funcionário'!O564</f>
        <v>0</v>
      </c>
      <c r="J569" s="127">
        <f t="shared" si="83"/>
        <v>0</v>
      </c>
      <c r="K569" s="172"/>
      <c r="L569" s="172"/>
      <c r="M569" s="172"/>
      <c r="N569" s="128">
        <f t="shared" si="88"/>
        <v>0</v>
      </c>
      <c r="O569" s="128">
        <f t="shared" si="84"/>
        <v>0</v>
      </c>
      <c r="P569" s="128">
        <f t="shared" si="85"/>
        <v>0</v>
      </c>
      <c r="Q569" s="129">
        <f t="shared" si="89"/>
        <v>18</v>
      </c>
      <c r="R569" s="177">
        <v>0</v>
      </c>
      <c r="S569" s="177">
        <v>0</v>
      </c>
      <c r="T569" s="177">
        <v>0</v>
      </c>
      <c r="U569" s="129">
        <f>-(S569*'Ficha funcionário'!O564)*'Ficha de funcio e processa'!J569</f>
        <v>0</v>
      </c>
      <c r="V569" s="129">
        <f>(T569*'Ficha funcionário'!O564)*'Ficha de funcio e processa'!J569</f>
        <v>0</v>
      </c>
      <c r="W569" s="130">
        <f t="shared" si="90"/>
        <v>0</v>
      </c>
      <c r="X569" s="132"/>
      <c r="Y569" s="132">
        <f t="shared" si="91"/>
        <v>0</v>
      </c>
      <c r="Z569" s="133"/>
      <c r="AA569" s="133"/>
      <c r="AB569" s="133"/>
      <c r="AC569" s="133"/>
      <c r="AD569" s="149">
        <f>'Ficha funcionário'!Q564</f>
        <v>0</v>
      </c>
      <c r="AE569" s="149">
        <f>'Ficha funcionário'!P564</f>
        <v>0</v>
      </c>
      <c r="AF569" s="133"/>
      <c r="AG569" s="221"/>
      <c r="AH569" s="221"/>
      <c r="AI569" s="222">
        <f t="shared" si="86"/>
        <v>0</v>
      </c>
      <c r="AJ569" s="223">
        <f>'Ficha funcionário'!J564</f>
        <v>0</v>
      </c>
      <c r="AK569" s="222">
        <f>'Ficha funcionário'!K564</f>
        <v>0</v>
      </c>
      <c r="AL569" s="222">
        <f>'Ficha funcionário'!L564</f>
        <v>0</v>
      </c>
      <c r="AM569" s="222">
        <f>'Ficha funcionário'!M564</f>
        <v>0</v>
      </c>
      <c r="AN569" s="222">
        <f t="shared" si="92"/>
        <v>0</v>
      </c>
      <c r="AO569" s="134">
        <f t="shared" si="87"/>
        <v>0</v>
      </c>
      <c r="AP569" s="178"/>
      <c r="AQ569" s="246" t="s">
        <v>175</v>
      </c>
      <c r="AR569" s="179"/>
      <c r="AS569" s="179"/>
      <c r="AT569" s="179"/>
      <c r="AU569" s="179"/>
    </row>
    <row r="570" spans="1:47">
      <c r="A570" s="123">
        <f>'Ficha funcionário'!A565</f>
        <v>0</v>
      </c>
      <c r="B570" s="123">
        <f>'Ficha funcionário'!B565</f>
        <v>0</v>
      </c>
      <c r="C570" s="123">
        <f>'Ficha funcionário'!C565</f>
        <v>0</v>
      </c>
      <c r="D570" s="124">
        <f>'Ficha funcionário'!D565</f>
        <v>0</v>
      </c>
      <c r="E57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7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70" s="173">
        <f>'Ficha funcionário'!I565</f>
        <v>0</v>
      </c>
      <c r="H570" s="126">
        <f>'Ficha funcionário'!N565</f>
        <v>0</v>
      </c>
      <c r="I570" s="126">
        <f>'Ficha funcionário'!O565</f>
        <v>0</v>
      </c>
      <c r="J570" s="127">
        <f t="shared" si="83"/>
        <v>0</v>
      </c>
      <c r="K570" s="172"/>
      <c r="L570" s="172"/>
      <c r="M570" s="172"/>
      <c r="N570" s="128">
        <f t="shared" si="88"/>
        <v>0</v>
      </c>
      <c r="O570" s="128">
        <f t="shared" si="84"/>
        <v>0</v>
      </c>
      <c r="P570" s="128">
        <f t="shared" si="85"/>
        <v>0</v>
      </c>
      <c r="Q570" s="129">
        <f t="shared" si="89"/>
        <v>18</v>
      </c>
      <c r="R570" s="177">
        <v>0</v>
      </c>
      <c r="S570" s="177">
        <v>0</v>
      </c>
      <c r="T570" s="177">
        <v>0</v>
      </c>
      <c r="U570" s="129">
        <f>-(S570*'Ficha funcionário'!O565)*'Ficha de funcio e processa'!J570</f>
        <v>0</v>
      </c>
      <c r="V570" s="129">
        <f>(T570*'Ficha funcionário'!O565)*'Ficha de funcio e processa'!J570</f>
        <v>0</v>
      </c>
      <c r="W570" s="130">
        <f t="shared" si="90"/>
        <v>0</v>
      </c>
      <c r="X570" s="132"/>
      <c r="Y570" s="132">
        <f t="shared" si="91"/>
        <v>0</v>
      </c>
      <c r="Z570" s="133"/>
      <c r="AA570" s="133"/>
      <c r="AB570" s="133"/>
      <c r="AC570" s="133"/>
      <c r="AD570" s="149">
        <f>'Ficha funcionário'!Q565</f>
        <v>0</v>
      </c>
      <c r="AE570" s="149">
        <f>'Ficha funcionário'!P565</f>
        <v>0</v>
      </c>
      <c r="AF570" s="133"/>
      <c r="AG570" s="221"/>
      <c r="AH570" s="221"/>
      <c r="AI570" s="222">
        <f t="shared" si="86"/>
        <v>0</v>
      </c>
      <c r="AJ570" s="223">
        <f>'Ficha funcionário'!J565</f>
        <v>0</v>
      </c>
      <c r="AK570" s="222">
        <f>'Ficha funcionário'!K565</f>
        <v>0</v>
      </c>
      <c r="AL570" s="222">
        <f>'Ficha funcionário'!L565</f>
        <v>0</v>
      </c>
      <c r="AM570" s="222">
        <f>'Ficha funcionário'!M565</f>
        <v>0</v>
      </c>
      <c r="AN570" s="222">
        <f t="shared" si="92"/>
        <v>0</v>
      </c>
      <c r="AO570" s="134">
        <f t="shared" si="87"/>
        <v>0</v>
      </c>
      <c r="AP570" s="178"/>
      <c r="AQ570" s="246" t="s">
        <v>175</v>
      </c>
      <c r="AR570" s="179"/>
      <c r="AS570" s="179"/>
      <c r="AT570" s="179"/>
      <c r="AU570" s="179"/>
    </row>
    <row r="571" spans="1:47">
      <c r="A571" s="123">
        <f>'Ficha funcionário'!A566</f>
        <v>0</v>
      </c>
      <c r="B571" s="123">
        <f>'Ficha funcionário'!B566</f>
        <v>0</v>
      </c>
      <c r="C571" s="123">
        <f>'Ficha funcionário'!C566</f>
        <v>0</v>
      </c>
      <c r="D571" s="124">
        <f>'Ficha funcionário'!D566</f>
        <v>0</v>
      </c>
      <c r="E57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7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71" s="173">
        <f>'Ficha funcionário'!I566</f>
        <v>0</v>
      </c>
      <c r="H571" s="126">
        <f>'Ficha funcionário'!N566</f>
        <v>0</v>
      </c>
      <c r="I571" s="126">
        <f>'Ficha funcionário'!O566</f>
        <v>0</v>
      </c>
      <c r="J571" s="127">
        <f t="shared" si="83"/>
        <v>0</v>
      </c>
      <c r="K571" s="172"/>
      <c r="L571" s="172"/>
      <c r="M571" s="172"/>
      <c r="N571" s="128">
        <f t="shared" si="88"/>
        <v>0</v>
      </c>
      <c r="O571" s="128">
        <f t="shared" si="84"/>
        <v>0</v>
      </c>
      <c r="P571" s="128">
        <f t="shared" si="85"/>
        <v>0</v>
      </c>
      <c r="Q571" s="129">
        <f t="shared" si="89"/>
        <v>18</v>
      </c>
      <c r="R571" s="177">
        <v>0</v>
      </c>
      <c r="S571" s="177">
        <v>0</v>
      </c>
      <c r="T571" s="177">
        <v>0</v>
      </c>
      <c r="U571" s="129">
        <f>-(S571*'Ficha funcionário'!O566)*'Ficha de funcio e processa'!J571</f>
        <v>0</v>
      </c>
      <c r="V571" s="129">
        <f>(T571*'Ficha funcionário'!O566)*'Ficha de funcio e processa'!J571</f>
        <v>0</v>
      </c>
      <c r="W571" s="130">
        <f t="shared" si="90"/>
        <v>0</v>
      </c>
      <c r="X571" s="132"/>
      <c r="Y571" s="132">
        <f t="shared" si="91"/>
        <v>0</v>
      </c>
      <c r="Z571" s="133"/>
      <c r="AA571" s="133"/>
      <c r="AB571" s="133"/>
      <c r="AC571" s="133"/>
      <c r="AD571" s="149">
        <f>'Ficha funcionário'!Q566</f>
        <v>0</v>
      </c>
      <c r="AE571" s="149">
        <f>'Ficha funcionário'!P566</f>
        <v>0</v>
      </c>
      <c r="AF571" s="133"/>
      <c r="AG571" s="221"/>
      <c r="AH571" s="221"/>
      <c r="AI571" s="222">
        <f t="shared" si="86"/>
        <v>0</v>
      </c>
      <c r="AJ571" s="223">
        <f>'Ficha funcionário'!J566</f>
        <v>0</v>
      </c>
      <c r="AK571" s="222">
        <f>'Ficha funcionário'!K566</f>
        <v>0</v>
      </c>
      <c r="AL571" s="222">
        <f>'Ficha funcionário'!L566</f>
        <v>0</v>
      </c>
      <c r="AM571" s="222">
        <f>'Ficha funcionário'!M566</f>
        <v>0</v>
      </c>
      <c r="AN571" s="222">
        <f t="shared" si="92"/>
        <v>0</v>
      </c>
      <c r="AO571" s="134">
        <f t="shared" si="87"/>
        <v>0</v>
      </c>
      <c r="AP571" s="178"/>
      <c r="AQ571" s="246" t="s">
        <v>175</v>
      </c>
      <c r="AR571" s="179"/>
      <c r="AS571" s="179"/>
      <c r="AT571" s="179"/>
      <c r="AU571" s="179"/>
    </row>
    <row r="572" spans="1:47">
      <c r="A572" s="123">
        <f>'Ficha funcionário'!A567</f>
        <v>0</v>
      </c>
      <c r="B572" s="123">
        <f>'Ficha funcionário'!B567</f>
        <v>0</v>
      </c>
      <c r="C572" s="123">
        <f>'Ficha funcionário'!C567</f>
        <v>0</v>
      </c>
      <c r="D572" s="124">
        <f>'Ficha funcionário'!D567</f>
        <v>0</v>
      </c>
      <c r="E57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7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72" s="173">
        <f>'Ficha funcionário'!I567</f>
        <v>0</v>
      </c>
      <c r="H572" s="126">
        <f>'Ficha funcionário'!N567</f>
        <v>0</v>
      </c>
      <c r="I572" s="126">
        <f>'Ficha funcionário'!O567</f>
        <v>0</v>
      </c>
      <c r="J572" s="127">
        <f t="shared" si="83"/>
        <v>0</v>
      </c>
      <c r="K572" s="172"/>
      <c r="L572" s="172"/>
      <c r="M572" s="172"/>
      <c r="N572" s="128">
        <f t="shared" si="88"/>
        <v>0</v>
      </c>
      <c r="O572" s="128">
        <f t="shared" si="84"/>
        <v>0</v>
      </c>
      <c r="P572" s="128">
        <f t="shared" si="85"/>
        <v>0</v>
      </c>
      <c r="Q572" s="129">
        <f t="shared" si="89"/>
        <v>18</v>
      </c>
      <c r="R572" s="177">
        <v>0</v>
      </c>
      <c r="S572" s="177">
        <v>0</v>
      </c>
      <c r="T572" s="177">
        <v>0</v>
      </c>
      <c r="U572" s="129">
        <f>-(S572*'Ficha funcionário'!O567)*'Ficha de funcio e processa'!J572</f>
        <v>0</v>
      </c>
      <c r="V572" s="129">
        <f>(T572*'Ficha funcionário'!O567)*'Ficha de funcio e processa'!J572</f>
        <v>0</v>
      </c>
      <c r="W572" s="130">
        <f t="shared" si="90"/>
        <v>0</v>
      </c>
      <c r="X572" s="132"/>
      <c r="Y572" s="132">
        <f t="shared" si="91"/>
        <v>0</v>
      </c>
      <c r="Z572" s="133"/>
      <c r="AA572" s="133"/>
      <c r="AB572" s="133"/>
      <c r="AC572" s="133"/>
      <c r="AD572" s="149">
        <f>'Ficha funcionário'!Q567</f>
        <v>0</v>
      </c>
      <c r="AE572" s="149">
        <f>'Ficha funcionário'!P567</f>
        <v>0</v>
      </c>
      <c r="AF572" s="133"/>
      <c r="AG572" s="221"/>
      <c r="AH572" s="221"/>
      <c r="AI572" s="222">
        <f t="shared" si="86"/>
        <v>0</v>
      </c>
      <c r="AJ572" s="223">
        <f>'Ficha funcionário'!J567</f>
        <v>0</v>
      </c>
      <c r="AK572" s="222">
        <f>'Ficha funcionário'!K567</f>
        <v>0</v>
      </c>
      <c r="AL572" s="222">
        <f>'Ficha funcionário'!L567</f>
        <v>0</v>
      </c>
      <c r="AM572" s="222">
        <f>'Ficha funcionário'!M567</f>
        <v>0</v>
      </c>
      <c r="AN572" s="222">
        <f t="shared" si="92"/>
        <v>0</v>
      </c>
      <c r="AO572" s="134">
        <f t="shared" si="87"/>
        <v>0</v>
      </c>
      <c r="AP572" s="178"/>
      <c r="AQ572" s="246" t="s">
        <v>175</v>
      </c>
      <c r="AR572" s="179"/>
      <c r="AS572" s="179"/>
      <c r="AT572" s="179"/>
      <c r="AU572" s="179"/>
    </row>
    <row r="573" spans="1:47">
      <c r="A573" s="123">
        <f>'Ficha funcionário'!A568</f>
        <v>0</v>
      </c>
      <c r="B573" s="123">
        <f>'Ficha funcionário'!B568</f>
        <v>0</v>
      </c>
      <c r="C573" s="123">
        <f>'Ficha funcionário'!C568</f>
        <v>0</v>
      </c>
      <c r="D573" s="124">
        <f>'Ficha funcionário'!D568</f>
        <v>0</v>
      </c>
      <c r="E57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7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73" s="173">
        <f>'Ficha funcionário'!I568</f>
        <v>0</v>
      </c>
      <c r="H573" s="126">
        <f>'Ficha funcionário'!N568</f>
        <v>0</v>
      </c>
      <c r="I573" s="126">
        <f>'Ficha funcionário'!O568</f>
        <v>0</v>
      </c>
      <c r="J573" s="127">
        <f t="shared" si="83"/>
        <v>0</v>
      </c>
      <c r="K573" s="172"/>
      <c r="L573" s="172"/>
      <c r="M573" s="172"/>
      <c r="N573" s="128">
        <f t="shared" si="88"/>
        <v>0</v>
      </c>
      <c r="O573" s="128">
        <f t="shared" si="84"/>
        <v>0</v>
      </c>
      <c r="P573" s="128">
        <f t="shared" si="85"/>
        <v>0</v>
      </c>
      <c r="Q573" s="129">
        <f t="shared" si="89"/>
        <v>18</v>
      </c>
      <c r="R573" s="177">
        <v>0</v>
      </c>
      <c r="S573" s="177">
        <v>0</v>
      </c>
      <c r="T573" s="177">
        <v>0</v>
      </c>
      <c r="U573" s="129">
        <f>-(S573*'Ficha funcionário'!O568)*'Ficha de funcio e processa'!J573</f>
        <v>0</v>
      </c>
      <c r="V573" s="129">
        <f>(T573*'Ficha funcionário'!O568)*'Ficha de funcio e processa'!J573</f>
        <v>0</v>
      </c>
      <c r="W573" s="130">
        <f t="shared" si="90"/>
        <v>0</v>
      </c>
      <c r="X573" s="132"/>
      <c r="Y573" s="132">
        <f t="shared" si="91"/>
        <v>0</v>
      </c>
      <c r="Z573" s="133"/>
      <c r="AA573" s="133"/>
      <c r="AB573" s="133"/>
      <c r="AC573" s="133"/>
      <c r="AD573" s="149">
        <f>'Ficha funcionário'!Q568</f>
        <v>0</v>
      </c>
      <c r="AE573" s="149">
        <f>'Ficha funcionário'!P568</f>
        <v>0</v>
      </c>
      <c r="AF573" s="133"/>
      <c r="AG573" s="221"/>
      <c r="AH573" s="221"/>
      <c r="AI573" s="222">
        <f t="shared" si="86"/>
        <v>0</v>
      </c>
      <c r="AJ573" s="223">
        <f>'Ficha funcionário'!J568</f>
        <v>0</v>
      </c>
      <c r="AK573" s="222">
        <f>'Ficha funcionário'!K568</f>
        <v>0</v>
      </c>
      <c r="AL573" s="222">
        <f>'Ficha funcionário'!L568</f>
        <v>0</v>
      </c>
      <c r="AM573" s="222">
        <f>'Ficha funcionário'!M568</f>
        <v>0</v>
      </c>
      <c r="AN573" s="222">
        <f t="shared" si="92"/>
        <v>0</v>
      </c>
      <c r="AO573" s="134">
        <f t="shared" si="87"/>
        <v>0</v>
      </c>
      <c r="AP573" s="178"/>
      <c r="AQ573" s="246" t="s">
        <v>175</v>
      </c>
      <c r="AR573" s="179"/>
      <c r="AS573" s="179"/>
      <c r="AT573" s="179"/>
      <c r="AU573" s="179"/>
    </row>
    <row r="574" spans="1:47">
      <c r="A574" s="123">
        <f>'Ficha funcionário'!A569</f>
        <v>0</v>
      </c>
      <c r="B574" s="123">
        <f>'Ficha funcionário'!B569</f>
        <v>0</v>
      </c>
      <c r="C574" s="123">
        <f>'Ficha funcionário'!C569</f>
        <v>0</v>
      </c>
      <c r="D574" s="124">
        <f>'Ficha funcionário'!D569</f>
        <v>0</v>
      </c>
      <c r="E57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7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74" s="173">
        <f>'Ficha funcionário'!I569</f>
        <v>0</v>
      </c>
      <c r="H574" s="126">
        <f>'Ficha funcionário'!N569</f>
        <v>0</v>
      </c>
      <c r="I574" s="126">
        <f>'Ficha funcionário'!O569</f>
        <v>0</v>
      </c>
      <c r="J574" s="127">
        <f t="shared" si="83"/>
        <v>0</v>
      </c>
      <c r="K574" s="172"/>
      <c r="L574" s="172"/>
      <c r="M574" s="172"/>
      <c r="N574" s="128">
        <f t="shared" si="88"/>
        <v>0</v>
      </c>
      <c r="O574" s="128">
        <f t="shared" si="84"/>
        <v>0</v>
      </c>
      <c r="P574" s="128">
        <f t="shared" si="85"/>
        <v>0</v>
      </c>
      <c r="Q574" s="129">
        <f t="shared" si="89"/>
        <v>18</v>
      </c>
      <c r="R574" s="177">
        <v>0</v>
      </c>
      <c r="S574" s="177">
        <v>0</v>
      </c>
      <c r="T574" s="177">
        <v>0</v>
      </c>
      <c r="U574" s="129">
        <f>-(S574*'Ficha funcionário'!O569)*'Ficha de funcio e processa'!J574</f>
        <v>0</v>
      </c>
      <c r="V574" s="129">
        <f>(T574*'Ficha funcionário'!O569)*'Ficha de funcio e processa'!J574</f>
        <v>0</v>
      </c>
      <c r="W574" s="130">
        <f t="shared" si="90"/>
        <v>0</v>
      </c>
      <c r="X574" s="132"/>
      <c r="Y574" s="132">
        <f t="shared" si="91"/>
        <v>0</v>
      </c>
      <c r="Z574" s="133"/>
      <c r="AA574" s="133"/>
      <c r="AB574" s="133"/>
      <c r="AC574" s="133"/>
      <c r="AD574" s="149">
        <f>'Ficha funcionário'!Q569</f>
        <v>0</v>
      </c>
      <c r="AE574" s="149">
        <f>'Ficha funcionário'!P569</f>
        <v>0</v>
      </c>
      <c r="AF574" s="133"/>
      <c r="AG574" s="221"/>
      <c r="AH574" s="221"/>
      <c r="AI574" s="222">
        <f t="shared" si="86"/>
        <v>0</v>
      </c>
      <c r="AJ574" s="223">
        <f>'Ficha funcionário'!J569</f>
        <v>0</v>
      </c>
      <c r="AK574" s="222">
        <f>'Ficha funcionário'!K569</f>
        <v>0</v>
      </c>
      <c r="AL574" s="222">
        <f>'Ficha funcionário'!L569</f>
        <v>0</v>
      </c>
      <c r="AM574" s="222">
        <f>'Ficha funcionário'!M569</f>
        <v>0</v>
      </c>
      <c r="AN574" s="222">
        <f t="shared" si="92"/>
        <v>0</v>
      </c>
      <c r="AO574" s="134">
        <f t="shared" si="87"/>
        <v>0</v>
      </c>
      <c r="AP574" s="178"/>
      <c r="AQ574" s="246" t="s">
        <v>175</v>
      </c>
      <c r="AR574" s="179"/>
      <c r="AS574" s="179"/>
      <c r="AT574" s="179"/>
      <c r="AU574" s="179"/>
    </row>
    <row r="575" spans="1:47">
      <c r="A575" s="123">
        <f>'Ficha funcionário'!A570</f>
        <v>0</v>
      </c>
      <c r="B575" s="123">
        <f>'Ficha funcionário'!B570</f>
        <v>0</v>
      </c>
      <c r="C575" s="123">
        <f>'Ficha funcionário'!C570</f>
        <v>0</v>
      </c>
      <c r="D575" s="124">
        <f>'Ficha funcionário'!D570</f>
        <v>0</v>
      </c>
      <c r="E57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7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75" s="173">
        <f>'Ficha funcionário'!I570</f>
        <v>0</v>
      </c>
      <c r="H575" s="126">
        <f>'Ficha funcionário'!N570</f>
        <v>0</v>
      </c>
      <c r="I575" s="126">
        <f>'Ficha funcionário'!O570</f>
        <v>0</v>
      </c>
      <c r="J575" s="127">
        <f t="shared" si="83"/>
        <v>0</v>
      </c>
      <c r="K575" s="172"/>
      <c r="L575" s="172"/>
      <c r="M575" s="172"/>
      <c r="N575" s="128">
        <f t="shared" si="88"/>
        <v>0</v>
      </c>
      <c r="O575" s="128">
        <f t="shared" si="84"/>
        <v>0</v>
      </c>
      <c r="P575" s="128">
        <f t="shared" si="85"/>
        <v>0</v>
      </c>
      <c r="Q575" s="129">
        <f t="shared" si="89"/>
        <v>18</v>
      </c>
      <c r="R575" s="177">
        <v>0</v>
      </c>
      <c r="S575" s="177">
        <v>0</v>
      </c>
      <c r="T575" s="177">
        <v>0</v>
      </c>
      <c r="U575" s="129">
        <f>-(S575*'Ficha funcionário'!O570)*'Ficha de funcio e processa'!J575</f>
        <v>0</v>
      </c>
      <c r="V575" s="129">
        <f>(T575*'Ficha funcionário'!O570)*'Ficha de funcio e processa'!J575</f>
        <v>0</v>
      </c>
      <c r="W575" s="130">
        <f t="shared" si="90"/>
        <v>0</v>
      </c>
      <c r="X575" s="132"/>
      <c r="Y575" s="132">
        <f t="shared" si="91"/>
        <v>0</v>
      </c>
      <c r="Z575" s="133"/>
      <c r="AA575" s="133"/>
      <c r="AB575" s="133"/>
      <c r="AC575" s="133"/>
      <c r="AD575" s="149">
        <f>'Ficha funcionário'!Q570</f>
        <v>0</v>
      </c>
      <c r="AE575" s="149">
        <f>'Ficha funcionário'!P570</f>
        <v>0</v>
      </c>
      <c r="AF575" s="133"/>
      <c r="AG575" s="221"/>
      <c r="AH575" s="221"/>
      <c r="AI575" s="222">
        <f t="shared" si="86"/>
        <v>0</v>
      </c>
      <c r="AJ575" s="223">
        <f>'Ficha funcionário'!J570</f>
        <v>0</v>
      </c>
      <c r="AK575" s="222">
        <f>'Ficha funcionário'!K570</f>
        <v>0</v>
      </c>
      <c r="AL575" s="222">
        <f>'Ficha funcionário'!L570</f>
        <v>0</v>
      </c>
      <c r="AM575" s="222">
        <f>'Ficha funcionário'!M570</f>
        <v>0</v>
      </c>
      <c r="AN575" s="222">
        <f t="shared" si="92"/>
        <v>0</v>
      </c>
      <c r="AO575" s="134">
        <f t="shared" si="87"/>
        <v>0</v>
      </c>
      <c r="AP575" s="178"/>
      <c r="AQ575" s="246" t="s">
        <v>175</v>
      </c>
      <c r="AR575" s="179"/>
      <c r="AS575" s="179"/>
      <c r="AT575" s="179"/>
      <c r="AU575" s="179"/>
    </row>
    <row r="576" spans="1:47">
      <c r="A576" s="123">
        <f>'Ficha funcionário'!A571</f>
        <v>0</v>
      </c>
      <c r="B576" s="123">
        <f>'Ficha funcionário'!B571</f>
        <v>0</v>
      </c>
      <c r="C576" s="123">
        <f>'Ficha funcionário'!C571</f>
        <v>0</v>
      </c>
      <c r="D576" s="124">
        <f>'Ficha funcionário'!D571</f>
        <v>0</v>
      </c>
      <c r="E57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7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76" s="173">
        <f>'Ficha funcionário'!I571</f>
        <v>0</v>
      </c>
      <c r="H576" s="126">
        <f>'Ficha funcionário'!N571</f>
        <v>0</v>
      </c>
      <c r="I576" s="126">
        <f>'Ficha funcionário'!O571</f>
        <v>0</v>
      </c>
      <c r="J576" s="127">
        <f t="shared" si="83"/>
        <v>0</v>
      </c>
      <c r="K576" s="172"/>
      <c r="L576" s="172"/>
      <c r="M576" s="172"/>
      <c r="N576" s="128">
        <f t="shared" si="88"/>
        <v>0</v>
      </c>
      <c r="O576" s="128">
        <f t="shared" si="84"/>
        <v>0</v>
      </c>
      <c r="P576" s="128">
        <f t="shared" si="85"/>
        <v>0</v>
      </c>
      <c r="Q576" s="129">
        <f t="shared" si="89"/>
        <v>18</v>
      </c>
      <c r="R576" s="177">
        <v>0</v>
      </c>
      <c r="S576" s="177">
        <v>0</v>
      </c>
      <c r="T576" s="177">
        <v>0</v>
      </c>
      <c r="U576" s="129">
        <f>-(S576*'Ficha funcionário'!O571)*'Ficha de funcio e processa'!J576</f>
        <v>0</v>
      </c>
      <c r="V576" s="129">
        <f>(T576*'Ficha funcionário'!O571)*'Ficha de funcio e processa'!J576</f>
        <v>0</v>
      </c>
      <c r="W576" s="130">
        <f t="shared" si="90"/>
        <v>0</v>
      </c>
      <c r="X576" s="132"/>
      <c r="Y576" s="132">
        <f t="shared" si="91"/>
        <v>0</v>
      </c>
      <c r="Z576" s="133"/>
      <c r="AA576" s="133"/>
      <c r="AB576" s="133"/>
      <c r="AC576" s="133"/>
      <c r="AD576" s="149">
        <f>'Ficha funcionário'!Q571</f>
        <v>0</v>
      </c>
      <c r="AE576" s="149">
        <f>'Ficha funcionário'!P571</f>
        <v>0</v>
      </c>
      <c r="AF576" s="133"/>
      <c r="AG576" s="221"/>
      <c r="AH576" s="221"/>
      <c r="AI576" s="222">
        <f t="shared" si="86"/>
        <v>0</v>
      </c>
      <c r="AJ576" s="223">
        <f>'Ficha funcionário'!J571</f>
        <v>0</v>
      </c>
      <c r="AK576" s="222">
        <f>'Ficha funcionário'!K571</f>
        <v>0</v>
      </c>
      <c r="AL576" s="222">
        <f>'Ficha funcionário'!L571</f>
        <v>0</v>
      </c>
      <c r="AM576" s="222">
        <f>'Ficha funcionário'!M571</f>
        <v>0</v>
      </c>
      <c r="AN576" s="222">
        <f t="shared" si="92"/>
        <v>0</v>
      </c>
      <c r="AO576" s="134">
        <f t="shared" si="87"/>
        <v>0</v>
      </c>
      <c r="AP576" s="178"/>
      <c r="AQ576" s="246" t="s">
        <v>175</v>
      </c>
      <c r="AR576" s="179"/>
      <c r="AS576" s="179"/>
      <c r="AT576" s="179"/>
      <c r="AU576" s="179"/>
    </row>
    <row r="577" spans="1:47">
      <c r="A577" s="123">
        <f>'Ficha funcionário'!A572</f>
        <v>0</v>
      </c>
      <c r="B577" s="123">
        <f>'Ficha funcionário'!B572</f>
        <v>0</v>
      </c>
      <c r="C577" s="123">
        <f>'Ficha funcionário'!C572</f>
        <v>0</v>
      </c>
      <c r="D577" s="124">
        <f>'Ficha funcionário'!D572</f>
        <v>0</v>
      </c>
      <c r="E57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7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77" s="173">
        <f>'Ficha funcionário'!I572</f>
        <v>0</v>
      </c>
      <c r="H577" s="126">
        <f>'Ficha funcionário'!N572</f>
        <v>0</v>
      </c>
      <c r="I577" s="126">
        <f>'Ficha funcionário'!O572</f>
        <v>0</v>
      </c>
      <c r="J577" s="127">
        <f t="shared" si="83"/>
        <v>0</v>
      </c>
      <c r="K577" s="172"/>
      <c r="L577" s="172"/>
      <c r="M577" s="172"/>
      <c r="N577" s="128">
        <f t="shared" si="88"/>
        <v>0</v>
      </c>
      <c r="O577" s="128">
        <f t="shared" si="84"/>
        <v>0</v>
      </c>
      <c r="P577" s="128">
        <f t="shared" si="85"/>
        <v>0</v>
      </c>
      <c r="Q577" s="129">
        <f t="shared" si="89"/>
        <v>18</v>
      </c>
      <c r="R577" s="177">
        <v>0</v>
      </c>
      <c r="S577" s="177">
        <v>0</v>
      </c>
      <c r="T577" s="177">
        <v>0</v>
      </c>
      <c r="U577" s="129">
        <f>-(S577*'Ficha funcionário'!O572)*'Ficha de funcio e processa'!J577</f>
        <v>0</v>
      </c>
      <c r="V577" s="129">
        <f>(T577*'Ficha funcionário'!O572)*'Ficha de funcio e processa'!J577</f>
        <v>0</v>
      </c>
      <c r="W577" s="130">
        <f t="shared" si="90"/>
        <v>0</v>
      </c>
      <c r="X577" s="132"/>
      <c r="Y577" s="132">
        <f t="shared" si="91"/>
        <v>0</v>
      </c>
      <c r="Z577" s="133"/>
      <c r="AA577" s="133"/>
      <c r="AB577" s="133"/>
      <c r="AC577" s="133"/>
      <c r="AD577" s="149">
        <f>'Ficha funcionário'!Q572</f>
        <v>0</v>
      </c>
      <c r="AE577" s="149">
        <f>'Ficha funcionário'!P572</f>
        <v>0</v>
      </c>
      <c r="AF577" s="133"/>
      <c r="AG577" s="221"/>
      <c r="AH577" s="221"/>
      <c r="AI577" s="222">
        <f t="shared" si="86"/>
        <v>0</v>
      </c>
      <c r="AJ577" s="223">
        <f>'Ficha funcionário'!J572</f>
        <v>0</v>
      </c>
      <c r="AK577" s="222">
        <f>'Ficha funcionário'!K572</f>
        <v>0</v>
      </c>
      <c r="AL577" s="222">
        <f>'Ficha funcionário'!L572</f>
        <v>0</v>
      </c>
      <c r="AM577" s="222">
        <f>'Ficha funcionário'!M572</f>
        <v>0</v>
      </c>
      <c r="AN577" s="222">
        <f t="shared" si="92"/>
        <v>0</v>
      </c>
      <c r="AO577" s="134">
        <f t="shared" si="87"/>
        <v>0</v>
      </c>
      <c r="AP577" s="178"/>
      <c r="AQ577" s="246" t="s">
        <v>175</v>
      </c>
      <c r="AR577" s="179"/>
      <c r="AS577" s="179"/>
      <c r="AT577" s="179"/>
      <c r="AU577" s="179"/>
    </row>
    <row r="578" spans="1:47">
      <c r="A578" s="123">
        <f>'Ficha funcionário'!A573</f>
        <v>0</v>
      </c>
      <c r="B578" s="123">
        <f>'Ficha funcionário'!B573</f>
        <v>0</v>
      </c>
      <c r="C578" s="123">
        <f>'Ficha funcionário'!C573</f>
        <v>0</v>
      </c>
      <c r="D578" s="124">
        <f>'Ficha funcionário'!D573</f>
        <v>0</v>
      </c>
      <c r="E57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7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78" s="173">
        <f>'Ficha funcionário'!I573</f>
        <v>0</v>
      </c>
      <c r="H578" s="126">
        <f>'Ficha funcionário'!N573</f>
        <v>0</v>
      </c>
      <c r="I578" s="126">
        <f>'Ficha funcionário'!O573</f>
        <v>0</v>
      </c>
      <c r="J578" s="127">
        <f t="shared" si="83"/>
        <v>0</v>
      </c>
      <c r="K578" s="172"/>
      <c r="L578" s="172"/>
      <c r="M578" s="172"/>
      <c r="N578" s="128">
        <f t="shared" si="88"/>
        <v>0</v>
      </c>
      <c r="O578" s="128">
        <f t="shared" si="84"/>
        <v>0</v>
      </c>
      <c r="P578" s="128">
        <f t="shared" si="85"/>
        <v>0</v>
      </c>
      <c r="Q578" s="129">
        <f t="shared" si="89"/>
        <v>18</v>
      </c>
      <c r="R578" s="177">
        <v>0</v>
      </c>
      <c r="S578" s="177">
        <v>0</v>
      </c>
      <c r="T578" s="177">
        <v>0</v>
      </c>
      <c r="U578" s="129">
        <f>-(S578*'Ficha funcionário'!O573)*'Ficha de funcio e processa'!J578</f>
        <v>0</v>
      </c>
      <c r="V578" s="129">
        <f>(T578*'Ficha funcionário'!O573)*'Ficha de funcio e processa'!J578</f>
        <v>0</v>
      </c>
      <c r="W578" s="130">
        <f t="shared" si="90"/>
        <v>0</v>
      </c>
      <c r="X578" s="132"/>
      <c r="Y578" s="132">
        <f t="shared" si="91"/>
        <v>0</v>
      </c>
      <c r="Z578" s="133"/>
      <c r="AA578" s="133"/>
      <c r="AB578" s="133"/>
      <c r="AC578" s="133"/>
      <c r="AD578" s="149">
        <f>'Ficha funcionário'!Q573</f>
        <v>0</v>
      </c>
      <c r="AE578" s="149">
        <f>'Ficha funcionário'!P573</f>
        <v>0</v>
      </c>
      <c r="AF578" s="133"/>
      <c r="AG578" s="221"/>
      <c r="AH578" s="221"/>
      <c r="AI578" s="222">
        <f t="shared" si="86"/>
        <v>0</v>
      </c>
      <c r="AJ578" s="223">
        <f>'Ficha funcionário'!J573</f>
        <v>0</v>
      </c>
      <c r="AK578" s="222">
        <f>'Ficha funcionário'!K573</f>
        <v>0</v>
      </c>
      <c r="AL578" s="222">
        <f>'Ficha funcionário'!L573</f>
        <v>0</v>
      </c>
      <c r="AM578" s="222">
        <f>'Ficha funcionário'!M573</f>
        <v>0</v>
      </c>
      <c r="AN578" s="222">
        <f t="shared" si="92"/>
        <v>0</v>
      </c>
      <c r="AO578" s="134">
        <f t="shared" si="87"/>
        <v>0</v>
      </c>
      <c r="AP578" s="178"/>
      <c r="AQ578" s="246" t="s">
        <v>175</v>
      </c>
      <c r="AR578" s="179"/>
      <c r="AS578" s="179"/>
      <c r="AT578" s="179"/>
      <c r="AU578" s="179"/>
    </row>
    <row r="579" spans="1:47">
      <c r="A579" s="123">
        <f>'Ficha funcionário'!A574</f>
        <v>0</v>
      </c>
      <c r="B579" s="123">
        <f>'Ficha funcionário'!B574</f>
        <v>0</v>
      </c>
      <c r="C579" s="123">
        <f>'Ficha funcionário'!C574</f>
        <v>0</v>
      </c>
      <c r="D579" s="124">
        <f>'Ficha funcionário'!D574</f>
        <v>0</v>
      </c>
      <c r="E57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7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79" s="173">
        <f>'Ficha funcionário'!I574</f>
        <v>0</v>
      </c>
      <c r="H579" s="126">
        <f>'Ficha funcionário'!N574</f>
        <v>0</v>
      </c>
      <c r="I579" s="126">
        <f>'Ficha funcionário'!O574</f>
        <v>0</v>
      </c>
      <c r="J579" s="127">
        <f t="shared" si="83"/>
        <v>0</v>
      </c>
      <c r="K579" s="172"/>
      <c r="L579" s="172"/>
      <c r="M579" s="172"/>
      <c r="N579" s="128">
        <f t="shared" si="88"/>
        <v>0</v>
      </c>
      <c r="O579" s="128">
        <f t="shared" si="84"/>
        <v>0</v>
      </c>
      <c r="P579" s="128">
        <f t="shared" si="85"/>
        <v>0</v>
      </c>
      <c r="Q579" s="129">
        <f t="shared" si="89"/>
        <v>18</v>
      </c>
      <c r="R579" s="177">
        <v>0</v>
      </c>
      <c r="S579" s="177">
        <v>0</v>
      </c>
      <c r="T579" s="177">
        <v>0</v>
      </c>
      <c r="U579" s="129">
        <f>-(S579*'Ficha funcionário'!O574)*'Ficha de funcio e processa'!J579</f>
        <v>0</v>
      </c>
      <c r="V579" s="129">
        <f>(T579*'Ficha funcionário'!O574)*'Ficha de funcio e processa'!J579</f>
        <v>0</v>
      </c>
      <c r="W579" s="130">
        <f t="shared" si="90"/>
        <v>0</v>
      </c>
      <c r="X579" s="132"/>
      <c r="Y579" s="132">
        <f t="shared" si="91"/>
        <v>0</v>
      </c>
      <c r="Z579" s="133"/>
      <c r="AA579" s="133"/>
      <c r="AB579" s="133"/>
      <c r="AC579" s="133"/>
      <c r="AD579" s="149">
        <f>'Ficha funcionário'!Q574</f>
        <v>0</v>
      </c>
      <c r="AE579" s="149">
        <f>'Ficha funcionário'!P574</f>
        <v>0</v>
      </c>
      <c r="AF579" s="133"/>
      <c r="AG579" s="221"/>
      <c r="AH579" s="221"/>
      <c r="AI579" s="222">
        <f t="shared" si="86"/>
        <v>0</v>
      </c>
      <c r="AJ579" s="223">
        <f>'Ficha funcionário'!J574</f>
        <v>0</v>
      </c>
      <c r="AK579" s="222">
        <f>'Ficha funcionário'!K574</f>
        <v>0</v>
      </c>
      <c r="AL579" s="222">
        <f>'Ficha funcionário'!L574</f>
        <v>0</v>
      </c>
      <c r="AM579" s="222">
        <f>'Ficha funcionário'!M574</f>
        <v>0</v>
      </c>
      <c r="AN579" s="222">
        <f t="shared" si="92"/>
        <v>0</v>
      </c>
      <c r="AO579" s="134">
        <f t="shared" si="87"/>
        <v>0</v>
      </c>
      <c r="AP579" s="178"/>
      <c r="AQ579" s="246" t="s">
        <v>175</v>
      </c>
      <c r="AR579" s="179"/>
      <c r="AS579" s="179"/>
      <c r="AT579" s="179"/>
      <c r="AU579" s="179"/>
    </row>
    <row r="580" spans="1:47">
      <c r="A580" s="123">
        <f>'Ficha funcionário'!A575</f>
        <v>0</v>
      </c>
      <c r="B580" s="123">
        <f>'Ficha funcionário'!B575</f>
        <v>0</v>
      </c>
      <c r="C580" s="123">
        <f>'Ficha funcionário'!C575</f>
        <v>0</v>
      </c>
      <c r="D580" s="124">
        <f>'Ficha funcionário'!D575</f>
        <v>0</v>
      </c>
      <c r="E58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8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80" s="173">
        <f>'Ficha funcionário'!I575</f>
        <v>0</v>
      </c>
      <c r="H580" s="126">
        <f>'Ficha funcionário'!N575</f>
        <v>0</v>
      </c>
      <c r="I580" s="126">
        <f>'Ficha funcionário'!O575</f>
        <v>0</v>
      </c>
      <c r="J580" s="127">
        <f t="shared" si="83"/>
        <v>0</v>
      </c>
      <c r="K580" s="172"/>
      <c r="L580" s="172"/>
      <c r="M580" s="172"/>
      <c r="N580" s="128">
        <f t="shared" si="88"/>
        <v>0</v>
      </c>
      <c r="O580" s="128">
        <f t="shared" si="84"/>
        <v>0</v>
      </c>
      <c r="P580" s="128">
        <f t="shared" si="85"/>
        <v>0</v>
      </c>
      <c r="Q580" s="129">
        <f t="shared" si="89"/>
        <v>18</v>
      </c>
      <c r="R580" s="177">
        <v>0</v>
      </c>
      <c r="S580" s="177">
        <v>0</v>
      </c>
      <c r="T580" s="177">
        <v>0</v>
      </c>
      <c r="U580" s="129">
        <f>-(S580*'Ficha funcionário'!O575)*'Ficha de funcio e processa'!J580</f>
        <v>0</v>
      </c>
      <c r="V580" s="129">
        <f>(T580*'Ficha funcionário'!O575)*'Ficha de funcio e processa'!J580</f>
        <v>0</v>
      </c>
      <c r="W580" s="130">
        <f t="shared" si="90"/>
        <v>0</v>
      </c>
      <c r="X580" s="132"/>
      <c r="Y580" s="132">
        <f t="shared" si="91"/>
        <v>0</v>
      </c>
      <c r="Z580" s="133"/>
      <c r="AA580" s="133"/>
      <c r="AB580" s="133"/>
      <c r="AC580" s="133"/>
      <c r="AD580" s="149">
        <f>'Ficha funcionário'!Q575</f>
        <v>0</v>
      </c>
      <c r="AE580" s="149">
        <f>'Ficha funcionário'!P575</f>
        <v>0</v>
      </c>
      <c r="AF580" s="133"/>
      <c r="AG580" s="221"/>
      <c r="AH580" s="221"/>
      <c r="AI580" s="222">
        <f t="shared" si="86"/>
        <v>0</v>
      </c>
      <c r="AJ580" s="223">
        <f>'Ficha funcionário'!J575</f>
        <v>0</v>
      </c>
      <c r="AK580" s="222">
        <f>'Ficha funcionário'!K575</f>
        <v>0</v>
      </c>
      <c r="AL580" s="222">
        <f>'Ficha funcionário'!L575</f>
        <v>0</v>
      </c>
      <c r="AM580" s="222">
        <f>'Ficha funcionário'!M575</f>
        <v>0</v>
      </c>
      <c r="AN580" s="222">
        <f t="shared" si="92"/>
        <v>0</v>
      </c>
      <c r="AO580" s="134">
        <f t="shared" si="87"/>
        <v>0</v>
      </c>
      <c r="AP580" s="178"/>
      <c r="AQ580" s="246" t="s">
        <v>175</v>
      </c>
      <c r="AR580" s="179"/>
      <c r="AS580" s="179"/>
      <c r="AT580" s="179"/>
      <c r="AU580" s="179"/>
    </row>
    <row r="581" spans="1:47">
      <c r="A581" s="123">
        <f>'Ficha funcionário'!A576</f>
        <v>0</v>
      </c>
      <c r="B581" s="123">
        <f>'Ficha funcionário'!B576</f>
        <v>0</v>
      </c>
      <c r="C581" s="123">
        <f>'Ficha funcionário'!C576</f>
        <v>0</v>
      </c>
      <c r="D581" s="124">
        <f>'Ficha funcionário'!D576</f>
        <v>0</v>
      </c>
      <c r="E58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8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81" s="173">
        <f>'Ficha funcionário'!I576</f>
        <v>0</v>
      </c>
      <c r="H581" s="126">
        <f>'Ficha funcionário'!N576</f>
        <v>0</v>
      </c>
      <c r="I581" s="126">
        <f>'Ficha funcionário'!O576</f>
        <v>0</v>
      </c>
      <c r="J581" s="127">
        <f t="shared" si="83"/>
        <v>0</v>
      </c>
      <c r="K581" s="172"/>
      <c r="L581" s="172"/>
      <c r="M581" s="172"/>
      <c r="N581" s="128">
        <f t="shared" si="88"/>
        <v>0</v>
      </c>
      <c r="O581" s="128">
        <f t="shared" si="84"/>
        <v>0</v>
      </c>
      <c r="P581" s="128">
        <f t="shared" si="85"/>
        <v>0</v>
      </c>
      <c r="Q581" s="129">
        <f t="shared" si="89"/>
        <v>18</v>
      </c>
      <c r="R581" s="177">
        <v>0</v>
      </c>
      <c r="S581" s="177">
        <v>0</v>
      </c>
      <c r="T581" s="177">
        <v>0</v>
      </c>
      <c r="U581" s="129">
        <f>-(S581*'Ficha funcionário'!O576)*'Ficha de funcio e processa'!J581</f>
        <v>0</v>
      </c>
      <c r="V581" s="129">
        <f>(T581*'Ficha funcionário'!O576)*'Ficha de funcio e processa'!J581</f>
        <v>0</v>
      </c>
      <c r="W581" s="130">
        <f t="shared" si="90"/>
        <v>0</v>
      </c>
      <c r="X581" s="132"/>
      <c r="Y581" s="132">
        <f t="shared" si="91"/>
        <v>0</v>
      </c>
      <c r="Z581" s="133"/>
      <c r="AA581" s="133"/>
      <c r="AB581" s="133"/>
      <c r="AC581" s="133"/>
      <c r="AD581" s="149">
        <f>'Ficha funcionário'!Q576</f>
        <v>0</v>
      </c>
      <c r="AE581" s="149">
        <f>'Ficha funcionário'!P576</f>
        <v>0</v>
      </c>
      <c r="AF581" s="133"/>
      <c r="AG581" s="221"/>
      <c r="AH581" s="221"/>
      <c r="AI581" s="222">
        <f t="shared" si="86"/>
        <v>0</v>
      </c>
      <c r="AJ581" s="223">
        <f>'Ficha funcionário'!J576</f>
        <v>0</v>
      </c>
      <c r="AK581" s="222">
        <f>'Ficha funcionário'!K576</f>
        <v>0</v>
      </c>
      <c r="AL581" s="222">
        <f>'Ficha funcionário'!L576</f>
        <v>0</v>
      </c>
      <c r="AM581" s="222">
        <f>'Ficha funcionário'!M576</f>
        <v>0</v>
      </c>
      <c r="AN581" s="222">
        <f t="shared" si="92"/>
        <v>0</v>
      </c>
      <c r="AO581" s="134">
        <f t="shared" si="87"/>
        <v>0</v>
      </c>
      <c r="AP581" s="178"/>
      <c r="AQ581" s="246" t="s">
        <v>175</v>
      </c>
      <c r="AR581" s="179"/>
      <c r="AS581" s="179"/>
      <c r="AT581" s="179"/>
      <c r="AU581" s="179"/>
    </row>
    <row r="582" spans="1:47">
      <c r="A582" s="123">
        <f>'Ficha funcionário'!A577</f>
        <v>0</v>
      </c>
      <c r="B582" s="123">
        <f>'Ficha funcionário'!B577</f>
        <v>0</v>
      </c>
      <c r="C582" s="123">
        <f>'Ficha funcionário'!C577</f>
        <v>0</v>
      </c>
      <c r="D582" s="124">
        <f>'Ficha funcionário'!D577</f>
        <v>0</v>
      </c>
      <c r="E58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8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82" s="173">
        <f>'Ficha funcionário'!I577</f>
        <v>0</v>
      </c>
      <c r="H582" s="126">
        <f>'Ficha funcionário'!N577</f>
        <v>0</v>
      </c>
      <c r="I582" s="126">
        <f>'Ficha funcionário'!O577</f>
        <v>0</v>
      </c>
      <c r="J582" s="127">
        <f t="shared" si="83"/>
        <v>0</v>
      </c>
      <c r="K582" s="172"/>
      <c r="L582" s="172"/>
      <c r="M582" s="172"/>
      <c r="N582" s="128">
        <f t="shared" si="88"/>
        <v>0</v>
      </c>
      <c r="O582" s="128">
        <f t="shared" si="84"/>
        <v>0</v>
      </c>
      <c r="P582" s="128">
        <f t="shared" si="85"/>
        <v>0</v>
      </c>
      <c r="Q582" s="129">
        <f t="shared" si="89"/>
        <v>18</v>
      </c>
      <c r="R582" s="177">
        <v>0</v>
      </c>
      <c r="S582" s="177">
        <v>0</v>
      </c>
      <c r="T582" s="177">
        <v>0</v>
      </c>
      <c r="U582" s="129">
        <f>-(S582*'Ficha funcionário'!O577)*'Ficha de funcio e processa'!J582</f>
        <v>0</v>
      </c>
      <c r="V582" s="129">
        <f>(T582*'Ficha funcionário'!O577)*'Ficha de funcio e processa'!J582</f>
        <v>0</v>
      </c>
      <c r="W582" s="130">
        <f t="shared" si="90"/>
        <v>0</v>
      </c>
      <c r="X582" s="132"/>
      <c r="Y582" s="132">
        <f t="shared" si="91"/>
        <v>0</v>
      </c>
      <c r="Z582" s="133"/>
      <c r="AA582" s="133"/>
      <c r="AB582" s="133"/>
      <c r="AC582" s="133"/>
      <c r="AD582" s="149">
        <f>'Ficha funcionário'!Q577</f>
        <v>0</v>
      </c>
      <c r="AE582" s="149">
        <f>'Ficha funcionário'!P577</f>
        <v>0</v>
      </c>
      <c r="AF582" s="133"/>
      <c r="AG582" s="221"/>
      <c r="AH582" s="221"/>
      <c r="AI582" s="222">
        <f t="shared" si="86"/>
        <v>0</v>
      </c>
      <c r="AJ582" s="223">
        <f>'Ficha funcionário'!J577</f>
        <v>0</v>
      </c>
      <c r="AK582" s="222">
        <f>'Ficha funcionário'!K577</f>
        <v>0</v>
      </c>
      <c r="AL582" s="222">
        <f>'Ficha funcionário'!L577</f>
        <v>0</v>
      </c>
      <c r="AM582" s="222">
        <f>'Ficha funcionário'!M577</f>
        <v>0</v>
      </c>
      <c r="AN582" s="222">
        <f t="shared" si="92"/>
        <v>0</v>
      </c>
      <c r="AO582" s="134">
        <f t="shared" si="87"/>
        <v>0</v>
      </c>
      <c r="AP582" s="178"/>
      <c r="AQ582" s="246" t="s">
        <v>175</v>
      </c>
      <c r="AR582" s="179"/>
      <c r="AS582" s="179"/>
      <c r="AT582" s="179"/>
      <c r="AU582" s="179"/>
    </row>
    <row r="583" spans="1:47">
      <c r="A583" s="123">
        <f>'Ficha funcionário'!A578</f>
        <v>0</v>
      </c>
      <c r="B583" s="123">
        <f>'Ficha funcionário'!B578</f>
        <v>0</v>
      </c>
      <c r="C583" s="123">
        <f>'Ficha funcionário'!C578</f>
        <v>0</v>
      </c>
      <c r="D583" s="124">
        <f>'Ficha funcionário'!D578</f>
        <v>0</v>
      </c>
      <c r="E58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8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83" s="173">
        <f>'Ficha funcionário'!I578</f>
        <v>0</v>
      </c>
      <c r="H583" s="126">
        <f>'Ficha funcionário'!N578</f>
        <v>0</v>
      </c>
      <c r="I583" s="126">
        <f>'Ficha funcionário'!O578</f>
        <v>0</v>
      </c>
      <c r="J583" s="127">
        <f t="shared" si="83"/>
        <v>0</v>
      </c>
      <c r="K583" s="172"/>
      <c r="L583" s="172"/>
      <c r="M583" s="172"/>
      <c r="N583" s="128">
        <f t="shared" si="88"/>
        <v>0</v>
      </c>
      <c r="O583" s="128">
        <f t="shared" si="84"/>
        <v>0</v>
      </c>
      <c r="P583" s="128">
        <f t="shared" si="85"/>
        <v>0</v>
      </c>
      <c r="Q583" s="129">
        <f t="shared" si="89"/>
        <v>18</v>
      </c>
      <c r="R583" s="177">
        <v>0</v>
      </c>
      <c r="S583" s="177">
        <v>0</v>
      </c>
      <c r="T583" s="177">
        <v>0</v>
      </c>
      <c r="U583" s="129">
        <f>-(S583*'Ficha funcionário'!O578)*'Ficha de funcio e processa'!J583</f>
        <v>0</v>
      </c>
      <c r="V583" s="129">
        <f>(T583*'Ficha funcionário'!O578)*'Ficha de funcio e processa'!J583</f>
        <v>0</v>
      </c>
      <c r="W583" s="130">
        <f t="shared" si="90"/>
        <v>0</v>
      </c>
      <c r="X583" s="132"/>
      <c r="Y583" s="132">
        <f t="shared" si="91"/>
        <v>0</v>
      </c>
      <c r="Z583" s="133"/>
      <c r="AA583" s="133"/>
      <c r="AB583" s="133"/>
      <c r="AC583" s="133"/>
      <c r="AD583" s="149">
        <f>'Ficha funcionário'!Q578</f>
        <v>0</v>
      </c>
      <c r="AE583" s="149">
        <f>'Ficha funcionário'!P578</f>
        <v>0</v>
      </c>
      <c r="AF583" s="133"/>
      <c r="AG583" s="221"/>
      <c r="AH583" s="221"/>
      <c r="AI583" s="222">
        <f t="shared" si="86"/>
        <v>0</v>
      </c>
      <c r="AJ583" s="223">
        <f>'Ficha funcionário'!J578</f>
        <v>0</v>
      </c>
      <c r="AK583" s="222">
        <f>'Ficha funcionário'!K578</f>
        <v>0</v>
      </c>
      <c r="AL583" s="222">
        <f>'Ficha funcionário'!L578</f>
        <v>0</v>
      </c>
      <c r="AM583" s="222">
        <f>'Ficha funcionário'!M578</f>
        <v>0</v>
      </c>
      <c r="AN583" s="222">
        <f t="shared" si="92"/>
        <v>0</v>
      </c>
      <c r="AO583" s="134">
        <f t="shared" si="87"/>
        <v>0</v>
      </c>
      <c r="AP583" s="178"/>
      <c r="AQ583" s="246" t="s">
        <v>175</v>
      </c>
      <c r="AR583" s="179"/>
      <c r="AS583" s="179"/>
      <c r="AT583" s="179"/>
      <c r="AU583" s="179"/>
    </row>
    <row r="584" spans="1:47">
      <c r="A584" s="123">
        <f>'Ficha funcionário'!A579</f>
        <v>0</v>
      </c>
      <c r="B584" s="123">
        <f>'Ficha funcionário'!B579</f>
        <v>0</v>
      </c>
      <c r="C584" s="123">
        <f>'Ficha funcionário'!C579</f>
        <v>0</v>
      </c>
      <c r="D584" s="124">
        <f>'Ficha funcionário'!D579</f>
        <v>0</v>
      </c>
      <c r="E58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8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84" s="173">
        <f>'Ficha funcionário'!I579</f>
        <v>0</v>
      </c>
      <c r="H584" s="126">
        <f>'Ficha funcionário'!N579</f>
        <v>0</v>
      </c>
      <c r="I584" s="126">
        <f>'Ficha funcionário'!O579</f>
        <v>0</v>
      </c>
      <c r="J584" s="127">
        <f t="shared" si="83"/>
        <v>0</v>
      </c>
      <c r="K584" s="172"/>
      <c r="L584" s="172"/>
      <c r="M584" s="172"/>
      <c r="N584" s="128">
        <f t="shared" si="88"/>
        <v>0</v>
      </c>
      <c r="O584" s="128">
        <f t="shared" si="84"/>
        <v>0</v>
      </c>
      <c r="P584" s="128">
        <f t="shared" si="85"/>
        <v>0</v>
      </c>
      <c r="Q584" s="129">
        <f t="shared" si="89"/>
        <v>18</v>
      </c>
      <c r="R584" s="177">
        <v>0</v>
      </c>
      <c r="S584" s="177">
        <v>0</v>
      </c>
      <c r="T584" s="177">
        <v>0</v>
      </c>
      <c r="U584" s="129">
        <f>-(S584*'Ficha funcionário'!O579)*'Ficha de funcio e processa'!J584</f>
        <v>0</v>
      </c>
      <c r="V584" s="129">
        <f>(T584*'Ficha funcionário'!O579)*'Ficha de funcio e processa'!J584</f>
        <v>0</v>
      </c>
      <c r="W584" s="130">
        <f t="shared" si="90"/>
        <v>0</v>
      </c>
      <c r="X584" s="132"/>
      <c r="Y584" s="132">
        <f t="shared" si="91"/>
        <v>0</v>
      </c>
      <c r="Z584" s="133"/>
      <c r="AA584" s="133"/>
      <c r="AB584" s="133"/>
      <c r="AC584" s="133"/>
      <c r="AD584" s="149">
        <f>'Ficha funcionário'!Q579</f>
        <v>0</v>
      </c>
      <c r="AE584" s="149">
        <f>'Ficha funcionário'!P579</f>
        <v>0</v>
      </c>
      <c r="AF584" s="133"/>
      <c r="AG584" s="221"/>
      <c r="AH584" s="221"/>
      <c r="AI584" s="222">
        <f t="shared" si="86"/>
        <v>0</v>
      </c>
      <c r="AJ584" s="223">
        <f>'Ficha funcionário'!J579</f>
        <v>0</v>
      </c>
      <c r="AK584" s="222">
        <f>'Ficha funcionário'!K579</f>
        <v>0</v>
      </c>
      <c r="AL584" s="222">
        <f>'Ficha funcionário'!L579</f>
        <v>0</v>
      </c>
      <c r="AM584" s="222">
        <f>'Ficha funcionário'!M579</f>
        <v>0</v>
      </c>
      <c r="AN584" s="222">
        <f t="shared" si="92"/>
        <v>0</v>
      </c>
      <c r="AO584" s="134">
        <f t="shared" si="87"/>
        <v>0</v>
      </c>
      <c r="AP584" s="178"/>
      <c r="AQ584" s="246" t="s">
        <v>175</v>
      </c>
      <c r="AR584" s="179"/>
      <c r="AS584" s="179"/>
      <c r="AT584" s="179"/>
      <c r="AU584" s="179"/>
    </row>
    <row r="585" spans="1:47">
      <c r="A585" s="123">
        <f>'Ficha funcionário'!A580</f>
        <v>0</v>
      </c>
      <c r="B585" s="123">
        <f>'Ficha funcionário'!B580</f>
        <v>0</v>
      </c>
      <c r="C585" s="123">
        <f>'Ficha funcionário'!C580</f>
        <v>0</v>
      </c>
      <c r="D585" s="124">
        <f>'Ficha funcionário'!D580</f>
        <v>0</v>
      </c>
      <c r="E58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8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85" s="173">
        <f>'Ficha funcionário'!I580</f>
        <v>0</v>
      </c>
      <c r="H585" s="126">
        <f>'Ficha funcionário'!N580</f>
        <v>0</v>
      </c>
      <c r="I585" s="126">
        <f>'Ficha funcionário'!O580</f>
        <v>0</v>
      </c>
      <c r="J585" s="127">
        <f t="shared" si="83"/>
        <v>0</v>
      </c>
      <c r="K585" s="172"/>
      <c r="L585" s="172"/>
      <c r="M585" s="172"/>
      <c r="N585" s="128">
        <f t="shared" si="88"/>
        <v>0</v>
      </c>
      <c r="O585" s="128">
        <f t="shared" si="84"/>
        <v>0</v>
      </c>
      <c r="P585" s="128">
        <f t="shared" si="85"/>
        <v>0</v>
      </c>
      <c r="Q585" s="129">
        <f t="shared" si="89"/>
        <v>18</v>
      </c>
      <c r="R585" s="177">
        <v>0</v>
      </c>
      <c r="S585" s="177">
        <v>0</v>
      </c>
      <c r="T585" s="177">
        <v>0</v>
      </c>
      <c r="U585" s="129">
        <f>-(S585*'Ficha funcionário'!O580)*'Ficha de funcio e processa'!J585</f>
        <v>0</v>
      </c>
      <c r="V585" s="129">
        <f>(T585*'Ficha funcionário'!O580)*'Ficha de funcio e processa'!J585</f>
        <v>0</v>
      </c>
      <c r="W585" s="130">
        <f t="shared" si="90"/>
        <v>0</v>
      </c>
      <c r="X585" s="132"/>
      <c r="Y585" s="132">
        <f t="shared" si="91"/>
        <v>0</v>
      </c>
      <c r="Z585" s="133"/>
      <c r="AA585" s="133"/>
      <c r="AB585" s="133"/>
      <c r="AC585" s="133"/>
      <c r="AD585" s="149">
        <f>'Ficha funcionário'!Q580</f>
        <v>0</v>
      </c>
      <c r="AE585" s="149">
        <f>'Ficha funcionário'!P580</f>
        <v>0</v>
      </c>
      <c r="AF585" s="133"/>
      <c r="AG585" s="221"/>
      <c r="AH585" s="221"/>
      <c r="AI585" s="222">
        <f t="shared" si="86"/>
        <v>0</v>
      </c>
      <c r="AJ585" s="223">
        <f>'Ficha funcionário'!J580</f>
        <v>0</v>
      </c>
      <c r="AK585" s="222">
        <f>'Ficha funcionário'!K580</f>
        <v>0</v>
      </c>
      <c r="AL585" s="222">
        <f>'Ficha funcionário'!L580</f>
        <v>0</v>
      </c>
      <c r="AM585" s="222">
        <f>'Ficha funcionário'!M580</f>
        <v>0</v>
      </c>
      <c r="AN585" s="222">
        <f t="shared" si="92"/>
        <v>0</v>
      </c>
      <c r="AO585" s="134">
        <f t="shared" si="87"/>
        <v>0</v>
      </c>
      <c r="AP585" s="178"/>
      <c r="AQ585" s="246" t="s">
        <v>175</v>
      </c>
      <c r="AR585" s="179"/>
      <c r="AS585" s="179"/>
      <c r="AT585" s="179"/>
      <c r="AU585" s="179"/>
    </row>
    <row r="586" spans="1:47">
      <c r="A586" s="123">
        <f>'Ficha funcionário'!A581</f>
        <v>0</v>
      </c>
      <c r="B586" s="123">
        <f>'Ficha funcionário'!B581</f>
        <v>0</v>
      </c>
      <c r="C586" s="123">
        <f>'Ficha funcionário'!C581</f>
        <v>0</v>
      </c>
      <c r="D586" s="124">
        <f>'Ficha funcionário'!D581</f>
        <v>0</v>
      </c>
      <c r="E58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8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86" s="173">
        <f>'Ficha funcionário'!I581</f>
        <v>0</v>
      </c>
      <c r="H586" s="126">
        <f>'Ficha funcionário'!N581</f>
        <v>0</v>
      </c>
      <c r="I586" s="126">
        <f>'Ficha funcionário'!O581</f>
        <v>0</v>
      </c>
      <c r="J586" s="127">
        <f t="shared" si="83"/>
        <v>0</v>
      </c>
      <c r="K586" s="172"/>
      <c r="L586" s="172"/>
      <c r="M586" s="172"/>
      <c r="N586" s="128">
        <f t="shared" si="88"/>
        <v>0</v>
      </c>
      <c r="O586" s="128">
        <f t="shared" si="84"/>
        <v>0</v>
      </c>
      <c r="P586" s="128">
        <f t="shared" si="85"/>
        <v>0</v>
      </c>
      <c r="Q586" s="129">
        <f t="shared" si="89"/>
        <v>18</v>
      </c>
      <c r="R586" s="177">
        <v>0</v>
      </c>
      <c r="S586" s="177">
        <v>0</v>
      </c>
      <c r="T586" s="177">
        <v>0</v>
      </c>
      <c r="U586" s="129">
        <f>-(S586*'Ficha funcionário'!O581)*'Ficha de funcio e processa'!J586</f>
        <v>0</v>
      </c>
      <c r="V586" s="129">
        <f>(T586*'Ficha funcionário'!O581)*'Ficha de funcio e processa'!J586</f>
        <v>0</v>
      </c>
      <c r="W586" s="130">
        <f t="shared" si="90"/>
        <v>0</v>
      </c>
      <c r="X586" s="132"/>
      <c r="Y586" s="132">
        <f t="shared" si="91"/>
        <v>0</v>
      </c>
      <c r="Z586" s="133"/>
      <c r="AA586" s="133"/>
      <c r="AB586" s="133"/>
      <c r="AC586" s="133"/>
      <c r="AD586" s="149">
        <f>'Ficha funcionário'!Q581</f>
        <v>0</v>
      </c>
      <c r="AE586" s="149">
        <f>'Ficha funcionário'!P581</f>
        <v>0</v>
      </c>
      <c r="AF586" s="133"/>
      <c r="AG586" s="221"/>
      <c r="AH586" s="221"/>
      <c r="AI586" s="222">
        <f t="shared" si="86"/>
        <v>0</v>
      </c>
      <c r="AJ586" s="223">
        <f>'Ficha funcionário'!J581</f>
        <v>0</v>
      </c>
      <c r="AK586" s="222">
        <f>'Ficha funcionário'!K581</f>
        <v>0</v>
      </c>
      <c r="AL586" s="222">
        <f>'Ficha funcionário'!L581</f>
        <v>0</v>
      </c>
      <c r="AM586" s="222">
        <f>'Ficha funcionário'!M581</f>
        <v>0</v>
      </c>
      <c r="AN586" s="222">
        <f t="shared" si="92"/>
        <v>0</v>
      </c>
      <c r="AO586" s="134">
        <f t="shared" si="87"/>
        <v>0</v>
      </c>
      <c r="AP586" s="178"/>
      <c r="AQ586" s="246" t="s">
        <v>175</v>
      </c>
      <c r="AR586" s="179"/>
      <c r="AS586" s="179"/>
      <c r="AT586" s="179"/>
      <c r="AU586" s="179"/>
    </row>
    <row r="587" spans="1:47">
      <c r="A587" s="123">
        <f>'Ficha funcionário'!A582</f>
        <v>0</v>
      </c>
      <c r="B587" s="123">
        <f>'Ficha funcionário'!B582</f>
        <v>0</v>
      </c>
      <c r="C587" s="123">
        <f>'Ficha funcionário'!C582</f>
        <v>0</v>
      </c>
      <c r="D587" s="124">
        <f>'Ficha funcionário'!D582</f>
        <v>0</v>
      </c>
      <c r="E58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8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87" s="173">
        <f>'Ficha funcionário'!I582</f>
        <v>0</v>
      </c>
      <c r="H587" s="126">
        <f>'Ficha funcionário'!N582</f>
        <v>0</v>
      </c>
      <c r="I587" s="126">
        <f>'Ficha funcionário'!O582</f>
        <v>0</v>
      </c>
      <c r="J587" s="127">
        <f t="shared" si="83"/>
        <v>0</v>
      </c>
      <c r="K587" s="172"/>
      <c r="L587" s="172"/>
      <c r="M587" s="172"/>
      <c r="N587" s="128">
        <f t="shared" si="88"/>
        <v>0</v>
      </c>
      <c r="O587" s="128">
        <f t="shared" si="84"/>
        <v>0</v>
      </c>
      <c r="P587" s="128">
        <f t="shared" si="85"/>
        <v>0</v>
      </c>
      <c r="Q587" s="129">
        <f t="shared" si="89"/>
        <v>18</v>
      </c>
      <c r="R587" s="177">
        <v>0</v>
      </c>
      <c r="S587" s="177">
        <v>0</v>
      </c>
      <c r="T587" s="177">
        <v>0</v>
      </c>
      <c r="U587" s="129">
        <f>-(S587*'Ficha funcionário'!O582)*'Ficha de funcio e processa'!J587</f>
        <v>0</v>
      </c>
      <c r="V587" s="129">
        <f>(T587*'Ficha funcionário'!O582)*'Ficha de funcio e processa'!J587</f>
        <v>0</v>
      </c>
      <c r="W587" s="130">
        <f t="shared" si="90"/>
        <v>0</v>
      </c>
      <c r="X587" s="132"/>
      <c r="Y587" s="132">
        <f t="shared" si="91"/>
        <v>0</v>
      </c>
      <c r="Z587" s="133"/>
      <c r="AA587" s="133"/>
      <c r="AB587" s="133"/>
      <c r="AC587" s="133"/>
      <c r="AD587" s="149">
        <f>'Ficha funcionário'!Q582</f>
        <v>0</v>
      </c>
      <c r="AE587" s="149">
        <f>'Ficha funcionário'!P582</f>
        <v>0</v>
      </c>
      <c r="AF587" s="133"/>
      <c r="AG587" s="221"/>
      <c r="AH587" s="221"/>
      <c r="AI587" s="222">
        <f t="shared" si="86"/>
        <v>0</v>
      </c>
      <c r="AJ587" s="223">
        <f>'Ficha funcionário'!J582</f>
        <v>0</v>
      </c>
      <c r="AK587" s="222">
        <f>'Ficha funcionário'!K582</f>
        <v>0</v>
      </c>
      <c r="AL587" s="222">
        <f>'Ficha funcionário'!L582</f>
        <v>0</v>
      </c>
      <c r="AM587" s="222">
        <f>'Ficha funcionário'!M582</f>
        <v>0</v>
      </c>
      <c r="AN587" s="222">
        <f t="shared" si="92"/>
        <v>0</v>
      </c>
      <c r="AO587" s="134">
        <f t="shared" si="87"/>
        <v>0</v>
      </c>
      <c r="AP587" s="178"/>
      <c r="AQ587" s="246" t="s">
        <v>175</v>
      </c>
      <c r="AR587" s="179"/>
      <c r="AS587" s="179"/>
      <c r="AT587" s="179"/>
      <c r="AU587" s="179"/>
    </row>
    <row r="588" spans="1:47">
      <c r="A588" s="123">
        <f>'Ficha funcionário'!A583</f>
        <v>0</v>
      </c>
      <c r="B588" s="123">
        <f>'Ficha funcionário'!B583</f>
        <v>0</v>
      </c>
      <c r="C588" s="123">
        <f>'Ficha funcionário'!C583</f>
        <v>0</v>
      </c>
      <c r="D588" s="124">
        <f>'Ficha funcionário'!D583</f>
        <v>0</v>
      </c>
      <c r="E58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8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88" s="173">
        <f>'Ficha funcionário'!I583</f>
        <v>0</v>
      </c>
      <c r="H588" s="126">
        <f>'Ficha funcionário'!N583</f>
        <v>0</v>
      </c>
      <c r="I588" s="126">
        <f>'Ficha funcionário'!O583</f>
        <v>0</v>
      </c>
      <c r="J588" s="127">
        <f t="shared" si="83"/>
        <v>0</v>
      </c>
      <c r="K588" s="172"/>
      <c r="L588" s="172"/>
      <c r="M588" s="172"/>
      <c r="N588" s="128">
        <f t="shared" si="88"/>
        <v>0</v>
      </c>
      <c r="O588" s="128">
        <f t="shared" si="84"/>
        <v>0</v>
      </c>
      <c r="P588" s="128">
        <f t="shared" si="85"/>
        <v>0</v>
      </c>
      <c r="Q588" s="129">
        <f t="shared" si="89"/>
        <v>18</v>
      </c>
      <c r="R588" s="177">
        <v>0</v>
      </c>
      <c r="S588" s="177">
        <v>0</v>
      </c>
      <c r="T588" s="177">
        <v>0</v>
      </c>
      <c r="U588" s="129">
        <f>-(S588*'Ficha funcionário'!O583)*'Ficha de funcio e processa'!J588</f>
        <v>0</v>
      </c>
      <c r="V588" s="129">
        <f>(T588*'Ficha funcionário'!O583)*'Ficha de funcio e processa'!J588</f>
        <v>0</v>
      </c>
      <c r="W588" s="130">
        <f t="shared" si="90"/>
        <v>0</v>
      </c>
      <c r="X588" s="132"/>
      <c r="Y588" s="132">
        <f t="shared" si="91"/>
        <v>0</v>
      </c>
      <c r="Z588" s="133"/>
      <c r="AA588" s="133"/>
      <c r="AB588" s="133"/>
      <c r="AC588" s="133"/>
      <c r="AD588" s="149">
        <f>'Ficha funcionário'!Q583</f>
        <v>0</v>
      </c>
      <c r="AE588" s="149">
        <f>'Ficha funcionário'!P583</f>
        <v>0</v>
      </c>
      <c r="AF588" s="133"/>
      <c r="AG588" s="221"/>
      <c r="AH588" s="221"/>
      <c r="AI588" s="222">
        <f t="shared" si="86"/>
        <v>0</v>
      </c>
      <c r="AJ588" s="223">
        <f>'Ficha funcionário'!J583</f>
        <v>0</v>
      </c>
      <c r="AK588" s="222">
        <f>'Ficha funcionário'!K583</f>
        <v>0</v>
      </c>
      <c r="AL588" s="222">
        <f>'Ficha funcionário'!L583</f>
        <v>0</v>
      </c>
      <c r="AM588" s="222">
        <f>'Ficha funcionário'!M583</f>
        <v>0</v>
      </c>
      <c r="AN588" s="222">
        <f t="shared" si="92"/>
        <v>0</v>
      </c>
      <c r="AO588" s="134">
        <f t="shared" si="87"/>
        <v>0</v>
      </c>
      <c r="AP588" s="178"/>
      <c r="AQ588" s="246" t="s">
        <v>175</v>
      </c>
      <c r="AR588" s="179"/>
      <c r="AS588" s="179"/>
      <c r="AT588" s="179"/>
      <c r="AU588" s="179"/>
    </row>
    <row r="589" spans="1:47">
      <c r="A589" s="123">
        <f>'Ficha funcionário'!A584</f>
        <v>0</v>
      </c>
      <c r="B589" s="123">
        <f>'Ficha funcionário'!B584</f>
        <v>0</v>
      </c>
      <c r="C589" s="123">
        <f>'Ficha funcionário'!C584</f>
        <v>0</v>
      </c>
      <c r="D589" s="124">
        <f>'Ficha funcionário'!D584</f>
        <v>0</v>
      </c>
      <c r="E58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8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89" s="173">
        <f>'Ficha funcionário'!I584</f>
        <v>0</v>
      </c>
      <c r="H589" s="126">
        <f>'Ficha funcionário'!N584</f>
        <v>0</v>
      </c>
      <c r="I589" s="126">
        <f>'Ficha funcionário'!O584</f>
        <v>0</v>
      </c>
      <c r="J589" s="127">
        <f t="shared" ref="J589:J627" si="93">(G589*12)/(52*44)</f>
        <v>0</v>
      </c>
      <c r="K589" s="172"/>
      <c r="L589" s="172"/>
      <c r="M589" s="172"/>
      <c r="N589" s="128">
        <f t="shared" si="88"/>
        <v>0</v>
      </c>
      <c r="O589" s="128">
        <f t="shared" ref="O589:O627" si="94">(K589*J589)*50%</f>
        <v>0</v>
      </c>
      <c r="P589" s="128">
        <f t="shared" ref="P589:P627" si="95">(L589*J589)*75%</f>
        <v>0</v>
      </c>
      <c r="Q589" s="129">
        <f t="shared" si="89"/>
        <v>18</v>
      </c>
      <c r="R589" s="177">
        <v>0</v>
      </c>
      <c r="S589" s="177">
        <v>0</v>
      </c>
      <c r="T589" s="177">
        <v>0</v>
      </c>
      <c r="U589" s="129">
        <f>-(S589*'Ficha funcionário'!O584)*'Ficha de funcio e processa'!J589</f>
        <v>0</v>
      </c>
      <c r="V589" s="129">
        <f>(T589*'Ficha funcionário'!O584)*'Ficha de funcio e processa'!J589</f>
        <v>0</v>
      </c>
      <c r="W589" s="130">
        <f t="shared" si="90"/>
        <v>0</v>
      </c>
      <c r="X589" s="132"/>
      <c r="Y589" s="132">
        <f t="shared" si="91"/>
        <v>0</v>
      </c>
      <c r="Z589" s="133"/>
      <c r="AA589" s="133"/>
      <c r="AB589" s="133"/>
      <c r="AC589" s="133"/>
      <c r="AD589" s="149">
        <f>'Ficha funcionário'!Q584</f>
        <v>0</v>
      </c>
      <c r="AE589" s="149">
        <f>'Ficha funcionário'!P584</f>
        <v>0</v>
      </c>
      <c r="AF589" s="133"/>
      <c r="AG589" s="221"/>
      <c r="AH589" s="221"/>
      <c r="AI589" s="222">
        <f t="shared" ref="AI589:AI627" si="96">SUM(X589:AF589)</f>
        <v>0</v>
      </c>
      <c r="AJ589" s="223">
        <f>'Ficha funcionário'!J584</f>
        <v>0</v>
      </c>
      <c r="AK589" s="222">
        <f>'Ficha funcionário'!K584</f>
        <v>0</v>
      </c>
      <c r="AL589" s="222">
        <f>'Ficha funcionário'!L584</f>
        <v>0</v>
      </c>
      <c r="AM589" s="222">
        <f>'Ficha funcionário'!M584</f>
        <v>0</v>
      </c>
      <c r="AN589" s="222">
        <f t="shared" si="92"/>
        <v>0</v>
      </c>
      <c r="AO589" s="134">
        <f t="shared" ref="AO589:AO627" si="97">SUM(W589,AG589,AH589:AI589,AP589)-(AN589)</f>
        <v>0</v>
      </c>
      <c r="AP589" s="178"/>
      <c r="AQ589" s="246" t="s">
        <v>175</v>
      </c>
      <c r="AR589" s="179"/>
      <c r="AS589" s="179"/>
      <c r="AT589" s="179"/>
      <c r="AU589" s="179"/>
    </row>
    <row r="590" spans="1:47">
      <c r="A590" s="123">
        <f>'Ficha funcionário'!A585</f>
        <v>0</v>
      </c>
      <c r="B590" s="123">
        <f>'Ficha funcionário'!B585</f>
        <v>0</v>
      </c>
      <c r="C590" s="123">
        <f>'Ficha funcionário'!C585</f>
        <v>0</v>
      </c>
      <c r="D590" s="124">
        <f>'Ficha funcionário'!D585</f>
        <v>0</v>
      </c>
      <c r="E59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9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90" s="173">
        <f>'Ficha funcionário'!I585</f>
        <v>0</v>
      </c>
      <c r="H590" s="126">
        <f>'Ficha funcionário'!N585</f>
        <v>0</v>
      </c>
      <c r="I590" s="126">
        <f>'Ficha funcionário'!O585</f>
        <v>0</v>
      </c>
      <c r="J590" s="127">
        <f t="shared" si="93"/>
        <v>0</v>
      </c>
      <c r="K590" s="172"/>
      <c r="L590" s="172"/>
      <c r="M590" s="172"/>
      <c r="N590" s="128">
        <f t="shared" ref="N590:N627" si="98">M590*J590</f>
        <v>0</v>
      </c>
      <c r="O590" s="128">
        <f t="shared" si="94"/>
        <v>0</v>
      </c>
      <c r="P590" s="128">
        <f t="shared" si="95"/>
        <v>0</v>
      </c>
      <c r="Q590" s="129">
        <f t="shared" ref="Q590:Q627" si="99">$C$8-R590-S590-T590</f>
        <v>18</v>
      </c>
      <c r="R590" s="177">
        <v>0</v>
      </c>
      <c r="S590" s="177">
        <v>0</v>
      </c>
      <c r="T590" s="177">
        <v>0</v>
      </c>
      <c r="U590" s="129">
        <f>-(S590*'Ficha funcionário'!O585)*'Ficha de funcio e processa'!J590</f>
        <v>0</v>
      </c>
      <c r="V590" s="129">
        <f>(T590*'Ficha funcionário'!O585)*'Ficha de funcio e processa'!J590</f>
        <v>0</v>
      </c>
      <c r="W590" s="130">
        <f t="shared" ref="W590:W627" si="100">SUM(G590,N590:P590,U590,V590)</f>
        <v>0</v>
      </c>
      <c r="X590" s="132"/>
      <c r="Y590" s="132">
        <f t="shared" si="91"/>
        <v>0</v>
      </c>
      <c r="Z590" s="133"/>
      <c r="AA590" s="133"/>
      <c r="AB590" s="133"/>
      <c r="AC590" s="133"/>
      <c r="AD590" s="149">
        <f>'Ficha funcionário'!Q585</f>
        <v>0</v>
      </c>
      <c r="AE590" s="149">
        <f>'Ficha funcionário'!P585</f>
        <v>0</v>
      </c>
      <c r="AF590" s="133"/>
      <c r="AG590" s="221"/>
      <c r="AH590" s="221"/>
      <c r="AI590" s="222">
        <f t="shared" si="96"/>
        <v>0</v>
      </c>
      <c r="AJ590" s="223">
        <f>'Ficha funcionário'!J585</f>
        <v>0</v>
      </c>
      <c r="AK590" s="222">
        <f>'Ficha funcionário'!K585</f>
        <v>0</v>
      </c>
      <c r="AL590" s="222">
        <f>'Ficha funcionário'!L585</f>
        <v>0</v>
      </c>
      <c r="AM590" s="222">
        <f>'Ficha funcionário'!M585</f>
        <v>0</v>
      </c>
      <c r="AN590" s="222">
        <f t="shared" si="92"/>
        <v>0</v>
      </c>
      <c r="AO590" s="134">
        <f t="shared" si="97"/>
        <v>0</v>
      </c>
      <c r="AP590" s="178"/>
      <c r="AQ590" s="246" t="s">
        <v>175</v>
      </c>
      <c r="AR590" s="179"/>
      <c r="AS590" s="179"/>
      <c r="AT590" s="179"/>
      <c r="AU590" s="179"/>
    </row>
    <row r="591" spans="1:47">
      <c r="A591" s="123">
        <f>'Ficha funcionário'!A586</f>
        <v>0</v>
      </c>
      <c r="B591" s="123">
        <f>'Ficha funcionário'!B586</f>
        <v>0</v>
      </c>
      <c r="C591" s="123">
        <f>'Ficha funcionário'!C586</f>
        <v>0</v>
      </c>
      <c r="D591" s="124">
        <f>'Ficha funcionário'!D586</f>
        <v>0</v>
      </c>
      <c r="E59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9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91" s="173">
        <f>'Ficha funcionário'!I586</f>
        <v>0</v>
      </c>
      <c r="H591" s="126">
        <f>'Ficha funcionário'!N586</f>
        <v>0</v>
      </c>
      <c r="I591" s="126">
        <f>'Ficha funcionário'!O586</f>
        <v>0</v>
      </c>
      <c r="J591" s="127">
        <f t="shared" si="93"/>
        <v>0</v>
      </c>
      <c r="K591" s="172"/>
      <c r="L591" s="172"/>
      <c r="M591" s="172"/>
      <c r="N591" s="128">
        <f t="shared" si="98"/>
        <v>0</v>
      </c>
      <c r="O591" s="128">
        <f t="shared" si="94"/>
        <v>0</v>
      </c>
      <c r="P591" s="128">
        <f t="shared" si="95"/>
        <v>0</v>
      </c>
      <c r="Q591" s="129">
        <f t="shared" si="99"/>
        <v>18</v>
      </c>
      <c r="R591" s="177">
        <v>0</v>
      </c>
      <c r="S591" s="177">
        <v>0</v>
      </c>
      <c r="T591" s="177">
        <v>0</v>
      </c>
      <c r="U591" s="129">
        <f>-(S591*'Ficha funcionário'!O586)*'Ficha de funcio e processa'!J591</f>
        <v>0</v>
      </c>
      <c r="V591" s="129">
        <f>(T591*'Ficha funcionário'!O586)*'Ficha de funcio e processa'!J591</f>
        <v>0</v>
      </c>
      <c r="W591" s="130">
        <f t="shared" si="100"/>
        <v>0</v>
      </c>
      <c r="X591" s="132"/>
      <c r="Y591" s="132">
        <f t="shared" si="91"/>
        <v>0</v>
      </c>
      <c r="Z591" s="133"/>
      <c r="AA591" s="133"/>
      <c r="AB591" s="133"/>
      <c r="AC591" s="133"/>
      <c r="AD591" s="149">
        <f>'Ficha funcionário'!Q586</f>
        <v>0</v>
      </c>
      <c r="AE591" s="149">
        <f>'Ficha funcionário'!P586</f>
        <v>0</v>
      </c>
      <c r="AF591" s="133"/>
      <c r="AG591" s="221"/>
      <c r="AH591" s="221"/>
      <c r="AI591" s="222">
        <f t="shared" si="96"/>
        <v>0</v>
      </c>
      <c r="AJ591" s="223">
        <f>'Ficha funcionário'!J586</f>
        <v>0</v>
      </c>
      <c r="AK591" s="222">
        <f>'Ficha funcionário'!K586</f>
        <v>0</v>
      </c>
      <c r="AL591" s="222">
        <f>'Ficha funcionário'!L586</f>
        <v>0</v>
      </c>
      <c r="AM591" s="222">
        <f>'Ficha funcionário'!M586</f>
        <v>0</v>
      </c>
      <c r="AN591" s="222">
        <f t="shared" si="92"/>
        <v>0</v>
      </c>
      <c r="AO591" s="134">
        <f t="shared" si="97"/>
        <v>0</v>
      </c>
      <c r="AP591" s="178"/>
      <c r="AQ591" s="246" t="s">
        <v>175</v>
      </c>
      <c r="AR591" s="179"/>
      <c r="AS591" s="179"/>
      <c r="AT591" s="179"/>
      <c r="AU591" s="179"/>
    </row>
    <row r="592" spans="1:47">
      <c r="A592" s="123">
        <f>'Ficha funcionário'!A587</f>
        <v>0</v>
      </c>
      <c r="B592" s="123">
        <f>'Ficha funcionário'!B587</f>
        <v>0</v>
      </c>
      <c r="C592" s="123">
        <f>'Ficha funcionário'!C587</f>
        <v>0</v>
      </c>
      <c r="D592" s="124">
        <f>'Ficha funcionário'!D587</f>
        <v>0</v>
      </c>
      <c r="E59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9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92" s="173">
        <f>'Ficha funcionário'!I587</f>
        <v>0</v>
      </c>
      <c r="H592" s="126">
        <f>'Ficha funcionário'!N587</f>
        <v>0</v>
      </c>
      <c r="I592" s="126">
        <f>'Ficha funcionário'!O587</f>
        <v>0</v>
      </c>
      <c r="J592" s="127">
        <f t="shared" si="93"/>
        <v>0</v>
      </c>
      <c r="K592" s="172"/>
      <c r="L592" s="172"/>
      <c r="M592" s="172"/>
      <c r="N592" s="128">
        <f t="shared" si="98"/>
        <v>0</v>
      </c>
      <c r="O592" s="128">
        <f t="shared" si="94"/>
        <v>0</v>
      </c>
      <c r="P592" s="128">
        <f t="shared" si="95"/>
        <v>0</v>
      </c>
      <c r="Q592" s="129">
        <f t="shared" si="99"/>
        <v>18</v>
      </c>
      <c r="R592" s="177">
        <v>0</v>
      </c>
      <c r="S592" s="177">
        <v>0</v>
      </c>
      <c r="T592" s="177">
        <v>0</v>
      </c>
      <c r="U592" s="129">
        <f>-(S592*'Ficha funcionário'!O587)*'Ficha de funcio e processa'!J592</f>
        <v>0</v>
      </c>
      <c r="V592" s="129">
        <f>(T592*'Ficha funcionário'!O587)*'Ficha de funcio e processa'!J592</f>
        <v>0</v>
      </c>
      <c r="W592" s="130">
        <f t="shared" si="100"/>
        <v>0</v>
      </c>
      <c r="X592" s="132"/>
      <c r="Y592" s="132">
        <f t="shared" si="91"/>
        <v>0</v>
      </c>
      <c r="Z592" s="133"/>
      <c r="AA592" s="133"/>
      <c r="AB592" s="133"/>
      <c r="AC592" s="133"/>
      <c r="AD592" s="149">
        <f>'Ficha funcionário'!Q587</f>
        <v>0</v>
      </c>
      <c r="AE592" s="149">
        <f>'Ficha funcionário'!P587</f>
        <v>0</v>
      </c>
      <c r="AF592" s="133"/>
      <c r="AG592" s="221"/>
      <c r="AH592" s="221"/>
      <c r="AI592" s="222">
        <f t="shared" si="96"/>
        <v>0</v>
      </c>
      <c r="AJ592" s="223">
        <f>'Ficha funcionário'!J587</f>
        <v>0</v>
      </c>
      <c r="AK592" s="222">
        <f>'Ficha funcionário'!K587</f>
        <v>0</v>
      </c>
      <c r="AL592" s="222">
        <f>'Ficha funcionário'!L587</f>
        <v>0</v>
      </c>
      <c r="AM592" s="222">
        <f>'Ficha funcionário'!M587</f>
        <v>0</v>
      </c>
      <c r="AN592" s="222">
        <f t="shared" si="92"/>
        <v>0</v>
      </c>
      <c r="AO592" s="134">
        <f t="shared" si="97"/>
        <v>0</v>
      </c>
      <c r="AP592" s="178"/>
      <c r="AQ592" s="246" t="s">
        <v>175</v>
      </c>
      <c r="AR592" s="179"/>
      <c r="AS592" s="179"/>
      <c r="AT592" s="179"/>
      <c r="AU592" s="179"/>
    </row>
    <row r="593" spans="1:47">
      <c r="A593" s="123">
        <f>'Ficha funcionário'!A588</f>
        <v>0</v>
      </c>
      <c r="B593" s="123">
        <f>'Ficha funcionário'!B588</f>
        <v>0</v>
      </c>
      <c r="C593" s="123">
        <f>'Ficha funcionário'!C588</f>
        <v>0</v>
      </c>
      <c r="D593" s="124">
        <f>'Ficha funcionário'!D588</f>
        <v>0</v>
      </c>
      <c r="E59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9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93" s="173">
        <f>'Ficha funcionário'!I588</f>
        <v>0</v>
      </c>
      <c r="H593" s="126">
        <f>'Ficha funcionário'!N588</f>
        <v>0</v>
      </c>
      <c r="I593" s="126">
        <f>'Ficha funcionário'!O588</f>
        <v>0</v>
      </c>
      <c r="J593" s="127">
        <f t="shared" si="93"/>
        <v>0</v>
      </c>
      <c r="K593" s="172"/>
      <c r="L593" s="172"/>
      <c r="M593" s="172"/>
      <c r="N593" s="128">
        <f t="shared" si="98"/>
        <v>0</v>
      </c>
      <c r="O593" s="128">
        <f t="shared" si="94"/>
        <v>0</v>
      </c>
      <c r="P593" s="128">
        <f t="shared" si="95"/>
        <v>0</v>
      </c>
      <c r="Q593" s="129">
        <f t="shared" si="99"/>
        <v>18</v>
      </c>
      <c r="R593" s="177">
        <v>0</v>
      </c>
      <c r="S593" s="177">
        <v>0</v>
      </c>
      <c r="T593" s="177">
        <v>0</v>
      </c>
      <c r="U593" s="129">
        <f>-(S593*'Ficha funcionário'!O588)*'Ficha de funcio e processa'!J593</f>
        <v>0</v>
      </c>
      <c r="V593" s="129">
        <f>(T593*'Ficha funcionário'!O588)*'Ficha de funcio e processa'!J593</f>
        <v>0</v>
      </c>
      <c r="W593" s="130">
        <f t="shared" si="100"/>
        <v>0</v>
      </c>
      <c r="X593" s="132"/>
      <c r="Y593" s="132">
        <f t="shared" si="91"/>
        <v>0</v>
      </c>
      <c r="Z593" s="133"/>
      <c r="AA593" s="133"/>
      <c r="AB593" s="133"/>
      <c r="AC593" s="133"/>
      <c r="AD593" s="149">
        <f>'Ficha funcionário'!Q588</f>
        <v>0</v>
      </c>
      <c r="AE593" s="149">
        <f>'Ficha funcionário'!P588</f>
        <v>0</v>
      </c>
      <c r="AF593" s="133"/>
      <c r="AG593" s="221"/>
      <c r="AH593" s="221"/>
      <c r="AI593" s="222">
        <f t="shared" si="96"/>
        <v>0</v>
      </c>
      <c r="AJ593" s="223">
        <f>'Ficha funcionário'!J588</f>
        <v>0</v>
      </c>
      <c r="AK593" s="222">
        <f>'Ficha funcionário'!K588</f>
        <v>0</v>
      </c>
      <c r="AL593" s="222">
        <f>'Ficha funcionário'!L588</f>
        <v>0</v>
      </c>
      <c r="AM593" s="222">
        <f>'Ficha funcionário'!M588</f>
        <v>0</v>
      </c>
      <c r="AN593" s="222">
        <f t="shared" si="92"/>
        <v>0</v>
      </c>
      <c r="AO593" s="134">
        <f t="shared" si="97"/>
        <v>0</v>
      </c>
      <c r="AP593" s="178"/>
      <c r="AQ593" s="246" t="s">
        <v>175</v>
      </c>
      <c r="AR593" s="179"/>
      <c r="AS593" s="179"/>
      <c r="AT593" s="179"/>
      <c r="AU593" s="179"/>
    </row>
    <row r="594" spans="1:47">
      <c r="A594" s="123">
        <f>'Ficha funcionário'!A589</f>
        <v>0</v>
      </c>
      <c r="B594" s="123">
        <f>'Ficha funcionário'!B589</f>
        <v>0</v>
      </c>
      <c r="C594" s="123">
        <f>'Ficha funcionário'!C589</f>
        <v>0</v>
      </c>
      <c r="D594" s="124">
        <f>'Ficha funcionário'!D589</f>
        <v>0</v>
      </c>
      <c r="E59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9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94" s="173">
        <f>'Ficha funcionário'!I589</f>
        <v>0</v>
      </c>
      <c r="H594" s="126">
        <f>'Ficha funcionário'!N589</f>
        <v>0</v>
      </c>
      <c r="I594" s="126">
        <f>'Ficha funcionário'!O589</f>
        <v>0</v>
      </c>
      <c r="J594" s="127">
        <f t="shared" si="93"/>
        <v>0</v>
      </c>
      <c r="K594" s="172"/>
      <c r="L594" s="172"/>
      <c r="M594" s="172"/>
      <c r="N594" s="128">
        <f t="shared" si="98"/>
        <v>0</v>
      </c>
      <c r="O594" s="128">
        <f t="shared" si="94"/>
        <v>0</v>
      </c>
      <c r="P594" s="128">
        <f t="shared" si="95"/>
        <v>0</v>
      </c>
      <c r="Q594" s="129">
        <f t="shared" si="99"/>
        <v>18</v>
      </c>
      <c r="R594" s="177">
        <v>0</v>
      </c>
      <c r="S594" s="177">
        <v>0</v>
      </c>
      <c r="T594" s="177">
        <v>0</v>
      </c>
      <c r="U594" s="129">
        <f>-(S594*'Ficha funcionário'!O589)*'Ficha de funcio e processa'!J594</f>
        <v>0</v>
      </c>
      <c r="V594" s="129">
        <f>(T594*'Ficha funcionário'!O589)*'Ficha de funcio e processa'!J594</f>
        <v>0</v>
      </c>
      <c r="W594" s="130">
        <f t="shared" si="100"/>
        <v>0</v>
      </c>
      <c r="X594" s="132"/>
      <c r="Y594" s="132">
        <f t="shared" si="91"/>
        <v>0</v>
      </c>
      <c r="Z594" s="133"/>
      <c r="AA594" s="133"/>
      <c r="AB594" s="133"/>
      <c r="AC594" s="133"/>
      <c r="AD594" s="149">
        <f>'Ficha funcionário'!Q589</f>
        <v>0</v>
      </c>
      <c r="AE594" s="149">
        <f>'Ficha funcionário'!P589</f>
        <v>0</v>
      </c>
      <c r="AF594" s="133"/>
      <c r="AG594" s="221"/>
      <c r="AH594" s="221"/>
      <c r="AI594" s="222">
        <f t="shared" si="96"/>
        <v>0</v>
      </c>
      <c r="AJ594" s="223">
        <f>'Ficha funcionário'!J589</f>
        <v>0</v>
      </c>
      <c r="AK594" s="222">
        <f>'Ficha funcionário'!K589</f>
        <v>0</v>
      </c>
      <c r="AL594" s="222">
        <f>'Ficha funcionário'!L589</f>
        <v>0</v>
      </c>
      <c r="AM594" s="222">
        <f>'Ficha funcionário'!M589</f>
        <v>0</v>
      </c>
      <c r="AN594" s="222">
        <f t="shared" si="92"/>
        <v>0</v>
      </c>
      <c r="AO594" s="134">
        <f t="shared" si="97"/>
        <v>0</v>
      </c>
      <c r="AP594" s="178"/>
      <c r="AQ594" s="246" t="s">
        <v>175</v>
      </c>
      <c r="AR594" s="179"/>
      <c r="AS594" s="179"/>
      <c r="AT594" s="179"/>
      <c r="AU594" s="179"/>
    </row>
    <row r="595" spans="1:47">
      <c r="A595" s="123">
        <f>'Ficha funcionário'!A590</f>
        <v>0</v>
      </c>
      <c r="B595" s="123">
        <f>'Ficha funcionário'!B590</f>
        <v>0</v>
      </c>
      <c r="C595" s="123">
        <f>'Ficha funcionário'!C590</f>
        <v>0</v>
      </c>
      <c r="D595" s="124">
        <f>'Ficha funcionário'!D590</f>
        <v>0</v>
      </c>
      <c r="E59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9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95" s="173">
        <f>'Ficha funcionário'!I590</f>
        <v>0</v>
      </c>
      <c r="H595" s="126">
        <f>'Ficha funcionário'!N590</f>
        <v>0</v>
      </c>
      <c r="I595" s="126">
        <f>'Ficha funcionário'!O590</f>
        <v>0</v>
      </c>
      <c r="J595" s="127">
        <f t="shared" si="93"/>
        <v>0</v>
      </c>
      <c r="K595" s="172"/>
      <c r="L595" s="172"/>
      <c r="M595" s="172"/>
      <c r="N595" s="128">
        <f t="shared" si="98"/>
        <v>0</v>
      </c>
      <c r="O595" s="128">
        <f t="shared" si="94"/>
        <v>0</v>
      </c>
      <c r="P595" s="128">
        <f t="shared" si="95"/>
        <v>0</v>
      </c>
      <c r="Q595" s="129">
        <f t="shared" si="99"/>
        <v>18</v>
      </c>
      <c r="R595" s="177">
        <v>0</v>
      </c>
      <c r="S595" s="177">
        <v>0</v>
      </c>
      <c r="T595" s="177">
        <v>0</v>
      </c>
      <c r="U595" s="129">
        <f>-(S595*'Ficha funcionário'!O590)*'Ficha de funcio e processa'!J595</f>
        <v>0</v>
      </c>
      <c r="V595" s="129">
        <f>(T595*'Ficha funcionário'!O590)*'Ficha de funcio e processa'!J595</f>
        <v>0</v>
      </c>
      <c r="W595" s="130">
        <f t="shared" si="100"/>
        <v>0</v>
      </c>
      <c r="X595" s="132"/>
      <c r="Y595" s="132">
        <f t="shared" si="91"/>
        <v>0</v>
      </c>
      <c r="Z595" s="133"/>
      <c r="AA595" s="133"/>
      <c r="AB595" s="133"/>
      <c r="AC595" s="133"/>
      <c r="AD595" s="149">
        <f>'Ficha funcionário'!Q590</f>
        <v>0</v>
      </c>
      <c r="AE595" s="149">
        <f>'Ficha funcionário'!P590</f>
        <v>0</v>
      </c>
      <c r="AF595" s="133"/>
      <c r="AG595" s="221"/>
      <c r="AH595" s="221"/>
      <c r="AI595" s="222">
        <f t="shared" si="96"/>
        <v>0</v>
      </c>
      <c r="AJ595" s="223">
        <f>'Ficha funcionário'!J590</f>
        <v>0</v>
      </c>
      <c r="AK595" s="222">
        <f>'Ficha funcionário'!K590</f>
        <v>0</v>
      </c>
      <c r="AL595" s="222">
        <f>'Ficha funcionário'!L590</f>
        <v>0</v>
      </c>
      <c r="AM595" s="222">
        <f>'Ficha funcionário'!M590</f>
        <v>0</v>
      </c>
      <c r="AN595" s="222">
        <f t="shared" si="92"/>
        <v>0</v>
      </c>
      <c r="AO595" s="134">
        <f t="shared" si="97"/>
        <v>0</v>
      </c>
      <c r="AP595" s="178"/>
      <c r="AQ595" s="246" t="s">
        <v>175</v>
      </c>
      <c r="AR595" s="179"/>
      <c r="AS595" s="179"/>
      <c r="AT595" s="179"/>
      <c r="AU595" s="179"/>
    </row>
    <row r="596" spans="1:47">
      <c r="A596" s="123">
        <f>'Ficha funcionário'!A591</f>
        <v>0</v>
      </c>
      <c r="B596" s="123">
        <f>'Ficha funcionário'!B591</f>
        <v>0</v>
      </c>
      <c r="C596" s="123">
        <f>'Ficha funcionário'!C591</f>
        <v>0</v>
      </c>
      <c r="D596" s="124">
        <f>'Ficha funcionário'!D591</f>
        <v>0</v>
      </c>
      <c r="E59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9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96" s="173">
        <f>'Ficha funcionário'!I591</f>
        <v>0</v>
      </c>
      <c r="H596" s="126">
        <f>'Ficha funcionário'!N591</f>
        <v>0</v>
      </c>
      <c r="I596" s="126">
        <f>'Ficha funcionário'!O591</f>
        <v>0</v>
      </c>
      <c r="J596" s="127">
        <f t="shared" si="93"/>
        <v>0</v>
      </c>
      <c r="K596" s="172"/>
      <c r="L596" s="172"/>
      <c r="M596" s="172"/>
      <c r="N596" s="128">
        <f t="shared" si="98"/>
        <v>0</v>
      </c>
      <c r="O596" s="128">
        <f t="shared" si="94"/>
        <v>0</v>
      </c>
      <c r="P596" s="128">
        <f t="shared" si="95"/>
        <v>0</v>
      </c>
      <c r="Q596" s="129">
        <f t="shared" si="99"/>
        <v>18</v>
      </c>
      <c r="R596" s="177">
        <v>0</v>
      </c>
      <c r="S596" s="177">
        <v>0</v>
      </c>
      <c r="T596" s="177">
        <v>0</v>
      </c>
      <c r="U596" s="129">
        <f>-(S596*'Ficha funcionário'!O591)*'Ficha de funcio e processa'!J596</f>
        <v>0</v>
      </c>
      <c r="V596" s="129">
        <f>(T596*'Ficha funcionário'!O591)*'Ficha de funcio e processa'!J596</f>
        <v>0</v>
      </c>
      <c r="W596" s="130">
        <f t="shared" si="100"/>
        <v>0</v>
      </c>
      <c r="X596" s="132"/>
      <c r="Y596" s="132">
        <f t="shared" si="91"/>
        <v>0</v>
      </c>
      <c r="Z596" s="133"/>
      <c r="AA596" s="133"/>
      <c r="AB596" s="133"/>
      <c r="AC596" s="133"/>
      <c r="AD596" s="149">
        <f>'Ficha funcionário'!Q591</f>
        <v>0</v>
      </c>
      <c r="AE596" s="149">
        <f>'Ficha funcionário'!P591</f>
        <v>0</v>
      </c>
      <c r="AF596" s="133"/>
      <c r="AG596" s="221"/>
      <c r="AH596" s="221"/>
      <c r="AI596" s="222">
        <f t="shared" si="96"/>
        <v>0</v>
      </c>
      <c r="AJ596" s="223">
        <f>'Ficha funcionário'!J591</f>
        <v>0</v>
      </c>
      <c r="AK596" s="222">
        <f>'Ficha funcionário'!K591</f>
        <v>0</v>
      </c>
      <c r="AL596" s="222">
        <f>'Ficha funcionário'!L591</f>
        <v>0</v>
      </c>
      <c r="AM596" s="222">
        <f>'Ficha funcionário'!M591</f>
        <v>0</v>
      </c>
      <c r="AN596" s="222">
        <f t="shared" si="92"/>
        <v>0</v>
      </c>
      <c r="AO596" s="134">
        <f t="shared" si="97"/>
        <v>0</v>
      </c>
      <c r="AP596" s="178"/>
      <c r="AQ596" s="246" t="s">
        <v>175</v>
      </c>
      <c r="AR596" s="179"/>
      <c r="AS596" s="179"/>
      <c r="AT596" s="179"/>
      <c r="AU596" s="179"/>
    </row>
    <row r="597" spans="1:47">
      <c r="A597" s="123">
        <f>'Ficha funcionário'!A592</f>
        <v>0</v>
      </c>
      <c r="B597" s="123">
        <f>'Ficha funcionário'!B592</f>
        <v>0</v>
      </c>
      <c r="C597" s="123">
        <f>'Ficha funcionário'!C592</f>
        <v>0</v>
      </c>
      <c r="D597" s="124">
        <f>'Ficha funcionário'!D592</f>
        <v>0</v>
      </c>
      <c r="E59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9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97" s="173">
        <f>'Ficha funcionário'!I592</f>
        <v>0</v>
      </c>
      <c r="H597" s="126">
        <f>'Ficha funcionário'!N592</f>
        <v>0</v>
      </c>
      <c r="I597" s="126">
        <f>'Ficha funcionário'!O592</f>
        <v>0</v>
      </c>
      <c r="J597" s="127">
        <f t="shared" si="93"/>
        <v>0</v>
      </c>
      <c r="K597" s="172"/>
      <c r="L597" s="172"/>
      <c r="M597" s="172"/>
      <c r="N597" s="128">
        <f t="shared" si="98"/>
        <v>0</v>
      </c>
      <c r="O597" s="128">
        <f t="shared" si="94"/>
        <v>0</v>
      </c>
      <c r="P597" s="128">
        <f t="shared" si="95"/>
        <v>0</v>
      </c>
      <c r="Q597" s="129">
        <f t="shared" si="99"/>
        <v>18</v>
      </c>
      <c r="R597" s="177">
        <v>0</v>
      </c>
      <c r="S597" s="177">
        <v>0</v>
      </c>
      <c r="T597" s="177">
        <v>0</v>
      </c>
      <c r="U597" s="129">
        <f>-(S597*'Ficha funcionário'!O592)*'Ficha de funcio e processa'!J597</f>
        <v>0</v>
      </c>
      <c r="V597" s="129">
        <f>(T597*'Ficha funcionário'!O592)*'Ficha de funcio e processa'!J597</f>
        <v>0</v>
      </c>
      <c r="W597" s="130">
        <f t="shared" si="100"/>
        <v>0</v>
      </c>
      <c r="X597" s="132"/>
      <c r="Y597" s="132">
        <f t="shared" si="91"/>
        <v>0</v>
      </c>
      <c r="Z597" s="133"/>
      <c r="AA597" s="133"/>
      <c r="AB597" s="133"/>
      <c r="AC597" s="133"/>
      <c r="AD597" s="149">
        <f>'Ficha funcionário'!Q592</f>
        <v>0</v>
      </c>
      <c r="AE597" s="149">
        <f>'Ficha funcionário'!P592</f>
        <v>0</v>
      </c>
      <c r="AF597" s="133"/>
      <c r="AG597" s="221"/>
      <c r="AH597" s="221"/>
      <c r="AI597" s="222">
        <f t="shared" si="96"/>
        <v>0</v>
      </c>
      <c r="AJ597" s="223">
        <f>'Ficha funcionário'!J592</f>
        <v>0</v>
      </c>
      <c r="AK597" s="222">
        <f>'Ficha funcionário'!K592</f>
        <v>0</v>
      </c>
      <c r="AL597" s="222">
        <f>'Ficha funcionário'!L592</f>
        <v>0</v>
      </c>
      <c r="AM597" s="222">
        <f>'Ficha funcionário'!M592</f>
        <v>0</v>
      </c>
      <c r="AN597" s="222">
        <f t="shared" si="92"/>
        <v>0</v>
      </c>
      <c r="AO597" s="134">
        <f t="shared" si="97"/>
        <v>0</v>
      </c>
      <c r="AP597" s="178"/>
      <c r="AQ597" s="246" t="s">
        <v>175</v>
      </c>
      <c r="AR597" s="179"/>
      <c r="AS597" s="179"/>
      <c r="AT597" s="179"/>
      <c r="AU597" s="179"/>
    </row>
    <row r="598" spans="1:47">
      <c r="A598" s="123">
        <f>'Ficha funcionário'!A593</f>
        <v>0</v>
      </c>
      <c r="B598" s="123">
        <f>'Ficha funcionário'!B593</f>
        <v>0</v>
      </c>
      <c r="C598" s="123">
        <f>'Ficha funcionário'!C593</f>
        <v>0</v>
      </c>
      <c r="D598" s="124">
        <f>'Ficha funcionário'!D593</f>
        <v>0</v>
      </c>
      <c r="E59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9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98" s="173">
        <f>'Ficha funcionário'!I593</f>
        <v>0</v>
      </c>
      <c r="H598" s="126">
        <f>'Ficha funcionário'!N593</f>
        <v>0</v>
      </c>
      <c r="I598" s="126">
        <f>'Ficha funcionário'!O593</f>
        <v>0</v>
      </c>
      <c r="J598" s="127">
        <f t="shared" si="93"/>
        <v>0</v>
      </c>
      <c r="K598" s="172"/>
      <c r="L598" s="172"/>
      <c r="M598" s="172"/>
      <c r="N598" s="128">
        <f t="shared" si="98"/>
        <v>0</v>
      </c>
      <c r="O598" s="128">
        <f t="shared" si="94"/>
        <v>0</v>
      </c>
      <c r="P598" s="128">
        <f t="shared" si="95"/>
        <v>0</v>
      </c>
      <c r="Q598" s="129">
        <f t="shared" si="99"/>
        <v>18</v>
      </c>
      <c r="R598" s="177">
        <v>0</v>
      </c>
      <c r="S598" s="177">
        <v>0</v>
      </c>
      <c r="T598" s="177">
        <v>0</v>
      </c>
      <c r="U598" s="129">
        <f>-(S598*'Ficha funcionário'!O593)*'Ficha de funcio e processa'!J598</f>
        <v>0</v>
      </c>
      <c r="V598" s="129">
        <f>(T598*'Ficha funcionário'!O593)*'Ficha de funcio e processa'!J598</f>
        <v>0</v>
      </c>
      <c r="W598" s="130">
        <f t="shared" si="100"/>
        <v>0</v>
      </c>
      <c r="X598" s="132"/>
      <c r="Y598" s="132">
        <f t="shared" si="91"/>
        <v>0</v>
      </c>
      <c r="Z598" s="133"/>
      <c r="AA598" s="133"/>
      <c r="AB598" s="133"/>
      <c r="AC598" s="133"/>
      <c r="AD598" s="149">
        <f>'Ficha funcionário'!Q593</f>
        <v>0</v>
      </c>
      <c r="AE598" s="149">
        <f>'Ficha funcionário'!P593</f>
        <v>0</v>
      </c>
      <c r="AF598" s="133"/>
      <c r="AG598" s="221"/>
      <c r="AH598" s="221"/>
      <c r="AI598" s="222">
        <f t="shared" si="96"/>
        <v>0</v>
      </c>
      <c r="AJ598" s="223">
        <f>'Ficha funcionário'!J593</f>
        <v>0</v>
      </c>
      <c r="AK598" s="222">
        <f>'Ficha funcionário'!K593</f>
        <v>0</v>
      </c>
      <c r="AL598" s="222">
        <f>'Ficha funcionário'!L593</f>
        <v>0</v>
      </c>
      <c r="AM598" s="222">
        <f>'Ficha funcionário'!M593</f>
        <v>0</v>
      </c>
      <c r="AN598" s="222">
        <f t="shared" si="92"/>
        <v>0</v>
      </c>
      <c r="AO598" s="134">
        <f t="shared" si="97"/>
        <v>0</v>
      </c>
      <c r="AP598" s="178"/>
      <c r="AQ598" s="246" t="s">
        <v>175</v>
      </c>
      <c r="AR598" s="179"/>
      <c r="AS598" s="179"/>
      <c r="AT598" s="179"/>
      <c r="AU598" s="179"/>
    </row>
    <row r="599" spans="1:47">
      <c r="A599" s="123">
        <f>'Ficha funcionário'!A594</f>
        <v>0</v>
      </c>
      <c r="B599" s="123">
        <f>'Ficha funcionário'!B594</f>
        <v>0</v>
      </c>
      <c r="C599" s="123">
        <f>'Ficha funcionário'!C594</f>
        <v>0</v>
      </c>
      <c r="D599" s="124">
        <f>'Ficha funcionário'!D594</f>
        <v>0</v>
      </c>
      <c r="E59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59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599" s="173">
        <f>'Ficha funcionário'!I594</f>
        <v>0</v>
      </c>
      <c r="H599" s="126">
        <f>'Ficha funcionário'!N594</f>
        <v>0</v>
      </c>
      <c r="I599" s="126">
        <f>'Ficha funcionário'!O594</f>
        <v>0</v>
      </c>
      <c r="J599" s="127">
        <f t="shared" si="93"/>
        <v>0</v>
      </c>
      <c r="K599" s="172"/>
      <c r="L599" s="172"/>
      <c r="M599" s="172"/>
      <c r="N599" s="128">
        <f t="shared" si="98"/>
        <v>0</v>
      </c>
      <c r="O599" s="128">
        <f t="shared" si="94"/>
        <v>0</v>
      </c>
      <c r="P599" s="128">
        <f t="shared" si="95"/>
        <v>0</v>
      </c>
      <c r="Q599" s="129">
        <f t="shared" si="99"/>
        <v>18</v>
      </c>
      <c r="R599" s="177">
        <v>0</v>
      </c>
      <c r="S599" s="177">
        <v>0</v>
      </c>
      <c r="T599" s="177">
        <v>0</v>
      </c>
      <c r="U599" s="129">
        <f>-(S599*'Ficha funcionário'!O594)*'Ficha de funcio e processa'!J599</f>
        <v>0</v>
      </c>
      <c r="V599" s="129">
        <f>(T599*'Ficha funcionário'!O594)*'Ficha de funcio e processa'!J599</f>
        <v>0</v>
      </c>
      <c r="W599" s="130">
        <f t="shared" si="100"/>
        <v>0</v>
      </c>
      <c r="X599" s="132"/>
      <c r="Y599" s="132">
        <f t="shared" si="91"/>
        <v>0</v>
      </c>
      <c r="Z599" s="133"/>
      <c r="AA599" s="133"/>
      <c r="AB599" s="133"/>
      <c r="AC599" s="133"/>
      <c r="AD599" s="149">
        <f>'Ficha funcionário'!Q594</f>
        <v>0</v>
      </c>
      <c r="AE599" s="149">
        <f>'Ficha funcionário'!P594</f>
        <v>0</v>
      </c>
      <c r="AF599" s="133"/>
      <c r="AG599" s="221"/>
      <c r="AH599" s="221"/>
      <c r="AI599" s="222">
        <f t="shared" si="96"/>
        <v>0</v>
      </c>
      <c r="AJ599" s="223">
        <f>'Ficha funcionário'!J594</f>
        <v>0</v>
      </c>
      <c r="AK599" s="222">
        <f>'Ficha funcionário'!K594</f>
        <v>0</v>
      </c>
      <c r="AL599" s="222">
        <f>'Ficha funcionário'!L594</f>
        <v>0</v>
      </c>
      <c r="AM599" s="222">
        <f>'Ficha funcionário'!M594</f>
        <v>0</v>
      </c>
      <c r="AN599" s="222">
        <f t="shared" si="92"/>
        <v>0</v>
      </c>
      <c r="AO599" s="134">
        <f t="shared" si="97"/>
        <v>0</v>
      </c>
      <c r="AP599" s="178"/>
      <c r="AQ599" s="246" t="s">
        <v>175</v>
      </c>
      <c r="AR599" s="179"/>
      <c r="AS599" s="179"/>
      <c r="AT599" s="179"/>
      <c r="AU599" s="179"/>
    </row>
    <row r="600" spans="1:47">
      <c r="A600" s="123">
        <f>'Ficha funcionário'!A595</f>
        <v>0</v>
      </c>
      <c r="B600" s="123">
        <f>'Ficha funcionário'!B595</f>
        <v>0</v>
      </c>
      <c r="C600" s="123">
        <f>'Ficha funcionário'!C595</f>
        <v>0</v>
      </c>
      <c r="D600" s="124">
        <f>'Ficha funcionário'!D595</f>
        <v>0</v>
      </c>
      <c r="E60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0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00" s="173">
        <f>'Ficha funcionário'!I595</f>
        <v>0</v>
      </c>
      <c r="H600" s="126">
        <f>'Ficha funcionário'!N595</f>
        <v>0</v>
      </c>
      <c r="I600" s="126">
        <f>'Ficha funcionário'!O595</f>
        <v>0</v>
      </c>
      <c r="J600" s="127">
        <f t="shared" si="93"/>
        <v>0</v>
      </c>
      <c r="K600" s="172"/>
      <c r="L600" s="172"/>
      <c r="M600" s="172"/>
      <c r="N600" s="128">
        <f t="shared" si="98"/>
        <v>0</v>
      </c>
      <c r="O600" s="128">
        <f t="shared" si="94"/>
        <v>0</v>
      </c>
      <c r="P600" s="128">
        <f t="shared" si="95"/>
        <v>0</v>
      </c>
      <c r="Q600" s="129">
        <f t="shared" si="99"/>
        <v>18</v>
      </c>
      <c r="R600" s="177">
        <v>0</v>
      </c>
      <c r="S600" s="177">
        <v>0</v>
      </c>
      <c r="T600" s="177">
        <v>0</v>
      </c>
      <c r="U600" s="129">
        <f>-(S600*'Ficha funcionário'!O595)*'Ficha de funcio e processa'!J600</f>
        <v>0</v>
      </c>
      <c r="V600" s="129">
        <f>(T600*'Ficha funcionário'!O595)*'Ficha de funcio e processa'!J600</f>
        <v>0</v>
      </c>
      <c r="W600" s="130">
        <f t="shared" si="100"/>
        <v>0</v>
      </c>
      <c r="X600" s="132"/>
      <c r="Y600" s="132">
        <f t="shared" si="91"/>
        <v>0</v>
      </c>
      <c r="Z600" s="133"/>
      <c r="AA600" s="133"/>
      <c r="AB600" s="133"/>
      <c r="AC600" s="133"/>
      <c r="AD600" s="149">
        <f>'Ficha funcionário'!Q595</f>
        <v>0</v>
      </c>
      <c r="AE600" s="149">
        <f>'Ficha funcionário'!P595</f>
        <v>0</v>
      </c>
      <c r="AF600" s="133"/>
      <c r="AG600" s="221"/>
      <c r="AH600" s="221"/>
      <c r="AI600" s="222">
        <f t="shared" si="96"/>
        <v>0</v>
      </c>
      <c r="AJ600" s="223">
        <f>'Ficha funcionário'!J595</f>
        <v>0</v>
      </c>
      <c r="AK600" s="222">
        <f>'Ficha funcionário'!K595</f>
        <v>0</v>
      </c>
      <c r="AL600" s="222">
        <f>'Ficha funcionário'!L595</f>
        <v>0</v>
      </c>
      <c r="AM600" s="222">
        <f>'Ficha funcionário'!M595</f>
        <v>0</v>
      </c>
      <c r="AN600" s="222">
        <f t="shared" si="92"/>
        <v>0</v>
      </c>
      <c r="AO600" s="134">
        <f t="shared" si="97"/>
        <v>0</v>
      </c>
      <c r="AP600" s="178"/>
      <c r="AQ600" s="246" t="s">
        <v>175</v>
      </c>
      <c r="AR600" s="179"/>
      <c r="AS600" s="179"/>
      <c r="AT600" s="179"/>
      <c r="AU600" s="179"/>
    </row>
    <row r="601" spans="1:47">
      <c r="A601" s="123">
        <f>'Ficha funcionário'!A596</f>
        <v>0</v>
      </c>
      <c r="B601" s="123">
        <f>'Ficha funcionário'!B596</f>
        <v>0</v>
      </c>
      <c r="C601" s="123">
        <f>'Ficha funcionário'!C596</f>
        <v>0</v>
      </c>
      <c r="D601" s="124">
        <f>'Ficha funcionário'!D596</f>
        <v>0</v>
      </c>
      <c r="E60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0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01" s="173">
        <f>'Ficha funcionário'!I596</f>
        <v>0</v>
      </c>
      <c r="H601" s="126">
        <f>'Ficha funcionário'!N596</f>
        <v>0</v>
      </c>
      <c r="I601" s="126">
        <f>'Ficha funcionário'!O596</f>
        <v>0</v>
      </c>
      <c r="J601" s="127">
        <f t="shared" si="93"/>
        <v>0</v>
      </c>
      <c r="K601" s="172"/>
      <c r="L601" s="172"/>
      <c r="M601" s="172"/>
      <c r="N601" s="128">
        <f t="shared" si="98"/>
        <v>0</v>
      </c>
      <c r="O601" s="128">
        <f t="shared" si="94"/>
        <v>0</v>
      </c>
      <c r="P601" s="128">
        <f t="shared" si="95"/>
        <v>0</v>
      </c>
      <c r="Q601" s="129">
        <f t="shared" si="99"/>
        <v>18</v>
      </c>
      <c r="R601" s="177">
        <v>0</v>
      </c>
      <c r="S601" s="177">
        <v>0</v>
      </c>
      <c r="T601" s="177">
        <v>0</v>
      </c>
      <c r="U601" s="129">
        <f>-(S601*'Ficha funcionário'!O596)*'Ficha de funcio e processa'!J601</f>
        <v>0</v>
      </c>
      <c r="V601" s="129">
        <f>(T601*'Ficha funcionário'!O596)*'Ficha de funcio e processa'!J601</f>
        <v>0</v>
      </c>
      <c r="W601" s="130">
        <f t="shared" si="100"/>
        <v>0</v>
      </c>
      <c r="X601" s="132"/>
      <c r="Y601" s="132">
        <f t="shared" si="91"/>
        <v>0</v>
      </c>
      <c r="Z601" s="133"/>
      <c r="AA601" s="133"/>
      <c r="AB601" s="133"/>
      <c r="AC601" s="133"/>
      <c r="AD601" s="149">
        <f>'Ficha funcionário'!Q596</f>
        <v>0</v>
      </c>
      <c r="AE601" s="149">
        <f>'Ficha funcionário'!P596</f>
        <v>0</v>
      </c>
      <c r="AF601" s="133"/>
      <c r="AG601" s="221"/>
      <c r="AH601" s="221"/>
      <c r="AI601" s="222">
        <f t="shared" si="96"/>
        <v>0</v>
      </c>
      <c r="AJ601" s="223">
        <f>'Ficha funcionário'!J596</f>
        <v>0</v>
      </c>
      <c r="AK601" s="222">
        <f>'Ficha funcionário'!K596</f>
        <v>0</v>
      </c>
      <c r="AL601" s="222">
        <f>'Ficha funcionário'!L596</f>
        <v>0</v>
      </c>
      <c r="AM601" s="222">
        <f>'Ficha funcionário'!M596</f>
        <v>0</v>
      </c>
      <c r="AN601" s="222">
        <f t="shared" si="92"/>
        <v>0</v>
      </c>
      <c r="AO601" s="134">
        <f t="shared" si="97"/>
        <v>0</v>
      </c>
      <c r="AP601" s="178"/>
      <c r="AQ601" s="246" t="s">
        <v>175</v>
      </c>
      <c r="AR601" s="179"/>
      <c r="AS601" s="179"/>
      <c r="AT601" s="179"/>
      <c r="AU601" s="179"/>
    </row>
    <row r="602" spans="1:47">
      <c r="A602" s="123">
        <f>'Ficha funcionário'!A597</f>
        <v>0</v>
      </c>
      <c r="B602" s="123">
        <f>'Ficha funcionário'!B597</f>
        <v>0</v>
      </c>
      <c r="C602" s="123">
        <f>'Ficha funcionário'!C597</f>
        <v>0</v>
      </c>
      <c r="D602" s="124">
        <f>'Ficha funcionário'!D597</f>
        <v>0</v>
      </c>
      <c r="E60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0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02" s="173">
        <f>'Ficha funcionário'!I597</f>
        <v>0</v>
      </c>
      <c r="H602" s="126">
        <f>'Ficha funcionário'!N597</f>
        <v>0</v>
      </c>
      <c r="I602" s="126">
        <f>'Ficha funcionário'!O597</f>
        <v>0</v>
      </c>
      <c r="J602" s="127">
        <f t="shared" si="93"/>
        <v>0</v>
      </c>
      <c r="K602" s="172"/>
      <c r="L602" s="172"/>
      <c r="M602" s="172"/>
      <c r="N602" s="128">
        <f t="shared" si="98"/>
        <v>0</v>
      </c>
      <c r="O602" s="128">
        <f t="shared" si="94"/>
        <v>0</v>
      </c>
      <c r="P602" s="128">
        <f t="shared" si="95"/>
        <v>0</v>
      </c>
      <c r="Q602" s="129">
        <f t="shared" si="99"/>
        <v>18</v>
      </c>
      <c r="R602" s="177">
        <v>0</v>
      </c>
      <c r="S602" s="177">
        <v>0</v>
      </c>
      <c r="T602" s="177">
        <v>0</v>
      </c>
      <c r="U602" s="129">
        <f>-(S602*'Ficha funcionário'!O597)*'Ficha de funcio e processa'!J602</f>
        <v>0</v>
      </c>
      <c r="V602" s="129">
        <f>(T602*'Ficha funcionário'!O597)*'Ficha de funcio e processa'!J602</f>
        <v>0</v>
      </c>
      <c r="W602" s="130">
        <f t="shared" si="100"/>
        <v>0</v>
      </c>
      <c r="X602" s="132"/>
      <c r="Y602" s="132">
        <f t="shared" si="91"/>
        <v>0</v>
      </c>
      <c r="Z602" s="133"/>
      <c r="AA602" s="133"/>
      <c r="AB602" s="133"/>
      <c r="AC602" s="133"/>
      <c r="AD602" s="149">
        <f>'Ficha funcionário'!Q597</f>
        <v>0</v>
      </c>
      <c r="AE602" s="149">
        <f>'Ficha funcionário'!P597</f>
        <v>0</v>
      </c>
      <c r="AF602" s="133"/>
      <c r="AG602" s="221"/>
      <c r="AH602" s="221"/>
      <c r="AI602" s="222">
        <f t="shared" si="96"/>
        <v>0</v>
      </c>
      <c r="AJ602" s="223">
        <f>'Ficha funcionário'!J597</f>
        <v>0</v>
      </c>
      <c r="AK602" s="222">
        <f>'Ficha funcionário'!K597</f>
        <v>0</v>
      </c>
      <c r="AL602" s="222">
        <f>'Ficha funcionário'!L597</f>
        <v>0</v>
      </c>
      <c r="AM602" s="222">
        <f>'Ficha funcionário'!M597</f>
        <v>0</v>
      </c>
      <c r="AN602" s="222">
        <f t="shared" si="92"/>
        <v>0</v>
      </c>
      <c r="AO602" s="134">
        <f t="shared" si="97"/>
        <v>0</v>
      </c>
      <c r="AP602" s="178"/>
      <c r="AQ602" s="246" t="s">
        <v>175</v>
      </c>
      <c r="AR602" s="179"/>
      <c r="AS602" s="179"/>
      <c r="AT602" s="179"/>
      <c r="AU602" s="179"/>
    </row>
    <row r="603" spans="1:47">
      <c r="A603" s="123">
        <f>'Ficha funcionário'!A598</f>
        <v>0</v>
      </c>
      <c r="B603" s="123">
        <f>'Ficha funcionário'!B598</f>
        <v>0</v>
      </c>
      <c r="C603" s="123">
        <f>'Ficha funcionário'!C598</f>
        <v>0</v>
      </c>
      <c r="D603" s="124">
        <f>'Ficha funcionário'!D598</f>
        <v>0</v>
      </c>
      <c r="E60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0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03" s="173">
        <f>'Ficha funcionário'!I598</f>
        <v>0</v>
      </c>
      <c r="H603" s="126">
        <f>'Ficha funcionário'!N598</f>
        <v>0</v>
      </c>
      <c r="I603" s="126">
        <f>'Ficha funcionário'!O598</f>
        <v>0</v>
      </c>
      <c r="J603" s="127">
        <f t="shared" si="93"/>
        <v>0</v>
      </c>
      <c r="K603" s="172"/>
      <c r="L603" s="172"/>
      <c r="M603" s="172"/>
      <c r="N603" s="128">
        <f t="shared" si="98"/>
        <v>0</v>
      </c>
      <c r="O603" s="128">
        <f t="shared" si="94"/>
        <v>0</v>
      </c>
      <c r="P603" s="128">
        <f t="shared" si="95"/>
        <v>0</v>
      </c>
      <c r="Q603" s="129">
        <f t="shared" si="99"/>
        <v>18</v>
      </c>
      <c r="R603" s="177">
        <v>0</v>
      </c>
      <c r="S603" s="177">
        <v>0</v>
      </c>
      <c r="T603" s="177">
        <v>0</v>
      </c>
      <c r="U603" s="129">
        <f>-(S603*'Ficha funcionário'!O598)*'Ficha de funcio e processa'!J603</f>
        <v>0</v>
      </c>
      <c r="V603" s="129">
        <f>(T603*'Ficha funcionário'!O598)*'Ficha de funcio e processa'!J603</f>
        <v>0</v>
      </c>
      <c r="W603" s="130">
        <f t="shared" si="100"/>
        <v>0</v>
      </c>
      <c r="X603" s="132"/>
      <c r="Y603" s="132">
        <f t="shared" si="91"/>
        <v>0</v>
      </c>
      <c r="Z603" s="133"/>
      <c r="AA603" s="133"/>
      <c r="AB603" s="133"/>
      <c r="AC603" s="133"/>
      <c r="AD603" s="149">
        <f>'Ficha funcionário'!Q598</f>
        <v>0</v>
      </c>
      <c r="AE603" s="149">
        <f>'Ficha funcionário'!P598</f>
        <v>0</v>
      </c>
      <c r="AF603" s="133"/>
      <c r="AG603" s="221"/>
      <c r="AH603" s="221"/>
      <c r="AI603" s="222">
        <f t="shared" si="96"/>
        <v>0</v>
      </c>
      <c r="AJ603" s="223">
        <f>'Ficha funcionário'!J598</f>
        <v>0</v>
      </c>
      <c r="AK603" s="222">
        <f>'Ficha funcionário'!K598</f>
        <v>0</v>
      </c>
      <c r="AL603" s="222">
        <f>'Ficha funcionário'!L598</f>
        <v>0</v>
      </c>
      <c r="AM603" s="222">
        <f>'Ficha funcionário'!M598</f>
        <v>0</v>
      </c>
      <c r="AN603" s="222">
        <f t="shared" si="92"/>
        <v>0</v>
      </c>
      <c r="AO603" s="134">
        <f t="shared" si="97"/>
        <v>0</v>
      </c>
      <c r="AP603" s="178"/>
      <c r="AQ603" s="246" t="s">
        <v>175</v>
      </c>
      <c r="AR603" s="179"/>
      <c r="AS603" s="179"/>
      <c r="AT603" s="179"/>
      <c r="AU603" s="179"/>
    </row>
    <row r="604" spans="1:47">
      <c r="A604" s="123">
        <f>'Ficha funcionário'!A599</f>
        <v>0</v>
      </c>
      <c r="B604" s="123">
        <f>'Ficha funcionário'!B599</f>
        <v>0</v>
      </c>
      <c r="C604" s="123">
        <f>'Ficha funcionário'!C599</f>
        <v>0</v>
      </c>
      <c r="D604" s="124">
        <f>'Ficha funcionário'!D599</f>
        <v>0</v>
      </c>
      <c r="E60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0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04" s="173">
        <f>'Ficha funcionário'!I599</f>
        <v>0</v>
      </c>
      <c r="H604" s="126">
        <f>'Ficha funcionário'!N599</f>
        <v>0</v>
      </c>
      <c r="I604" s="126">
        <f>'Ficha funcionário'!O599</f>
        <v>0</v>
      </c>
      <c r="J604" s="127">
        <f t="shared" si="93"/>
        <v>0</v>
      </c>
      <c r="K604" s="172"/>
      <c r="L604" s="172"/>
      <c r="M604" s="172"/>
      <c r="N604" s="128">
        <f t="shared" si="98"/>
        <v>0</v>
      </c>
      <c r="O604" s="128">
        <f t="shared" si="94"/>
        <v>0</v>
      </c>
      <c r="P604" s="128">
        <f t="shared" si="95"/>
        <v>0</v>
      </c>
      <c r="Q604" s="129">
        <f t="shared" si="99"/>
        <v>18</v>
      </c>
      <c r="R604" s="177">
        <v>0</v>
      </c>
      <c r="S604" s="177">
        <v>0</v>
      </c>
      <c r="T604" s="177">
        <v>0</v>
      </c>
      <c r="U604" s="129">
        <f>-(S604*'Ficha funcionário'!O599)*'Ficha de funcio e processa'!J604</f>
        <v>0</v>
      </c>
      <c r="V604" s="129">
        <f>(T604*'Ficha funcionário'!O599)*'Ficha de funcio e processa'!J604</f>
        <v>0</v>
      </c>
      <c r="W604" s="130">
        <f t="shared" si="100"/>
        <v>0</v>
      </c>
      <c r="X604" s="132"/>
      <c r="Y604" s="132">
        <f t="shared" si="91"/>
        <v>0</v>
      </c>
      <c r="Z604" s="133"/>
      <c r="AA604" s="133"/>
      <c r="AB604" s="133"/>
      <c r="AC604" s="133"/>
      <c r="AD604" s="149">
        <f>'Ficha funcionário'!Q599</f>
        <v>0</v>
      </c>
      <c r="AE604" s="149">
        <f>'Ficha funcionário'!P599</f>
        <v>0</v>
      </c>
      <c r="AF604" s="133"/>
      <c r="AG604" s="221"/>
      <c r="AH604" s="221"/>
      <c r="AI604" s="222">
        <f t="shared" si="96"/>
        <v>0</v>
      </c>
      <c r="AJ604" s="223">
        <f>'Ficha funcionário'!J599</f>
        <v>0</v>
      </c>
      <c r="AK604" s="222">
        <f>'Ficha funcionário'!K599</f>
        <v>0</v>
      </c>
      <c r="AL604" s="222">
        <f>'Ficha funcionário'!L599</f>
        <v>0</v>
      </c>
      <c r="AM604" s="222">
        <f>'Ficha funcionário'!M599</f>
        <v>0</v>
      </c>
      <c r="AN604" s="222">
        <f t="shared" si="92"/>
        <v>0</v>
      </c>
      <c r="AO604" s="134">
        <f t="shared" si="97"/>
        <v>0</v>
      </c>
      <c r="AP604" s="178"/>
      <c r="AQ604" s="246" t="s">
        <v>175</v>
      </c>
      <c r="AR604" s="179"/>
      <c r="AS604" s="179"/>
      <c r="AT604" s="179"/>
      <c r="AU604" s="179"/>
    </row>
    <row r="605" spans="1:47">
      <c r="A605" s="123">
        <f>'Ficha funcionário'!A600</f>
        <v>0</v>
      </c>
      <c r="B605" s="123">
        <f>'Ficha funcionário'!B600</f>
        <v>0</v>
      </c>
      <c r="C605" s="123">
        <f>'Ficha funcionário'!C600</f>
        <v>0</v>
      </c>
      <c r="D605" s="124">
        <f>'Ficha funcionário'!D600</f>
        <v>0</v>
      </c>
      <c r="E60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0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05" s="173">
        <f>'Ficha funcionário'!I600</f>
        <v>0</v>
      </c>
      <c r="H605" s="126">
        <f>'Ficha funcionário'!N600</f>
        <v>0</v>
      </c>
      <c r="I605" s="126">
        <f>'Ficha funcionário'!O600</f>
        <v>0</v>
      </c>
      <c r="J605" s="127">
        <f t="shared" si="93"/>
        <v>0</v>
      </c>
      <c r="K605" s="172"/>
      <c r="L605" s="172"/>
      <c r="M605" s="172"/>
      <c r="N605" s="128">
        <f t="shared" si="98"/>
        <v>0</v>
      </c>
      <c r="O605" s="128">
        <f t="shared" si="94"/>
        <v>0</v>
      </c>
      <c r="P605" s="128">
        <f t="shared" si="95"/>
        <v>0</v>
      </c>
      <c r="Q605" s="129">
        <f t="shared" si="99"/>
        <v>18</v>
      </c>
      <c r="R605" s="177">
        <v>0</v>
      </c>
      <c r="S605" s="177">
        <v>0</v>
      </c>
      <c r="T605" s="177">
        <v>0</v>
      </c>
      <c r="U605" s="129">
        <f>-(S605*'Ficha funcionário'!O600)*'Ficha de funcio e processa'!J605</f>
        <v>0</v>
      </c>
      <c r="V605" s="129">
        <f>(T605*'Ficha funcionário'!O600)*'Ficha de funcio e processa'!J605</f>
        <v>0</v>
      </c>
      <c r="W605" s="130">
        <f t="shared" si="100"/>
        <v>0</v>
      </c>
      <c r="X605" s="132"/>
      <c r="Y605" s="132">
        <f t="shared" si="91"/>
        <v>0</v>
      </c>
      <c r="Z605" s="133"/>
      <c r="AA605" s="133"/>
      <c r="AB605" s="133"/>
      <c r="AC605" s="133"/>
      <c r="AD605" s="149">
        <f>'Ficha funcionário'!Q600</f>
        <v>0</v>
      </c>
      <c r="AE605" s="149">
        <f>'Ficha funcionário'!P600</f>
        <v>0</v>
      </c>
      <c r="AF605" s="133"/>
      <c r="AG605" s="221"/>
      <c r="AH605" s="221"/>
      <c r="AI605" s="222">
        <f t="shared" si="96"/>
        <v>0</v>
      </c>
      <c r="AJ605" s="223">
        <f>'Ficha funcionário'!J600</f>
        <v>0</v>
      </c>
      <c r="AK605" s="222">
        <f>'Ficha funcionário'!K600</f>
        <v>0</v>
      </c>
      <c r="AL605" s="222">
        <f>'Ficha funcionário'!L600</f>
        <v>0</v>
      </c>
      <c r="AM605" s="222">
        <f>'Ficha funcionário'!M600</f>
        <v>0</v>
      </c>
      <c r="AN605" s="222">
        <f t="shared" si="92"/>
        <v>0</v>
      </c>
      <c r="AO605" s="134">
        <f t="shared" si="97"/>
        <v>0</v>
      </c>
      <c r="AP605" s="178"/>
      <c r="AQ605" s="246" t="s">
        <v>175</v>
      </c>
      <c r="AR605" s="179"/>
      <c r="AS605" s="179"/>
      <c r="AT605" s="179"/>
      <c r="AU605" s="179"/>
    </row>
    <row r="606" spans="1:47">
      <c r="A606" s="123">
        <f>'Ficha funcionário'!A601</f>
        <v>0</v>
      </c>
      <c r="B606" s="123">
        <f>'Ficha funcionário'!B601</f>
        <v>0</v>
      </c>
      <c r="C606" s="123">
        <f>'Ficha funcionário'!C601</f>
        <v>0</v>
      </c>
      <c r="D606" s="124">
        <f>'Ficha funcionário'!D601</f>
        <v>0</v>
      </c>
      <c r="E60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0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06" s="173">
        <f>'Ficha funcionário'!I601</f>
        <v>0</v>
      </c>
      <c r="H606" s="126">
        <f>'Ficha funcionário'!N601</f>
        <v>0</v>
      </c>
      <c r="I606" s="126">
        <f>'Ficha funcionário'!O601</f>
        <v>0</v>
      </c>
      <c r="J606" s="127">
        <f t="shared" si="93"/>
        <v>0</v>
      </c>
      <c r="K606" s="172"/>
      <c r="L606" s="172"/>
      <c r="M606" s="172"/>
      <c r="N606" s="128">
        <f t="shared" si="98"/>
        <v>0</v>
      </c>
      <c r="O606" s="128">
        <f t="shared" si="94"/>
        <v>0</v>
      </c>
      <c r="P606" s="128">
        <f t="shared" si="95"/>
        <v>0</v>
      </c>
      <c r="Q606" s="129">
        <f t="shared" si="99"/>
        <v>18</v>
      </c>
      <c r="R606" s="177">
        <v>0</v>
      </c>
      <c r="S606" s="177">
        <v>0</v>
      </c>
      <c r="T606" s="177">
        <v>0</v>
      </c>
      <c r="U606" s="129">
        <f>-(S606*'Ficha funcionário'!O601)*'Ficha de funcio e processa'!J606</f>
        <v>0</v>
      </c>
      <c r="V606" s="129">
        <f>(T606*'Ficha funcionário'!O601)*'Ficha de funcio e processa'!J606</f>
        <v>0</v>
      </c>
      <c r="W606" s="130">
        <f t="shared" si="100"/>
        <v>0</v>
      </c>
      <c r="X606" s="132"/>
      <c r="Y606" s="132">
        <f t="shared" si="91"/>
        <v>0</v>
      </c>
      <c r="Z606" s="133"/>
      <c r="AA606" s="133"/>
      <c r="AB606" s="133"/>
      <c r="AC606" s="133"/>
      <c r="AD606" s="149">
        <f>'Ficha funcionário'!Q601</f>
        <v>0</v>
      </c>
      <c r="AE606" s="149">
        <f>'Ficha funcionário'!P601</f>
        <v>0</v>
      </c>
      <c r="AF606" s="133"/>
      <c r="AG606" s="221"/>
      <c r="AH606" s="221"/>
      <c r="AI606" s="222">
        <f t="shared" si="96"/>
        <v>0</v>
      </c>
      <c r="AJ606" s="223">
        <f>'Ficha funcionário'!J601</f>
        <v>0</v>
      </c>
      <c r="AK606" s="222">
        <f>'Ficha funcionário'!K601</f>
        <v>0</v>
      </c>
      <c r="AL606" s="222">
        <f>'Ficha funcionário'!L601</f>
        <v>0</v>
      </c>
      <c r="AM606" s="222">
        <f>'Ficha funcionário'!M601</f>
        <v>0</v>
      </c>
      <c r="AN606" s="222">
        <f t="shared" si="92"/>
        <v>0</v>
      </c>
      <c r="AO606" s="134">
        <f t="shared" si="97"/>
        <v>0</v>
      </c>
      <c r="AP606" s="178"/>
      <c r="AQ606" s="246" t="s">
        <v>175</v>
      </c>
      <c r="AR606" s="179"/>
      <c r="AS606" s="179"/>
      <c r="AT606" s="179"/>
      <c r="AU606" s="179"/>
    </row>
    <row r="607" spans="1:47">
      <c r="A607" s="123">
        <f>'Ficha funcionário'!A602</f>
        <v>0</v>
      </c>
      <c r="B607" s="123">
        <f>'Ficha funcionário'!B602</f>
        <v>0</v>
      </c>
      <c r="C607" s="123">
        <f>'Ficha funcionário'!C602</f>
        <v>0</v>
      </c>
      <c r="D607" s="124">
        <f>'Ficha funcionário'!D602</f>
        <v>0</v>
      </c>
      <c r="E60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0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07" s="173">
        <f>'Ficha funcionário'!I602</f>
        <v>0</v>
      </c>
      <c r="H607" s="126">
        <f>'Ficha funcionário'!N602</f>
        <v>0</v>
      </c>
      <c r="I607" s="126">
        <f>'Ficha funcionário'!O602</f>
        <v>0</v>
      </c>
      <c r="J607" s="127">
        <f t="shared" si="93"/>
        <v>0</v>
      </c>
      <c r="K607" s="172"/>
      <c r="L607" s="172"/>
      <c r="M607" s="172"/>
      <c r="N607" s="128">
        <f t="shared" si="98"/>
        <v>0</v>
      </c>
      <c r="O607" s="128">
        <f t="shared" si="94"/>
        <v>0</v>
      </c>
      <c r="P607" s="128">
        <f t="shared" si="95"/>
        <v>0</v>
      </c>
      <c r="Q607" s="129">
        <f t="shared" si="99"/>
        <v>18</v>
      </c>
      <c r="R607" s="177">
        <v>0</v>
      </c>
      <c r="S607" s="177">
        <v>0</v>
      </c>
      <c r="T607" s="177">
        <v>0</v>
      </c>
      <c r="U607" s="129">
        <f>-(S607*'Ficha funcionário'!O602)*'Ficha de funcio e processa'!J607</f>
        <v>0</v>
      </c>
      <c r="V607" s="129">
        <f>(T607*'Ficha funcionário'!O602)*'Ficha de funcio e processa'!J607</f>
        <v>0</v>
      </c>
      <c r="W607" s="130">
        <f t="shared" si="100"/>
        <v>0</v>
      </c>
      <c r="X607" s="132"/>
      <c r="Y607" s="132">
        <f t="shared" si="91"/>
        <v>0</v>
      </c>
      <c r="Z607" s="133"/>
      <c r="AA607" s="133"/>
      <c r="AB607" s="133"/>
      <c r="AC607" s="133"/>
      <c r="AD607" s="149">
        <f>'Ficha funcionário'!Q602</f>
        <v>0</v>
      </c>
      <c r="AE607" s="149">
        <f>'Ficha funcionário'!P602</f>
        <v>0</v>
      </c>
      <c r="AF607" s="133"/>
      <c r="AG607" s="221"/>
      <c r="AH607" s="221"/>
      <c r="AI607" s="222">
        <f t="shared" si="96"/>
        <v>0</v>
      </c>
      <c r="AJ607" s="223">
        <f>'Ficha funcionário'!J602</f>
        <v>0</v>
      </c>
      <c r="AK607" s="222">
        <f>'Ficha funcionário'!K602</f>
        <v>0</v>
      </c>
      <c r="AL607" s="222">
        <f>'Ficha funcionário'!L602</f>
        <v>0</v>
      </c>
      <c r="AM607" s="222">
        <f>'Ficha funcionário'!M602</f>
        <v>0</v>
      </c>
      <c r="AN607" s="222">
        <f t="shared" si="92"/>
        <v>0</v>
      </c>
      <c r="AO607" s="134">
        <f t="shared" si="97"/>
        <v>0</v>
      </c>
      <c r="AP607" s="178"/>
      <c r="AQ607" s="246" t="s">
        <v>175</v>
      </c>
      <c r="AR607" s="179"/>
      <c r="AS607" s="179"/>
      <c r="AT607" s="179"/>
      <c r="AU607" s="179"/>
    </row>
    <row r="608" spans="1:47">
      <c r="A608" s="123">
        <f>'Ficha funcionário'!A603</f>
        <v>0</v>
      </c>
      <c r="B608" s="123">
        <f>'Ficha funcionário'!B603</f>
        <v>0</v>
      </c>
      <c r="C608" s="123">
        <f>'Ficha funcionário'!C603</f>
        <v>0</v>
      </c>
      <c r="D608" s="124">
        <f>'Ficha funcionário'!D603</f>
        <v>0</v>
      </c>
      <c r="E60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0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08" s="173">
        <f>'Ficha funcionário'!I603</f>
        <v>0</v>
      </c>
      <c r="H608" s="126">
        <f>'Ficha funcionário'!N603</f>
        <v>0</v>
      </c>
      <c r="I608" s="126">
        <f>'Ficha funcionário'!O603</f>
        <v>0</v>
      </c>
      <c r="J608" s="127">
        <f t="shared" si="93"/>
        <v>0</v>
      </c>
      <c r="K608" s="172"/>
      <c r="L608" s="172"/>
      <c r="M608" s="172"/>
      <c r="N608" s="128">
        <f t="shared" si="98"/>
        <v>0</v>
      </c>
      <c r="O608" s="128">
        <f t="shared" si="94"/>
        <v>0</v>
      </c>
      <c r="P608" s="128">
        <f t="shared" si="95"/>
        <v>0</v>
      </c>
      <c r="Q608" s="129">
        <f t="shared" si="99"/>
        <v>18</v>
      </c>
      <c r="R608" s="177">
        <v>0</v>
      </c>
      <c r="S608" s="177">
        <v>0</v>
      </c>
      <c r="T608" s="177">
        <v>0</v>
      </c>
      <c r="U608" s="129">
        <f>-(S608*'Ficha funcionário'!O603)*'Ficha de funcio e processa'!J608</f>
        <v>0</v>
      </c>
      <c r="V608" s="129">
        <f>(T608*'Ficha funcionário'!O603)*'Ficha de funcio e processa'!J608</f>
        <v>0</v>
      </c>
      <c r="W608" s="130">
        <f t="shared" si="100"/>
        <v>0</v>
      </c>
      <c r="X608" s="132"/>
      <c r="Y608" s="132">
        <f t="shared" si="91"/>
        <v>0</v>
      </c>
      <c r="Z608" s="133"/>
      <c r="AA608" s="133"/>
      <c r="AB608" s="133"/>
      <c r="AC608" s="133"/>
      <c r="AD608" s="149">
        <f>'Ficha funcionário'!Q603</f>
        <v>0</v>
      </c>
      <c r="AE608" s="149">
        <f>'Ficha funcionário'!P603</f>
        <v>0</v>
      </c>
      <c r="AF608" s="133"/>
      <c r="AG608" s="221"/>
      <c r="AH608" s="221"/>
      <c r="AI608" s="222">
        <f t="shared" si="96"/>
        <v>0</v>
      </c>
      <c r="AJ608" s="223">
        <f>'Ficha funcionário'!J603</f>
        <v>0</v>
      </c>
      <c r="AK608" s="222">
        <f>'Ficha funcionário'!K603</f>
        <v>0</v>
      </c>
      <c r="AL608" s="222">
        <f>'Ficha funcionário'!L603</f>
        <v>0</v>
      </c>
      <c r="AM608" s="222">
        <f>'Ficha funcionário'!M603</f>
        <v>0</v>
      </c>
      <c r="AN608" s="222">
        <f t="shared" si="92"/>
        <v>0</v>
      </c>
      <c r="AO608" s="134">
        <f t="shared" si="97"/>
        <v>0</v>
      </c>
      <c r="AP608" s="178"/>
      <c r="AQ608" s="246" t="s">
        <v>175</v>
      </c>
      <c r="AR608" s="179"/>
      <c r="AS608" s="179"/>
      <c r="AT608" s="179"/>
      <c r="AU608" s="179"/>
    </row>
    <row r="609" spans="1:47">
      <c r="A609" s="123">
        <f>'Ficha funcionário'!A604</f>
        <v>0</v>
      </c>
      <c r="B609" s="123">
        <f>'Ficha funcionário'!B604</f>
        <v>0</v>
      </c>
      <c r="C609" s="123">
        <f>'Ficha funcionário'!C604</f>
        <v>0</v>
      </c>
      <c r="D609" s="124">
        <f>'Ficha funcionário'!D604</f>
        <v>0</v>
      </c>
      <c r="E60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0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09" s="173">
        <f>'Ficha funcionário'!I604</f>
        <v>0</v>
      </c>
      <c r="H609" s="126">
        <f>'Ficha funcionário'!N604</f>
        <v>0</v>
      </c>
      <c r="I609" s="126">
        <f>'Ficha funcionário'!O604</f>
        <v>0</v>
      </c>
      <c r="J609" s="127">
        <f t="shared" si="93"/>
        <v>0</v>
      </c>
      <c r="K609" s="172"/>
      <c r="L609" s="172"/>
      <c r="M609" s="172"/>
      <c r="N609" s="128">
        <f t="shared" si="98"/>
        <v>0</v>
      </c>
      <c r="O609" s="128">
        <f t="shared" si="94"/>
        <v>0</v>
      </c>
      <c r="P609" s="128">
        <f t="shared" si="95"/>
        <v>0</v>
      </c>
      <c r="Q609" s="129">
        <f t="shared" si="99"/>
        <v>18</v>
      </c>
      <c r="R609" s="177">
        <v>0</v>
      </c>
      <c r="S609" s="177">
        <v>0</v>
      </c>
      <c r="T609" s="177">
        <v>0</v>
      </c>
      <c r="U609" s="129">
        <f>-(S609*'Ficha funcionário'!O604)*'Ficha de funcio e processa'!J609</f>
        <v>0</v>
      </c>
      <c r="V609" s="129">
        <f>(T609*'Ficha funcionário'!O604)*'Ficha de funcio e processa'!J609</f>
        <v>0</v>
      </c>
      <c r="W609" s="130">
        <f t="shared" si="100"/>
        <v>0</v>
      </c>
      <c r="X609" s="132"/>
      <c r="Y609" s="132">
        <f t="shared" si="91"/>
        <v>0</v>
      </c>
      <c r="Z609" s="133"/>
      <c r="AA609" s="133"/>
      <c r="AB609" s="133"/>
      <c r="AC609" s="133"/>
      <c r="AD609" s="149">
        <f>'Ficha funcionário'!Q604</f>
        <v>0</v>
      </c>
      <c r="AE609" s="149">
        <f>'Ficha funcionário'!P604</f>
        <v>0</v>
      </c>
      <c r="AF609" s="133"/>
      <c r="AG609" s="221"/>
      <c r="AH609" s="221"/>
      <c r="AI609" s="222">
        <f t="shared" si="96"/>
        <v>0</v>
      </c>
      <c r="AJ609" s="223">
        <f>'Ficha funcionário'!J604</f>
        <v>0</v>
      </c>
      <c r="AK609" s="222">
        <f>'Ficha funcionário'!K604</f>
        <v>0</v>
      </c>
      <c r="AL609" s="222">
        <f>'Ficha funcionário'!L604</f>
        <v>0</v>
      </c>
      <c r="AM609" s="222">
        <f>'Ficha funcionário'!M604</f>
        <v>0</v>
      </c>
      <c r="AN609" s="222">
        <f t="shared" si="92"/>
        <v>0</v>
      </c>
      <c r="AO609" s="134">
        <f t="shared" si="97"/>
        <v>0</v>
      </c>
      <c r="AP609" s="178"/>
      <c r="AQ609" s="246" t="s">
        <v>175</v>
      </c>
      <c r="AR609" s="179"/>
      <c r="AS609" s="179"/>
      <c r="AT609" s="179"/>
      <c r="AU609" s="179"/>
    </row>
    <row r="610" spans="1:47">
      <c r="A610" s="123">
        <f>'Ficha funcionário'!A605</f>
        <v>0</v>
      </c>
      <c r="B610" s="123">
        <f>'Ficha funcionário'!B605</f>
        <v>0</v>
      </c>
      <c r="C610" s="123">
        <f>'Ficha funcionário'!C605</f>
        <v>0</v>
      </c>
      <c r="D610" s="124">
        <f>'Ficha funcionário'!D605</f>
        <v>0</v>
      </c>
      <c r="E61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1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10" s="173">
        <f>'Ficha funcionário'!I605</f>
        <v>0</v>
      </c>
      <c r="H610" s="126">
        <f>'Ficha funcionário'!N605</f>
        <v>0</v>
      </c>
      <c r="I610" s="126">
        <f>'Ficha funcionário'!O605</f>
        <v>0</v>
      </c>
      <c r="J610" s="127">
        <f t="shared" si="93"/>
        <v>0</v>
      </c>
      <c r="K610" s="172"/>
      <c r="L610" s="172"/>
      <c r="M610" s="172"/>
      <c r="N610" s="128">
        <f t="shared" si="98"/>
        <v>0</v>
      </c>
      <c r="O610" s="128">
        <f t="shared" si="94"/>
        <v>0</v>
      </c>
      <c r="P610" s="128">
        <f t="shared" si="95"/>
        <v>0</v>
      </c>
      <c r="Q610" s="129">
        <f t="shared" si="99"/>
        <v>18</v>
      </c>
      <c r="R610" s="177">
        <v>0</v>
      </c>
      <c r="S610" s="177">
        <v>0</v>
      </c>
      <c r="T610" s="177">
        <v>0</v>
      </c>
      <c r="U610" s="129">
        <f>-(S610*'Ficha funcionário'!O605)*'Ficha de funcio e processa'!J610</f>
        <v>0</v>
      </c>
      <c r="V610" s="129">
        <f>(T610*'Ficha funcionário'!O605)*'Ficha de funcio e processa'!J610</f>
        <v>0</v>
      </c>
      <c r="W610" s="130">
        <f t="shared" si="100"/>
        <v>0</v>
      </c>
      <c r="X610" s="132"/>
      <c r="Y610" s="132">
        <f t="shared" si="91"/>
        <v>0</v>
      </c>
      <c r="Z610" s="133"/>
      <c r="AA610" s="133"/>
      <c r="AB610" s="133"/>
      <c r="AC610" s="133"/>
      <c r="AD610" s="149">
        <f>'Ficha funcionário'!Q605</f>
        <v>0</v>
      </c>
      <c r="AE610" s="149">
        <f>'Ficha funcionário'!P605</f>
        <v>0</v>
      </c>
      <c r="AF610" s="133"/>
      <c r="AG610" s="221"/>
      <c r="AH610" s="221"/>
      <c r="AI610" s="222">
        <f t="shared" si="96"/>
        <v>0</v>
      </c>
      <c r="AJ610" s="223">
        <f>'Ficha funcionário'!J605</f>
        <v>0</v>
      </c>
      <c r="AK610" s="222">
        <f>'Ficha funcionário'!K605</f>
        <v>0</v>
      </c>
      <c r="AL610" s="222">
        <f>'Ficha funcionário'!L605</f>
        <v>0</v>
      </c>
      <c r="AM610" s="222">
        <f>'Ficha funcionário'!M605</f>
        <v>0</v>
      </c>
      <c r="AN610" s="222">
        <f t="shared" si="92"/>
        <v>0</v>
      </c>
      <c r="AO610" s="134">
        <f t="shared" si="97"/>
        <v>0</v>
      </c>
      <c r="AP610" s="178"/>
      <c r="AQ610" s="246" t="s">
        <v>175</v>
      </c>
      <c r="AR610" s="179"/>
      <c r="AS610" s="179"/>
      <c r="AT610" s="179"/>
      <c r="AU610" s="179"/>
    </row>
    <row r="611" spans="1:47">
      <c r="A611" s="123">
        <f>'Ficha funcionário'!A606</f>
        <v>0</v>
      </c>
      <c r="B611" s="123">
        <f>'Ficha funcionário'!B606</f>
        <v>0</v>
      </c>
      <c r="C611" s="123">
        <f>'Ficha funcionário'!C606</f>
        <v>0</v>
      </c>
      <c r="D611" s="124">
        <f>'Ficha funcionário'!D606</f>
        <v>0</v>
      </c>
      <c r="E61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1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11" s="173">
        <f>'Ficha funcionário'!I606</f>
        <v>0</v>
      </c>
      <c r="H611" s="126">
        <f>'Ficha funcionário'!N606</f>
        <v>0</v>
      </c>
      <c r="I611" s="126">
        <f>'Ficha funcionário'!O606</f>
        <v>0</v>
      </c>
      <c r="J611" s="127">
        <f t="shared" si="93"/>
        <v>0</v>
      </c>
      <c r="K611" s="172"/>
      <c r="L611" s="172"/>
      <c r="M611" s="172"/>
      <c r="N611" s="128">
        <f t="shared" si="98"/>
        <v>0</v>
      </c>
      <c r="O611" s="128">
        <f t="shared" si="94"/>
        <v>0</v>
      </c>
      <c r="P611" s="128">
        <f t="shared" si="95"/>
        <v>0</v>
      </c>
      <c r="Q611" s="129">
        <f t="shared" si="99"/>
        <v>18</v>
      </c>
      <c r="R611" s="177">
        <v>0</v>
      </c>
      <c r="S611" s="177">
        <v>0</v>
      </c>
      <c r="T611" s="177">
        <v>0</v>
      </c>
      <c r="U611" s="129">
        <f>-(S611*'Ficha funcionário'!O606)*'Ficha de funcio e processa'!J611</f>
        <v>0</v>
      </c>
      <c r="V611" s="129">
        <f>(T611*'Ficha funcionário'!O606)*'Ficha de funcio e processa'!J611</f>
        <v>0</v>
      </c>
      <c r="W611" s="130">
        <f t="shared" si="100"/>
        <v>0</v>
      </c>
      <c r="X611" s="132"/>
      <c r="Y611" s="132">
        <f t="shared" ref="Y611:Y627" si="101">G611*5%</f>
        <v>0</v>
      </c>
      <c r="Z611" s="133"/>
      <c r="AA611" s="133"/>
      <c r="AB611" s="133"/>
      <c r="AC611" s="133"/>
      <c r="AD611" s="149">
        <f>'Ficha funcionário'!Q606</f>
        <v>0</v>
      </c>
      <c r="AE611" s="149">
        <f>'Ficha funcionário'!P606</f>
        <v>0</v>
      </c>
      <c r="AF611" s="133"/>
      <c r="AG611" s="221"/>
      <c r="AH611" s="221"/>
      <c r="AI611" s="222">
        <f t="shared" si="96"/>
        <v>0</v>
      </c>
      <c r="AJ611" s="223">
        <f>'Ficha funcionário'!J606</f>
        <v>0</v>
      </c>
      <c r="AK611" s="222">
        <f>'Ficha funcionário'!K606</f>
        <v>0</v>
      </c>
      <c r="AL611" s="222">
        <f>'Ficha funcionário'!L606</f>
        <v>0</v>
      </c>
      <c r="AM611" s="222">
        <f>'Ficha funcionário'!M606</f>
        <v>0</v>
      </c>
      <c r="AN611" s="222">
        <f t="shared" ref="AN611:AN627" si="102">(AM611*AJ611)+AK611</f>
        <v>0</v>
      </c>
      <c r="AO611" s="134">
        <f t="shared" si="97"/>
        <v>0</v>
      </c>
      <c r="AP611" s="178"/>
      <c r="AQ611" s="246" t="s">
        <v>175</v>
      </c>
      <c r="AR611" s="179"/>
      <c r="AS611" s="179"/>
      <c r="AT611" s="179"/>
      <c r="AU611" s="179"/>
    </row>
    <row r="612" spans="1:47">
      <c r="A612" s="123">
        <f>'Ficha funcionário'!A607</f>
        <v>0</v>
      </c>
      <c r="B612" s="123">
        <f>'Ficha funcionário'!B607</f>
        <v>0</v>
      </c>
      <c r="C612" s="123">
        <f>'Ficha funcionário'!C607</f>
        <v>0</v>
      </c>
      <c r="D612" s="124">
        <f>'Ficha funcionário'!D607</f>
        <v>0</v>
      </c>
      <c r="E61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1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12" s="173">
        <f>'Ficha funcionário'!I607</f>
        <v>0</v>
      </c>
      <c r="H612" s="126">
        <f>'Ficha funcionário'!N607</f>
        <v>0</v>
      </c>
      <c r="I612" s="126">
        <f>'Ficha funcionário'!O607</f>
        <v>0</v>
      </c>
      <c r="J612" s="127">
        <f t="shared" si="93"/>
        <v>0</v>
      </c>
      <c r="K612" s="172"/>
      <c r="L612" s="172"/>
      <c r="M612" s="172"/>
      <c r="N612" s="128">
        <f t="shared" si="98"/>
        <v>0</v>
      </c>
      <c r="O612" s="128">
        <f t="shared" si="94"/>
        <v>0</v>
      </c>
      <c r="P612" s="128">
        <f t="shared" si="95"/>
        <v>0</v>
      </c>
      <c r="Q612" s="129">
        <f t="shared" si="99"/>
        <v>18</v>
      </c>
      <c r="R612" s="177">
        <v>0</v>
      </c>
      <c r="S612" s="177">
        <v>0</v>
      </c>
      <c r="T612" s="177">
        <v>0</v>
      </c>
      <c r="U612" s="129">
        <f>-(S612*'Ficha funcionário'!O607)*'Ficha de funcio e processa'!J612</f>
        <v>0</v>
      </c>
      <c r="V612" s="129">
        <f>(T612*'Ficha funcionário'!O607)*'Ficha de funcio e processa'!J612</f>
        <v>0</v>
      </c>
      <c r="W612" s="130">
        <f t="shared" si="100"/>
        <v>0</v>
      </c>
      <c r="X612" s="132"/>
      <c r="Y612" s="132">
        <f t="shared" si="101"/>
        <v>0</v>
      </c>
      <c r="Z612" s="133"/>
      <c r="AA612" s="133"/>
      <c r="AB612" s="133"/>
      <c r="AC612" s="133"/>
      <c r="AD612" s="149">
        <f>'Ficha funcionário'!Q607</f>
        <v>0</v>
      </c>
      <c r="AE612" s="149">
        <f>'Ficha funcionário'!P607</f>
        <v>0</v>
      </c>
      <c r="AF612" s="133"/>
      <c r="AG612" s="221"/>
      <c r="AH612" s="221"/>
      <c r="AI612" s="222">
        <f t="shared" si="96"/>
        <v>0</v>
      </c>
      <c r="AJ612" s="223">
        <f>'Ficha funcionário'!J607</f>
        <v>0</v>
      </c>
      <c r="AK612" s="222">
        <f>'Ficha funcionário'!K607</f>
        <v>0</v>
      </c>
      <c r="AL612" s="222">
        <f>'Ficha funcionário'!L607</f>
        <v>0</v>
      </c>
      <c r="AM612" s="222">
        <f>'Ficha funcionário'!M607</f>
        <v>0</v>
      </c>
      <c r="AN612" s="222">
        <f t="shared" si="102"/>
        <v>0</v>
      </c>
      <c r="AO612" s="134">
        <f t="shared" si="97"/>
        <v>0</v>
      </c>
      <c r="AP612" s="178"/>
      <c r="AQ612" s="246" t="s">
        <v>175</v>
      </c>
      <c r="AR612" s="179"/>
      <c r="AS612" s="179"/>
      <c r="AT612" s="179"/>
      <c r="AU612" s="179"/>
    </row>
    <row r="613" spans="1:47">
      <c r="A613" s="123">
        <f>'Ficha funcionário'!A608</f>
        <v>0</v>
      </c>
      <c r="B613" s="123">
        <f>'Ficha funcionário'!B608</f>
        <v>0</v>
      </c>
      <c r="C613" s="123">
        <f>'Ficha funcionário'!C608</f>
        <v>0</v>
      </c>
      <c r="D613" s="124">
        <f>'Ficha funcionário'!D608</f>
        <v>0</v>
      </c>
      <c r="E61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1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13" s="173">
        <f>'Ficha funcionário'!I608</f>
        <v>0</v>
      </c>
      <c r="H613" s="126">
        <f>'Ficha funcionário'!N608</f>
        <v>0</v>
      </c>
      <c r="I613" s="126">
        <f>'Ficha funcionário'!O608</f>
        <v>0</v>
      </c>
      <c r="J613" s="127">
        <f t="shared" si="93"/>
        <v>0</v>
      </c>
      <c r="K613" s="172"/>
      <c r="L613" s="172"/>
      <c r="M613" s="172"/>
      <c r="N613" s="128">
        <f t="shared" si="98"/>
        <v>0</v>
      </c>
      <c r="O613" s="128">
        <f t="shared" si="94"/>
        <v>0</v>
      </c>
      <c r="P613" s="128">
        <f t="shared" si="95"/>
        <v>0</v>
      </c>
      <c r="Q613" s="129">
        <f t="shared" si="99"/>
        <v>18</v>
      </c>
      <c r="R613" s="177">
        <v>0</v>
      </c>
      <c r="S613" s="177">
        <v>0</v>
      </c>
      <c r="T613" s="177">
        <v>0</v>
      </c>
      <c r="U613" s="129">
        <f>-(S613*'Ficha funcionário'!O608)*'Ficha de funcio e processa'!J613</f>
        <v>0</v>
      </c>
      <c r="V613" s="129">
        <f>(T613*'Ficha funcionário'!O608)*'Ficha de funcio e processa'!J613</f>
        <v>0</v>
      </c>
      <c r="W613" s="130">
        <f t="shared" si="100"/>
        <v>0</v>
      </c>
      <c r="X613" s="132"/>
      <c r="Y613" s="132">
        <f t="shared" si="101"/>
        <v>0</v>
      </c>
      <c r="Z613" s="133"/>
      <c r="AA613" s="133"/>
      <c r="AB613" s="133"/>
      <c r="AC613" s="133"/>
      <c r="AD613" s="149">
        <f>'Ficha funcionário'!Q608</f>
        <v>0</v>
      </c>
      <c r="AE613" s="149">
        <f>'Ficha funcionário'!P608</f>
        <v>0</v>
      </c>
      <c r="AF613" s="133"/>
      <c r="AG613" s="221"/>
      <c r="AH613" s="221"/>
      <c r="AI613" s="222">
        <f t="shared" si="96"/>
        <v>0</v>
      </c>
      <c r="AJ613" s="223">
        <f>'Ficha funcionário'!J608</f>
        <v>0</v>
      </c>
      <c r="AK613" s="222">
        <f>'Ficha funcionário'!K608</f>
        <v>0</v>
      </c>
      <c r="AL613" s="222">
        <f>'Ficha funcionário'!L608</f>
        <v>0</v>
      </c>
      <c r="AM613" s="222">
        <f>'Ficha funcionário'!M608</f>
        <v>0</v>
      </c>
      <c r="AN613" s="222">
        <f t="shared" si="102"/>
        <v>0</v>
      </c>
      <c r="AO613" s="134">
        <f t="shared" si="97"/>
        <v>0</v>
      </c>
      <c r="AP613" s="178"/>
      <c r="AQ613" s="246" t="s">
        <v>175</v>
      </c>
      <c r="AR613" s="179"/>
      <c r="AS613" s="179"/>
      <c r="AT613" s="179"/>
      <c r="AU613" s="179"/>
    </row>
    <row r="614" spans="1:47">
      <c r="A614" s="123">
        <f>'Ficha funcionário'!A609</f>
        <v>0</v>
      </c>
      <c r="B614" s="123">
        <f>'Ficha funcionário'!B609</f>
        <v>0</v>
      </c>
      <c r="C614" s="123">
        <f>'Ficha funcionário'!C609</f>
        <v>0</v>
      </c>
      <c r="D614" s="124">
        <f>'Ficha funcionário'!D609</f>
        <v>0</v>
      </c>
      <c r="E61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1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14" s="173">
        <f>'Ficha funcionário'!I609</f>
        <v>0</v>
      </c>
      <c r="H614" s="126">
        <f>'Ficha funcionário'!N609</f>
        <v>0</v>
      </c>
      <c r="I614" s="126">
        <f>'Ficha funcionário'!O609</f>
        <v>0</v>
      </c>
      <c r="J614" s="127">
        <f t="shared" si="93"/>
        <v>0</v>
      </c>
      <c r="K614" s="172"/>
      <c r="L614" s="172"/>
      <c r="M614" s="172"/>
      <c r="N614" s="128">
        <f t="shared" si="98"/>
        <v>0</v>
      </c>
      <c r="O614" s="128">
        <f t="shared" si="94"/>
        <v>0</v>
      </c>
      <c r="P614" s="128">
        <f t="shared" si="95"/>
        <v>0</v>
      </c>
      <c r="Q614" s="129">
        <f t="shared" si="99"/>
        <v>18</v>
      </c>
      <c r="R614" s="177">
        <v>0</v>
      </c>
      <c r="S614" s="177">
        <v>0</v>
      </c>
      <c r="T614" s="177">
        <v>0</v>
      </c>
      <c r="U614" s="129">
        <f>-(S614*'Ficha funcionário'!O609)*'Ficha de funcio e processa'!J614</f>
        <v>0</v>
      </c>
      <c r="V614" s="129">
        <f>(T614*'Ficha funcionário'!O609)*'Ficha de funcio e processa'!J614</f>
        <v>0</v>
      </c>
      <c r="W614" s="130">
        <f t="shared" si="100"/>
        <v>0</v>
      </c>
      <c r="X614" s="132"/>
      <c r="Y614" s="132">
        <f t="shared" si="101"/>
        <v>0</v>
      </c>
      <c r="Z614" s="133"/>
      <c r="AA614" s="133"/>
      <c r="AB614" s="133"/>
      <c r="AC614" s="133"/>
      <c r="AD614" s="149">
        <f>'Ficha funcionário'!Q609</f>
        <v>0</v>
      </c>
      <c r="AE614" s="149">
        <f>'Ficha funcionário'!P609</f>
        <v>0</v>
      </c>
      <c r="AF614" s="133"/>
      <c r="AG614" s="221"/>
      <c r="AH614" s="221"/>
      <c r="AI614" s="222">
        <f t="shared" si="96"/>
        <v>0</v>
      </c>
      <c r="AJ614" s="223">
        <f>'Ficha funcionário'!J609</f>
        <v>0</v>
      </c>
      <c r="AK614" s="222">
        <f>'Ficha funcionário'!K609</f>
        <v>0</v>
      </c>
      <c r="AL614" s="222">
        <f>'Ficha funcionário'!L609</f>
        <v>0</v>
      </c>
      <c r="AM614" s="222">
        <f>'Ficha funcionário'!M609</f>
        <v>0</v>
      </c>
      <c r="AN614" s="222">
        <f t="shared" si="102"/>
        <v>0</v>
      </c>
      <c r="AO614" s="134">
        <f t="shared" si="97"/>
        <v>0</v>
      </c>
      <c r="AP614" s="178"/>
      <c r="AQ614" s="246" t="s">
        <v>175</v>
      </c>
      <c r="AR614" s="179"/>
      <c r="AS614" s="179"/>
      <c r="AT614" s="179"/>
      <c r="AU614" s="179"/>
    </row>
    <row r="615" spans="1:47">
      <c r="A615" s="123">
        <f>'Ficha funcionário'!A610</f>
        <v>0</v>
      </c>
      <c r="B615" s="123">
        <f>'Ficha funcionário'!B610</f>
        <v>0</v>
      </c>
      <c r="C615" s="123">
        <f>'Ficha funcionário'!C610</f>
        <v>0</v>
      </c>
      <c r="D615" s="124">
        <f>'Ficha funcionário'!D610</f>
        <v>0</v>
      </c>
      <c r="E61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1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15" s="173">
        <f>'Ficha funcionário'!I610</f>
        <v>0</v>
      </c>
      <c r="H615" s="126">
        <f>'Ficha funcionário'!N610</f>
        <v>0</v>
      </c>
      <c r="I615" s="126">
        <f>'Ficha funcionário'!O610</f>
        <v>0</v>
      </c>
      <c r="J615" s="127">
        <f t="shared" si="93"/>
        <v>0</v>
      </c>
      <c r="K615" s="172"/>
      <c r="L615" s="172"/>
      <c r="M615" s="172"/>
      <c r="N615" s="128">
        <f t="shared" si="98"/>
        <v>0</v>
      </c>
      <c r="O615" s="128">
        <f t="shared" si="94"/>
        <v>0</v>
      </c>
      <c r="P615" s="128">
        <f t="shared" si="95"/>
        <v>0</v>
      </c>
      <c r="Q615" s="129">
        <f t="shared" si="99"/>
        <v>18</v>
      </c>
      <c r="R615" s="177">
        <v>0</v>
      </c>
      <c r="S615" s="177">
        <v>0</v>
      </c>
      <c r="T615" s="177">
        <v>0</v>
      </c>
      <c r="U615" s="129">
        <f>-(S615*'Ficha funcionário'!O610)*'Ficha de funcio e processa'!J615</f>
        <v>0</v>
      </c>
      <c r="V615" s="129">
        <f>(T615*'Ficha funcionário'!O610)*'Ficha de funcio e processa'!J615</f>
        <v>0</v>
      </c>
      <c r="W615" s="130">
        <f t="shared" si="100"/>
        <v>0</v>
      </c>
      <c r="X615" s="132"/>
      <c r="Y615" s="132">
        <f t="shared" si="101"/>
        <v>0</v>
      </c>
      <c r="Z615" s="133"/>
      <c r="AA615" s="133"/>
      <c r="AB615" s="133"/>
      <c r="AC615" s="133"/>
      <c r="AD615" s="149">
        <f>'Ficha funcionário'!Q610</f>
        <v>0</v>
      </c>
      <c r="AE615" s="149">
        <f>'Ficha funcionário'!P610</f>
        <v>0</v>
      </c>
      <c r="AF615" s="133"/>
      <c r="AG615" s="221"/>
      <c r="AH615" s="221"/>
      <c r="AI615" s="222">
        <f t="shared" si="96"/>
        <v>0</v>
      </c>
      <c r="AJ615" s="223">
        <f>'Ficha funcionário'!J610</f>
        <v>0</v>
      </c>
      <c r="AK615" s="222">
        <f>'Ficha funcionário'!K610</f>
        <v>0</v>
      </c>
      <c r="AL615" s="222">
        <f>'Ficha funcionário'!L610</f>
        <v>0</v>
      </c>
      <c r="AM615" s="222">
        <f>'Ficha funcionário'!M610</f>
        <v>0</v>
      </c>
      <c r="AN615" s="222">
        <f t="shared" si="102"/>
        <v>0</v>
      </c>
      <c r="AO615" s="134">
        <f t="shared" si="97"/>
        <v>0</v>
      </c>
      <c r="AP615" s="178"/>
      <c r="AQ615" s="246" t="s">
        <v>175</v>
      </c>
      <c r="AR615" s="179"/>
      <c r="AS615" s="179"/>
      <c r="AT615" s="179"/>
      <c r="AU615" s="179"/>
    </row>
    <row r="616" spans="1:47">
      <c r="A616" s="123">
        <f>'Ficha funcionário'!A611</f>
        <v>0</v>
      </c>
      <c r="B616" s="123">
        <f>'Ficha funcionário'!B611</f>
        <v>0</v>
      </c>
      <c r="C616" s="123">
        <f>'Ficha funcionário'!C611</f>
        <v>0</v>
      </c>
      <c r="D616" s="124">
        <f>'Ficha funcionário'!D611</f>
        <v>0</v>
      </c>
      <c r="E61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1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16" s="173">
        <f>'Ficha funcionário'!I611</f>
        <v>0</v>
      </c>
      <c r="H616" s="126">
        <f>'Ficha funcionário'!N611</f>
        <v>0</v>
      </c>
      <c r="I616" s="126">
        <f>'Ficha funcionário'!O611</f>
        <v>0</v>
      </c>
      <c r="J616" s="127">
        <f t="shared" si="93"/>
        <v>0</v>
      </c>
      <c r="K616" s="172"/>
      <c r="L616" s="172"/>
      <c r="M616" s="172"/>
      <c r="N616" s="128">
        <f t="shared" si="98"/>
        <v>0</v>
      </c>
      <c r="O616" s="128">
        <f t="shared" si="94"/>
        <v>0</v>
      </c>
      <c r="P616" s="128">
        <f t="shared" si="95"/>
        <v>0</v>
      </c>
      <c r="Q616" s="129">
        <f t="shared" si="99"/>
        <v>18</v>
      </c>
      <c r="R616" s="177">
        <v>0</v>
      </c>
      <c r="S616" s="177">
        <v>0</v>
      </c>
      <c r="T616" s="177">
        <v>0</v>
      </c>
      <c r="U616" s="129">
        <f>-(S616*'Ficha funcionário'!O611)*'Ficha de funcio e processa'!J616</f>
        <v>0</v>
      </c>
      <c r="V616" s="129">
        <f>(T616*'Ficha funcionário'!O611)*'Ficha de funcio e processa'!J616</f>
        <v>0</v>
      </c>
      <c r="W616" s="130">
        <f t="shared" si="100"/>
        <v>0</v>
      </c>
      <c r="X616" s="132"/>
      <c r="Y616" s="132">
        <f t="shared" si="101"/>
        <v>0</v>
      </c>
      <c r="Z616" s="133"/>
      <c r="AA616" s="133"/>
      <c r="AB616" s="133"/>
      <c r="AC616" s="133"/>
      <c r="AD616" s="149">
        <f>'Ficha funcionário'!Q611</f>
        <v>0</v>
      </c>
      <c r="AE616" s="149">
        <f>'Ficha funcionário'!P611</f>
        <v>0</v>
      </c>
      <c r="AF616" s="133"/>
      <c r="AG616" s="221"/>
      <c r="AH616" s="221"/>
      <c r="AI616" s="222">
        <f t="shared" si="96"/>
        <v>0</v>
      </c>
      <c r="AJ616" s="223">
        <f>'Ficha funcionário'!J611</f>
        <v>0</v>
      </c>
      <c r="AK616" s="222">
        <f>'Ficha funcionário'!K611</f>
        <v>0</v>
      </c>
      <c r="AL616" s="222">
        <f>'Ficha funcionário'!L611</f>
        <v>0</v>
      </c>
      <c r="AM616" s="222">
        <f>'Ficha funcionário'!M611</f>
        <v>0</v>
      </c>
      <c r="AN616" s="222">
        <f t="shared" si="102"/>
        <v>0</v>
      </c>
      <c r="AO616" s="134">
        <f t="shared" si="97"/>
        <v>0</v>
      </c>
      <c r="AP616" s="178"/>
      <c r="AQ616" s="246" t="s">
        <v>175</v>
      </c>
      <c r="AR616" s="179"/>
      <c r="AS616" s="179"/>
      <c r="AT616" s="179"/>
      <c r="AU616" s="179"/>
    </row>
    <row r="617" spans="1:47">
      <c r="A617" s="123">
        <f>'Ficha funcionário'!A612</f>
        <v>0</v>
      </c>
      <c r="B617" s="123">
        <f>'Ficha funcionário'!B612</f>
        <v>0</v>
      </c>
      <c r="C617" s="123">
        <f>'Ficha funcionário'!C612</f>
        <v>0</v>
      </c>
      <c r="D617" s="124">
        <f>'Ficha funcionário'!D612</f>
        <v>0</v>
      </c>
      <c r="E61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1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17" s="173">
        <f>'Ficha funcionário'!I612</f>
        <v>0</v>
      </c>
      <c r="H617" s="126">
        <f>'Ficha funcionário'!N612</f>
        <v>0</v>
      </c>
      <c r="I617" s="126">
        <f>'Ficha funcionário'!O612</f>
        <v>0</v>
      </c>
      <c r="J617" s="127">
        <f t="shared" si="93"/>
        <v>0</v>
      </c>
      <c r="K617" s="172"/>
      <c r="L617" s="172"/>
      <c r="M617" s="172"/>
      <c r="N617" s="128">
        <f t="shared" si="98"/>
        <v>0</v>
      </c>
      <c r="O617" s="128">
        <f t="shared" si="94"/>
        <v>0</v>
      </c>
      <c r="P617" s="128">
        <f t="shared" si="95"/>
        <v>0</v>
      </c>
      <c r="Q617" s="129">
        <f t="shared" si="99"/>
        <v>18</v>
      </c>
      <c r="R617" s="177">
        <v>0</v>
      </c>
      <c r="S617" s="177">
        <v>0</v>
      </c>
      <c r="T617" s="177">
        <v>0</v>
      </c>
      <c r="U617" s="129">
        <f>-(S617*'Ficha funcionário'!O612)*'Ficha de funcio e processa'!J617</f>
        <v>0</v>
      </c>
      <c r="V617" s="129">
        <f>(T617*'Ficha funcionário'!O612)*'Ficha de funcio e processa'!J617</f>
        <v>0</v>
      </c>
      <c r="W617" s="130">
        <f t="shared" si="100"/>
        <v>0</v>
      </c>
      <c r="X617" s="132"/>
      <c r="Y617" s="132">
        <f t="shared" si="101"/>
        <v>0</v>
      </c>
      <c r="Z617" s="133"/>
      <c r="AA617" s="133"/>
      <c r="AB617" s="133"/>
      <c r="AC617" s="133"/>
      <c r="AD617" s="149">
        <f>'Ficha funcionário'!Q612</f>
        <v>0</v>
      </c>
      <c r="AE617" s="149">
        <f>'Ficha funcionário'!P612</f>
        <v>0</v>
      </c>
      <c r="AF617" s="133"/>
      <c r="AG617" s="221"/>
      <c r="AH617" s="221"/>
      <c r="AI617" s="222">
        <f t="shared" si="96"/>
        <v>0</v>
      </c>
      <c r="AJ617" s="223">
        <f>'Ficha funcionário'!J612</f>
        <v>0</v>
      </c>
      <c r="AK617" s="222">
        <f>'Ficha funcionário'!K612</f>
        <v>0</v>
      </c>
      <c r="AL617" s="222">
        <f>'Ficha funcionário'!L612</f>
        <v>0</v>
      </c>
      <c r="AM617" s="222">
        <f>'Ficha funcionário'!M612</f>
        <v>0</v>
      </c>
      <c r="AN617" s="222">
        <f t="shared" si="102"/>
        <v>0</v>
      </c>
      <c r="AO617" s="134">
        <f t="shared" si="97"/>
        <v>0</v>
      </c>
      <c r="AP617" s="178"/>
      <c r="AQ617" s="246" t="s">
        <v>175</v>
      </c>
      <c r="AR617" s="179"/>
      <c r="AS617" s="179"/>
      <c r="AT617" s="179"/>
      <c r="AU617" s="179"/>
    </row>
    <row r="618" spans="1:47">
      <c r="A618" s="123">
        <f>'Ficha funcionário'!A613</f>
        <v>0</v>
      </c>
      <c r="B618" s="123">
        <f>'Ficha funcionário'!B613</f>
        <v>0</v>
      </c>
      <c r="C618" s="123">
        <f>'Ficha funcionário'!C613</f>
        <v>0</v>
      </c>
      <c r="D618" s="124">
        <f>'Ficha funcionário'!D613</f>
        <v>0</v>
      </c>
      <c r="E618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18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18" s="173">
        <f>'Ficha funcionário'!I613</f>
        <v>0</v>
      </c>
      <c r="H618" s="126">
        <f>'Ficha funcionário'!N613</f>
        <v>0</v>
      </c>
      <c r="I618" s="126">
        <f>'Ficha funcionário'!O613</f>
        <v>0</v>
      </c>
      <c r="J618" s="127">
        <f t="shared" si="93"/>
        <v>0</v>
      </c>
      <c r="K618" s="172"/>
      <c r="L618" s="172"/>
      <c r="M618" s="172"/>
      <c r="N618" s="128">
        <f t="shared" si="98"/>
        <v>0</v>
      </c>
      <c r="O618" s="128">
        <f t="shared" si="94"/>
        <v>0</v>
      </c>
      <c r="P618" s="128">
        <f t="shared" si="95"/>
        <v>0</v>
      </c>
      <c r="Q618" s="129">
        <f t="shared" si="99"/>
        <v>18</v>
      </c>
      <c r="R618" s="177">
        <v>0</v>
      </c>
      <c r="S618" s="177">
        <v>0</v>
      </c>
      <c r="T618" s="177">
        <v>0</v>
      </c>
      <c r="U618" s="129">
        <f>-(S618*'Ficha funcionário'!O613)*'Ficha de funcio e processa'!J618</f>
        <v>0</v>
      </c>
      <c r="V618" s="129">
        <f>(T618*'Ficha funcionário'!O613)*'Ficha de funcio e processa'!J618</f>
        <v>0</v>
      </c>
      <c r="W618" s="130">
        <f t="shared" si="100"/>
        <v>0</v>
      </c>
      <c r="X618" s="132"/>
      <c r="Y618" s="132">
        <f t="shared" si="101"/>
        <v>0</v>
      </c>
      <c r="Z618" s="133"/>
      <c r="AA618" s="133"/>
      <c r="AB618" s="133"/>
      <c r="AC618" s="133"/>
      <c r="AD618" s="149">
        <f>'Ficha funcionário'!Q613</f>
        <v>0</v>
      </c>
      <c r="AE618" s="149">
        <f>'Ficha funcionário'!P613</f>
        <v>0</v>
      </c>
      <c r="AF618" s="133"/>
      <c r="AG618" s="221"/>
      <c r="AH618" s="221"/>
      <c r="AI618" s="222">
        <f t="shared" si="96"/>
        <v>0</v>
      </c>
      <c r="AJ618" s="223">
        <f>'Ficha funcionário'!J613</f>
        <v>0</v>
      </c>
      <c r="AK618" s="222">
        <f>'Ficha funcionário'!K613</f>
        <v>0</v>
      </c>
      <c r="AL618" s="222">
        <f>'Ficha funcionário'!L613</f>
        <v>0</v>
      </c>
      <c r="AM618" s="222">
        <f>'Ficha funcionário'!M613</f>
        <v>0</v>
      </c>
      <c r="AN618" s="222">
        <f t="shared" si="102"/>
        <v>0</v>
      </c>
      <c r="AO618" s="134">
        <f t="shared" si="97"/>
        <v>0</v>
      </c>
      <c r="AP618" s="178"/>
      <c r="AQ618" s="246" t="s">
        <v>175</v>
      </c>
      <c r="AR618" s="179"/>
      <c r="AS618" s="179"/>
      <c r="AT618" s="179"/>
      <c r="AU618" s="179"/>
    </row>
    <row r="619" spans="1:47">
      <c r="A619" s="123">
        <f>'Ficha funcionário'!A614</f>
        <v>0</v>
      </c>
      <c r="B619" s="123">
        <f>'Ficha funcionário'!B614</f>
        <v>0</v>
      </c>
      <c r="C619" s="123">
        <f>'Ficha funcionário'!C614</f>
        <v>0</v>
      </c>
      <c r="D619" s="124">
        <f>'Ficha funcionário'!D614</f>
        <v>0</v>
      </c>
      <c r="E619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19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19" s="173">
        <f>'Ficha funcionário'!I614</f>
        <v>0</v>
      </c>
      <c r="H619" s="126">
        <f>'Ficha funcionário'!N614</f>
        <v>0</v>
      </c>
      <c r="I619" s="126">
        <f>'Ficha funcionário'!O614</f>
        <v>0</v>
      </c>
      <c r="J619" s="127">
        <f t="shared" si="93"/>
        <v>0</v>
      </c>
      <c r="K619" s="172"/>
      <c r="L619" s="172"/>
      <c r="M619" s="172"/>
      <c r="N619" s="128">
        <f t="shared" si="98"/>
        <v>0</v>
      </c>
      <c r="O619" s="128">
        <f t="shared" si="94"/>
        <v>0</v>
      </c>
      <c r="P619" s="128">
        <f t="shared" si="95"/>
        <v>0</v>
      </c>
      <c r="Q619" s="129">
        <f t="shared" si="99"/>
        <v>18</v>
      </c>
      <c r="R619" s="177">
        <v>0</v>
      </c>
      <c r="S619" s="177">
        <v>0</v>
      </c>
      <c r="T619" s="177">
        <v>0</v>
      </c>
      <c r="U619" s="129">
        <f>-(S619*'Ficha funcionário'!O614)*'Ficha de funcio e processa'!J619</f>
        <v>0</v>
      </c>
      <c r="V619" s="129">
        <f>(T619*'Ficha funcionário'!O614)*'Ficha de funcio e processa'!J619</f>
        <v>0</v>
      </c>
      <c r="W619" s="130">
        <f t="shared" si="100"/>
        <v>0</v>
      </c>
      <c r="X619" s="132"/>
      <c r="Y619" s="132">
        <f t="shared" si="101"/>
        <v>0</v>
      </c>
      <c r="Z619" s="133"/>
      <c r="AA619" s="133"/>
      <c r="AB619" s="133"/>
      <c r="AC619" s="133"/>
      <c r="AD619" s="149">
        <f>'Ficha funcionário'!Q614</f>
        <v>0</v>
      </c>
      <c r="AE619" s="149">
        <f>'Ficha funcionário'!P614</f>
        <v>0</v>
      </c>
      <c r="AF619" s="133"/>
      <c r="AG619" s="221"/>
      <c r="AH619" s="221"/>
      <c r="AI619" s="222">
        <f t="shared" si="96"/>
        <v>0</v>
      </c>
      <c r="AJ619" s="223">
        <f>'Ficha funcionário'!J614</f>
        <v>0</v>
      </c>
      <c r="AK619" s="222">
        <f>'Ficha funcionário'!K614</f>
        <v>0</v>
      </c>
      <c r="AL619" s="222">
        <f>'Ficha funcionário'!L614</f>
        <v>0</v>
      </c>
      <c r="AM619" s="222">
        <f>'Ficha funcionário'!M614</f>
        <v>0</v>
      </c>
      <c r="AN619" s="222">
        <f t="shared" si="102"/>
        <v>0</v>
      </c>
      <c r="AO619" s="134">
        <f t="shared" si="97"/>
        <v>0</v>
      </c>
      <c r="AP619" s="178"/>
      <c r="AQ619" s="246" t="s">
        <v>175</v>
      </c>
      <c r="AR619" s="179"/>
      <c r="AS619" s="179"/>
      <c r="AT619" s="179"/>
      <c r="AU619" s="179"/>
    </row>
    <row r="620" spans="1:47">
      <c r="A620" s="123">
        <f>'Ficha funcionário'!A615</f>
        <v>0</v>
      </c>
      <c r="B620" s="123">
        <f>'Ficha funcionário'!B615</f>
        <v>0</v>
      </c>
      <c r="C620" s="123">
        <f>'Ficha funcionário'!C615</f>
        <v>0</v>
      </c>
      <c r="D620" s="124">
        <f>'Ficha funcionário'!D615</f>
        <v>0</v>
      </c>
      <c r="E620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20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20" s="173">
        <f>'Ficha funcionário'!I615</f>
        <v>0</v>
      </c>
      <c r="H620" s="126">
        <f>'Ficha funcionário'!N615</f>
        <v>0</v>
      </c>
      <c r="I620" s="126">
        <f>'Ficha funcionário'!O615</f>
        <v>0</v>
      </c>
      <c r="J620" s="127">
        <f t="shared" si="93"/>
        <v>0</v>
      </c>
      <c r="K620" s="172"/>
      <c r="L620" s="172"/>
      <c r="M620" s="172"/>
      <c r="N620" s="128">
        <f t="shared" si="98"/>
        <v>0</v>
      </c>
      <c r="O620" s="128">
        <f t="shared" si="94"/>
        <v>0</v>
      </c>
      <c r="P620" s="128">
        <f t="shared" si="95"/>
        <v>0</v>
      </c>
      <c r="Q620" s="129">
        <f t="shared" si="99"/>
        <v>18</v>
      </c>
      <c r="R620" s="177">
        <v>0</v>
      </c>
      <c r="S620" s="177">
        <v>0</v>
      </c>
      <c r="T620" s="177">
        <v>0</v>
      </c>
      <c r="U620" s="129">
        <f>-(S620*'Ficha funcionário'!O615)*'Ficha de funcio e processa'!J620</f>
        <v>0</v>
      </c>
      <c r="V620" s="129">
        <f>(T620*'Ficha funcionário'!O615)*'Ficha de funcio e processa'!J620</f>
        <v>0</v>
      </c>
      <c r="W620" s="130">
        <f t="shared" si="100"/>
        <v>0</v>
      </c>
      <c r="X620" s="132"/>
      <c r="Y620" s="132">
        <f t="shared" si="101"/>
        <v>0</v>
      </c>
      <c r="Z620" s="133"/>
      <c r="AA620" s="133"/>
      <c r="AB620" s="133"/>
      <c r="AC620" s="133"/>
      <c r="AD620" s="149">
        <f>'Ficha funcionário'!Q615</f>
        <v>0</v>
      </c>
      <c r="AE620" s="149">
        <f>'Ficha funcionário'!P615</f>
        <v>0</v>
      </c>
      <c r="AF620" s="133"/>
      <c r="AG620" s="221"/>
      <c r="AH620" s="221"/>
      <c r="AI620" s="222">
        <f t="shared" si="96"/>
        <v>0</v>
      </c>
      <c r="AJ620" s="223">
        <f>'Ficha funcionário'!J615</f>
        <v>0</v>
      </c>
      <c r="AK620" s="222">
        <f>'Ficha funcionário'!K615</f>
        <v>0</v>
      </c>
      <c r="AL620" s="222">
        <f>'Ficha funcionário'!L615</f>
        <v>0</v>
      </c>
      <c r="AM620" s="222">
        <f>'Ficha funcionário'!M615</f>
        <v>0</v>
      </c>
      <c r="AN620" s="222">
        <f t="shared" si="102"/>
        <v>0</v>
      </c>
      <c r="AO620" s="134">
        <f t="shared" si="97"/>
        <v>0</v>
      </c>
      <c r="AP620" s="178"/>
      <c r="AQ620" s="246" t="s">
        <v>175</v>
      </c>
      <c r="AR620" s="179"/>
      <c r="AS620" s="179"/>
      <c r="AT620" s="179"/>
      <c r="AU620" s="179"/>
    </row>
    <row r="621" spans="1:47">
      <c r="A621" s="123">
        <f>'Ficha funcionário'!A616</f>
        <v>0</v>
      </c>
      <c r="B621" s="123">
        <f>'Ficha funcionário'!B616</f>
        <v>0</v>
      </c>
      <c r="C621" s="123">
        <f>'Ficha funcionário'!C616</f>
        <v>0</v>
      </c>
      <c r="D621" s="124">
        <f>'Ficha funcionário'!D616</f>
        <v>0</v>
      </c>
      <c r="E621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21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21" s="173">
        <f>'Ficha funcionário'!I616</f>
        <v>0</v>
      </c>
      <c r="H621" s="126">
        <f>'Ficha funcionário'!N616</f>
        <v>0</v>
      </c>
      <c r="I621" s="126">
        <f>'Ficha funcionário'!O616</f>
        <v>0</v>
      </c>
      <c r="J621" s="127">
        <f t="shared" si="93"/>
        <v>0</v>
      </c>
      <c r="K621" s="172"/>
      <c r="L621" s="172"/>
      <c r="M621" s="172"/>
      <c r="N621" s="128">
        <f t="shared" si="98"/>
        <v>0</v>
      </c>
      <c r="O621" s="128">
        <f t="shared" si="94"/>
        <v>0</v>
      </c>
      <c r="P621" s="128">
        <f t="shared" si="95"/>
        <v>0</v>
      </c>
      <c r="Q621" s="129">
        <f t="shared" si="99"/>
        <v>18</v>
      </c>
      <c r="R621" s="177">
        <v>0</v>
      </c>
      <c r="S621" s="177">
        <v>0</v>
      </c>
      <c r="T621" s="177">
        <v>0</v>
      </c>
      <c r="U621" s="129">
        <f>-(S621*'Ficha funcionário'!O616)*'Ficha de funcio e processa'!J621</f>
        <v>0</v>
      </c>
      <c r="V621" s="129">
        <f>(T621*'Ficha funcionário'!O616)*'Ficha de funcio e processa'!J621</f>
        <v>0</v>
      </c>
      <c r="W621" s="130">
        <f t="shared" si="100"/>
        <v>0</v>
      </c>
      <c r="X621" s="132"/>
      <c r="Y621" s="132">
        <f t="shared" si="101"/>
        <v>0</v>
      </c>
      <c r="Z621" s="133"/>
      <c r="AA621" s="133"/>
      <c r="AB621" s="133"/>
      <c r="AC621" s="133"/>
      <c r="AD621" s="149">
        <f>'Ficha funcionário'!Q616</f>
        <v>0</v>
      </c>
      <c r="AE621" s="149">
        <f>'Ficha funcionário'!P616</f>
        <v>0</v>
      </c>
      <c r="AF621" s="133"/>
      <c r="AG621" s="221"/>
      <c r="AH621" s="221"/>
      <c r="AI621" s="222">
        <f t="shared" si="96"/>
        <v>0</v>
      </c>
      <c r="AJ621" s="223">
        <f>'Ficha funcionário'!J616</f>
        <v>0</v>
      </c>
      <c r="AK621" s="222">
        <f>'Ficha funcionário'!K616</f>
        <v>0</v>
      </c>
      <c r="AL621" s="222">
        <f>'Ficha funcionário'!L616</f>
        <v>0</v>
      </c>
      <c r="AM621" s="222">
        <f>'Ficha funcionário'!M616</f>
        <v>0</v>
      </c>
      <c r="AN621" s="222">
        <f t="shared" si="102"/>
        <v>0</v>
      </c>
      <c r="AO621" s="134">
        <f t="shared" si="97"/>
        <v>0</v>
      </c>
      <c r="AP621" s="178"/>
      <c r="AQ621" s="246" t="s">
        <v>175</v>
      </c>
      <c r="AR621" s="179"/>
      <c r="AS621" s="179"/>
      <c r="AT621" s="179"/>
      <c r="AU621" s="179"/>
    </row>
    <row r="622" spans="1:47">
      <c r="A622" s="123">
        <f>'Ficha funcionário'!A617</f>
        <v>0</v>
      </c>
      <c r="B622" s="123">
        <f>'Ficha funcionário'!B617</f>
        <v>0</v>
      </c>
      <c r="C622" s="123">
        <f>'Ficha funcionário'!C617</f>
        <v>0</v>
      </c>
      <c r="D622" s="124">
        <f>'Ficha funcionário'!D617</f>
        <v>0</v>
      </c>
      <c r="E622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22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22" s="173">
        <f>'Ficha funcionário'!I617</f>
        <v>0</v>
      </c>
      <c r="H622" s="126">
        <f>'Ficha funcionário'!N617</f>
        <v>0</v>
      </c>
      <c r="I622" s="126">
        <f>'Ficha funcionário'!O617</f>
        <v>0</v>
      </c>
      <c r="J622" s="127">
        <f t="shared" si="93"/>
        <v>0</v>
      </c>
      <c r="K622" s="172"/>
      <c r="L622" s="172"/>
      <c r="M622" s="172"/>
      <c r="N622" s="128">
        <f t="shared" si="98"/>
        <v>0</v>
      </c>
      <c r="O622" s="128">
        <f t="shared" si="94"/>
        <v>0</v>
      </c>
      <c r="P622" s="128">
        <f t="shared" si="95"/>
        <v>0</v>
      </c>
      <c r="Q622" s="129">
        <f t="shared" si="99"/>
        <v>18</v>
      </c>
      <c r="R622" s="177">
        <v>0</v>
      </c>
      <c r="S622" s="177">
        <v>0</v>
      </c>
      <c r="T622" s="177">
        <v>0</v>
      </c>
      <c r="U622" s="129">
        <f>-(S622*'Ficha funcionário'!O617)*'Ficha de funcio e processa'!J622</f>
        <v>0</v>
      </c>
      <c r="V622" s="129">
        <f>(T622*'Ficha funcionário'!O617)*'Ficha de funcio e processa'!J622</f>
        <v>0</v>
      </c>
      <c r="W622" s="130">
        <f t="shared" si="100"/>
        <v>0</v>
      </c>
      <c r="X622" s="132"/>
      <c r="Y622" s="132">
        <f t="shared" si="101"/>
        <v>0</v>
      </c>
      <c r="Z622" s="133"/>
      <c r="AA622" s="133"/>
      <c r="AB622" s="133"/>
      <c r="AC622" s="133"/>
      <c r="AD622" s="149">
        <f>'Ficha funcionário'!Q617</f>
        <v>0</v>
      </c>
      <c r="AE622" s="149">
        <f>'Ficha funcionário'!P617</f>
        <v>0</v>
      </c>
      <c r="AF622" s="133"/>
      <c r="AG622" s="221"/>
      <c r="AH622" s="221"/>
      <c r="AI622" s="222">
        <f t="shared" si="96"/>
        <v>0</v>
      </c>
      <c r="AJ622" s="223">
        <f>'Ficha funcionário'!J617</f>
        <v>0</v>
      </c>
      <c r="AK622" s="222">
        <f>'Ficha funcionário'!K617</f>
        <v>0</v>
      </c>
      <c r="AL622" s="222">
        <f>'Ficha funcionário'!L617</f>
        <v>0</v>
      </c>
      <c r="AM622" s="222">
        <f>'Ficha funcionário'!M617</f>
        <v>0</v>
      </c>
      <c r="AN622" s="222">
        <f t="shared" si="102"/>
        <v>0</v>
      </c>
      <c r="AO622" s="134">
        <f t="shared" si="97"/>
        <v>0</v>
      </c>
      <c r="AP622" s="178"/>
      <c r="AQ622" s="246" t="s">
        <v>175</v>
      </c>
      <c r="AR622" s="179"/>
      <c r="AS622" s="179"/>
      <c r="AT622" s="179"/>
      <c r="AU622" s="179"/>
    </row>
    <row r="623" spans="1:47">
      <c r="A623" s="123">
        <f>'Ficha funcionário'!A618</f>
        <v>0</v>
      </c>
      <c r="B623" s="123">
        <f>'Ficha funcionário'!B618</f>
        <v>0</v>
      </c>
      <c r="C623" s="123">
        <f>'Ficha funcionário'!C618</f>
        <v>0</v>
      </c>
      <c r="D623" s="124">
        <f>'Ficha funcionário'!D618</f>
        <v>0</v>
      </c>
      <c r="E623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23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23" s="173">
        <f>'Ficha funcionário'!I618</f>
        <v>0</v>
      </c>
      <c r="H623" s="126">
        <f>'Ficha funcionário'!N618</f>
        <v>0</v>
      </c>
      <c r="I623" s="126">
        <f>'Ficha funcionário'!O618</f>
        <v>0</v>
      </c>
      <c r="J623" s="127">
        <f t="shared" si="93"/>
        <v>0</v>
      </c>
      <c r="K623" s="172"/>
      <c r="L623" s="172"/>
      <c r="M623" s="172"/>
      <c r="N623" s="128">
        <f t="shared" si="98"/>
        <v>0</v>
      </c>
      <c r="O623" s="128">
        <f t="shared" si="94"/>
        <v>0</v>
      </c>
      <c r="P623" s="128">
        <f t="shared" si="95"/>
        <v>0</v>
      </c>
      <c r="Q623" s="129">
        <f t="shared" si="99"/>
        <v>18</v>
      </c>
      <c r="R623" s="177">
        <v>0</v>
      </c>
      <c r="S623" s="177">
        <v>0</v>
      </c>
      <c r="T623" s="177">
        <v>0</v>
      </c>
      <c r="U623" s="129">
        <f>-(S623*'Ficha funcionário'!O618)*'Ficha de funcio e processa'!J623</f>
        <v>0</v>
      </c>
      <c r="V623" s="129">
        <f>(T623*'Ficha funcionário'!O618)*'Ficha de funcio e processa'!J623</f>
        <v>0</v>
      </c>
      <c r="W623" s="130">
        <f t="shared" si="100"/>
        <v>0</v>
      </c>
      <c r="X623" s="132"/>
      <c r="Y623" s="132">
        <f t="shared" si="101"/>
        <v>0</v>
      </c>
      <c r="Z623" s="133"/>
      <c r="AA623" s="133"/>
      <c r="AB623" s="133"/>
      <c r="AC623" s="133"/>
      <c r="AD623" s="149">
        <f>'Ficha funcionário'!Q618</f>
        <v>0</v>
      </c>
      <c r="AE623" s="149">
        <f>'Ficha funcionário'!P618</f>
        <v>0</v>
      </c>
      <c r="AF623" s="133"/>
      <c r="AG623" s="221"/>
      <c r="AH623" s="221"/>
      <c r="AI623" s="222">
        <f t="shared" si="96"/>
        <v>0</v>
      </c>
      <c r="AJ623" s="223">
        <f>'Ficha funcionário'!J618</f>
        <v>0</v>
      </c>
      <c r="AK623" s="222">
        <f>'Ficha funcionário'!K618</f>
        <v>0</v>
      </c>
      <c r="AL623" s="222">
        <f>'Ficha funcionário'!L618</f>
        <v>0</v>
      </c>
      <c r="AM623" s="222">
        <f>'Ficha funcionário'!M618</f>
        <v>0</v>
      </c>
      <c r="AN623" s="222">
        <f t="shared" si="102"/>
        <v>0</v>
      </c>
      <c r="AO623" s="134">
        <f t="shared" si="97"/>
        <v>0</v>
      </c>
      <c r="AP623" s="178"/>
      <c r="AQ623" s="246" t="s">
        <v>175</v>
      </c>
      <c r="AR623" s="179"/>
      <c r="AS623" s="179"/>
      <c r="AT623" s="179"/>
      <c r="AU623" s="179"/>
    </row>
    <row r="624" spans="1:47">
      <c r="A624" s="123">
        <f>'Ficha funcionário'!A619</f>
        <v>0</v>
      </c>
      <c r="B624" s="123">
        <f>'Ficha funcionário'!B619</f>
        <v>0</v>
      </c>
      <c r="C624" s="123">
        <f>'Ficha funcionário'!C619</f>
        <v>0</v>
      </c>
      <c r="D624" s="124">
        <f>'Ficha funcionário'!D619</f>
        <v>0</v>
      </c>
      <c r="E624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24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24" s="173">
        <f>'Ficha funcionário'!I619</f>
        <v>0</v>
      </c>
      <c r="H624" s="126">
        <f>'Ficha funcionário'!N619</f>
        <v>0</v>
      </c>
      <c r="I624" s="126">
        <f>'Ficha funcionário'!O619</f>
        <v>0</v>
      </c>
      <c r="J624" s="127">
        <f t="shared" si="93"/>
        <v>0</v>
      </c>
      <c r="K624" s="172"/>
      <c r="L624" s="172"/>
      <c r="M624" s="172"/>
      <c r="N624" s="128">
        <f t="shared" si="98"/>
        <v>0</v>
      </c>
      <c r="O624" s="128">
        <f t="shared" si="94"/>
        <v>0</v>
      </c>
      <c r="P624" s="128">
        <f t="shared" si="95"/>
        <v>0</v>
      </c>
      <c r="Q624" s="129">
        <f t="shared" si="99"/>
        <v>18</v>
      </c>
      <c r="R624" s="177">
        <v>0</v>
      </c>
      <c r="S624" s="177">
        <v>0</v>
      </c>
      <c r="T624" s="177">
        <v>0</v>
      </c>
      <c r="U624" s="129">
        <f>-(S624*'Ficha funcionário'!O619)*'Ficha de funcio e processa'!J624</f>
        <v>0</v>
      </c>
      <c r="V624" s="129">
        <f>(T624*'Ficha funcionário'!O619)*'Ficha de funcio e processa'!J624</f>
        <v>0</v>
      </c>
      <c r="W624" s="130">
        <f t="shared" si="100"/>
        <v>0</v>
      </c>
      <c r="X624" s="132"/>
      <c r="Y624" s="132">
        <f t="shared" si="101"/>
        <v>0</v>
      </c>
      <c r="Z624" s="133"/>
      <c r="AA624" s="133"/>
      <c r="AB624" s="133"/>
      <c r="AC624" s="133"/>
      <c r="AD624" s="149">
        <f>'Ficha funcionário'!Q619</f>
        <v>0</v>
      </c>
      <c r="AE624" s="149">
        <f>'Ficha funcionário'!P619</f>
        <v>0</v>
      </c>
      <c r="AF624" s="133"/>
      <c r="AG624" s="221"/>
      <c r="AH624" s="221"/>
      <c r="AI624" s="222">
        <f t="shared" si="96"/>
        <v>0</v>
      </c>
      <c r="AJ624" s="223">
        <f>'Ficha funcionário'!J619</f>
        <v>0</v>
      </c>
      <c r="AK624" s="222">
        <f>'Ficha funcionário'!K619</f>
        <v>0</v>
      </c>
      <c r="AL624" s="222">
        <f>'Ficha funcionário'!L619</f>
        <v>0</v>
      </c>
      <c r="AM624" s="222">
        <f>'Ficha funcionário'!M619</f>
        <v>0</v>
      </c>
      <c r="AN624" s="222">
        <f t="shared" si="102"/>
        <v>0</v>
      </c>
      <c r="AO624" s="134">
        <f t="shared" si="97"/>
        <v>0</v>
      </c>
      <c r="AP624" s="178"/>
      <c r="AQ624" s="246" t="s">
        <v>175</v>
      </c>
      <c r="AR624" s="179"/>
      <c r="AS624" s="179"/>
      <c r="AT624" s="179"/>
      <c r="AU624" s="179"/>
    </row>
    <row r="625" spans="1:47">
      <c r="A625" s="123">
        <f>'Ficha funcionário'!A620</f>
        <v>0</v>
      </c>
      <c r="B625" s="123">
        <f>'Ficha funcionário'!B620</f>
        <v>0</v>
      </c>
      <c r="C625" s="123">
        <f>'Ficha funcionário'!C620</f>
        <v>0</v>
      </c>
      <c r="D625" s="124">
        <f>'Ficha funcionário'!D620</f>
        <v>0</v>
      </c>
      <c r="E625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25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25" s="173">
        <f>'Ficha funcionário'!I620</f>
        <v>0</v>
      </c>
      <c r="H625" s="126">
        <f>'Ficha funcionário'!N620</f>
        <v>0</v>
      </c>
      <c r="I625" s="126">
        <f>'Ficha funcionário'!O620</f>
        <v>0</v>
      </c>
      <c r="J625" s="127">
        <f t="shared" si="93"/>
        <v>0</v>
      </c>
      <c r="K625" s="172"/>
      <c r="L625" s="172"/>
      <c r="M625" s="172"/>
      <c r="N625" s="128">
        <f t="shared" si="98"/>
        <v>0</v>
      </c>
      <c r="O625" s="128">
        <f t="shared" si="94"/>
        <v>0</v>
      </c>
      <c r="P625" s="128">
        <f t="shared" si="95"/>
        <v>0</v>
      </c>
      <c r="Q625" s="129">
        <f t="shared" si="99"/>
        <v>18</v>
      </c>
      <c r="R625" s="177">
        <v>0</v>
      </c>
      <c r="S625" s="177">
        <v>0</v>
      </c>
      <c r="T625" s="177">
        <v>0</v>
      </c>
      <c r="U625" s="129">
        <f>-(S625*'Ficha funcionário'!O620)*'Ficha de funcio e processa'!J625</f>
        <v>0</v>
      </c>
      <c r="V625" s="129">
        <f>(T625*'Ficha funcionário'!O620)*'Ficha de funcio e processa'!J625</f>
        <v>0</v>
      </c>
      <c r="W625" s="130">
        <f t="shared" si="100"/>
        <v>0</v>
      </c>
      <c r="X625" s="132"/>
      <c r="Y625" s="132">
        <f t="shared" si="101"/>
        <v>0</v>
      </c>
      <c r="Z625" s="133"/>
      <c r="AA625" s="133"/>
      <c r="AB625" s="133"/>
      <c r="AC625" s="133"/>
      <c r="AD625" s="149">
        <f>'Ficha funcionário'!Q620</f>
        <v>0</v>
      </c>
      <c r="AE625" s="149">
        <f>'Ficha funcionário'!P620</f>
        <v>0</v>
      </c>
      <c r="AF625" s="133"/>
      <c r="AG625" s="221"/>
      <c r="AH625" s="221"/>
      <c r="AI625" s="222">
        <f t="shared" si="96"/>
        <v>0</v>
      </c>
      <c r="AJ625" s="223">
        <f>'Ficha funcionário'!J620</f>
        <v>0</v>
      </c>
      <c r="AK625" s="222">
        <f>'Ficha funcionário'!K620</f>
        <v>0</v>
      </c>
      <c r="AL625" s="222">
        <f>'Ficha funcionário'!L620</f>
        <v>0</v>
      </c>
      <c r="AM625" s="222">
        <f>'Ficha funcionário'!M620</f>
        <v>0</v>
      </c>
      <c r="AN625" s="222">
        <f t="shared" si="102"/>
        <v>0</v>
      </c>
      <c r="AO625" s="134">
        <f t="shared" si="97"/>
        <v>0</v>
      </c>
      <c r="AP625" s="178"/>
      <c r="AQ625" s="246" t="s">
        <v>175</v>
      </c>
      <c r="AR625" s="179"/>
      <c r="AS625" s="179"/>
      <c r="AT625" s="179"/>
      <c r="AU625" s="179"/>
    </row>
    <row r="626" spans="1:47">
      <c r="A626" s="123">
        <f>'Ficha funcionário'!A621</f>
        <v>0</v>
      </c>
      <c r="B626" s="123">
        <f>'Ficha funcionário'!B621</f>
        <v>0</v>
      </c>
      <c r="C626" s="123">
        <f>'Ficha funcionário'!C621</f>
        <v>0</v>
      </c>
      <c r="D626" s="124">
        <f>'Ficha funcionário'!D621</f>
        <v>0</v>
      </c>
      <c r="E626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26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26" s="173">
        <f>'Ficha funcionário'!I621</f>
        <v>0</v>
      </c>
      <c r="H626" s="126">
        <f>'Ficha funcionário'!N621</f>
        <v>0</v>
      </c>
      <c r="I626" s="126">
        <f>'Ficha funcionário'!O621</f>
        <v>0</v>
      </c>
      <c r="J626" s="127">
        <f t="shared" si="93"/>
        <v>0</v>
      </c>
      <c r="K626" s="172"/>
      <c r="L626" s="172"/>
      <c r="M626" s="172"/>
      <c r="N626" s="128">
        <f t="shared" si="98"/>
        <v>0</v>
      </c>
      <c r="O626" s="128">
        <f t="shared" si="94"/>
        <v>0</v>
      </c>
      <c r="P626" s="128">
        <f t="shared" si="95"/>
        <v>0</v>
      </c>
      <c r="Q626" s="129">
        <f t="shared" si="99"/>
        <v>18</v>
      </c>
      <c r="R626" s="177">
        <v>0</v>
      </c>
      <c r="S626" s="177">
        <v>0</v>
      </c>
      <c r="T626" s="177">
        <v>0</v>
      </c>
      <c r="U626" s="129">
        <f>-(S626*'Ficha funcionário'!O621)*'Ficha de funcio e processa'!J626</f>
        <v>0</v>
      </c>
      <c r="V626" s="129">
        <f>(T626*'Ficha funcionário'!O621)*'Ficha de funcio e processa'!J626</f>
        <v>0</v>
      </c>
      <c r="W626" s="130">
        <f t="shared" si="100"/>
        <v>0</v>
      </c>
      <c r="X626" s="132"/>
      <c r="Y626" s="132">
        <f t="shared" si="101"/>
        <v>0</v>
      </c>
      <c r="Z626" s="133"/>
      <c r="AA626" s="133"/>
      <c r="AB626" s="133"/>
      <c r="AC626" s="133"/>
      <c r="AD626" s="149">
        <f>'Ficha funcionário'!Q621</f>
        <v>0</v>
      </c>
      <c r="AE626" s="149">
        <f>'Ficha funcionário'!P621</f>
        <v>0</v>
      </c>
      <c r="AF626" s="133"/>
      <c r="AG626" s="221"/>
      <c r="AH626" s="221"/>
      <c r="AI626" s="222">
        <f t="shared" si="96"/>
        <v>0</v>
      </c>
      <c r="AJ626" s="223">
        <f>'Ficha funcionário'!J621</f>
        <v>0</v>
      </c>
      <c r="AK626" s="222">
        <f>'Ficha funcionário'!K621</f>
        <v>0</v>
      </c>
      <c r="AL626" s="222">
        <f>'Ficha funcionário'!L621</f>
        <v>0</v>
      </c>
      <c r="AM626" s="222">
        <f>'Ficha funcionário'!M621</f>
        <v>0</v>
      </c>
      <c r="AN626" s="222">
        <f t="shared" si="102"/>
        <v>0</v>
      </c>
      <c r="AO626" s="134">
        <f t="shared" si="97"/>
        <v>0</v>
      </c>
      <c r="AP626" s="178"/>
      <c r="AQ626" s="246" t="s">
        <v>175</v>
      </c>
      <c r="AR626" s="179"/>
      <c r="AS626" s="179"/>
      <c r="AT626" s="179"/>
      <c r="AU626" s="179"/>
    </row>
    <row r="627" spans="1:47">
      <c r="A627" s="123">
        <f>'Ficha funcionário'!A622</f>
        <v>0</v>
      </c>
      <c r="B627" s="123">
        <f>'Ficha funcionário'!B622</f>
        <v>0</v>
      </c>
      <c r="C627" s="123">
        <f>'Ficha funcionário'!C622</f>
        <v>0</v>
      </c>
      <c r="D627" s="124">
        <f>'Ficha funcionário'!D622</f>
        <v>0</v>
      </c>
      <c r="E627" s="125">
        <f>IF($B$8='Outras tabelas - calendário'!$A$7,'Outras tabelas - calendário'!$E$7,IF('Ficha de funcio e processa'!$B$8='Outras tabelas - calendário'!$A$8,'Outras tabelas - calendário'!$E$8,IF('Ficha de funcio e processa'!$B$8='Outras tabelas - calendário'!$A$9,'Outras tabelas - calendário'!$E$9,IF('Ficha de funcio e processa'!$B$8='Outras tabelas - calendário'!$A$10,'Outras tabelas - calendário'!$E$10,IF('Ficha de funcio e processa'!$B$8='Outras tabelas - calendário'!$A$11,'Outras tabelas - calendário'!$E$11,IF('Ficha de funcio e processa'!$B$8='Outras tabelas - calendário'!$A$12,'Outras tabelas - calendário'!$E$12,IF('Ficha de funcio e processa'!$B$8='Outras tabelas - calendário'!$A$13,'Outras tabelas - calendário'!$E$13,IF('Ficha de funcio e processa'!$B$8='Outras tabelas - calendário'!$A$14,'Outras tabelas - calendário'!$E$14,IF('Ficha de funcio e processa'!$B$8='Outras tabelas - calendário'!$A$15,'Outras tabelas - calendário'!$E$15,IF('Ficha de funcio e processa'!$B$8='Outras tabelas - calendário'!$A$16,'Outras tabelas - calendário'!$E$16,IF('Ficha de funcio e processa'!$B$8='Outras tabelas - calendário'!$A$17,'Outras tabelas - calendário'!$E$17,IF('Ficha de funcio e processa'!$B$8='Outras tabelas - calendário'!$A$18,'Outras tabelas - calendário'!$E$18))))))))))))</f>
        <v>41730</v>
      </c>
      <c r="F627" s="125">
        <f>IF($B$8='Outras tabelas - calendário'!$A$7,'Outras tabelas - calendário'!$F$7,IF('Ficha de funcio e processa'!$B$8='Outras tabelas - calendário'!$A$8,'Outras tabelas - calendário'!$F$8,IF('Ficha de funcio e processa'!$B$8='Outras tabelas - calendário'!$A$9,'Outras tabelas - calendário'!$F$9,IF('Ficha de funcio e processa'!$B$8='Outras tabelas - calendário'!$A$10,'Outras tabelas - calendário'!$F$10,IF('Ficha de funcio e processa'!$B$8='Outras tabelas - calendário'!$A$11,'Outras tabelas - calendário'!$F$11,IF('Ficha de funcio e processa'!$B$8='Outras tabelas - calendário'!$A$12,'Outras tabelas - calendário'!$F$12,IF('Ficha de funcio e processa'!$B$8='Outras tabelas - calendário'!$A$13,'Outras tabelas - calendário'!$F$13,IF('Ficha de funcio e processa'!$B$8='Outras tabelas - calendário'!$A$14,'Outras tabelas - calendário'!$F$14,IF('Ficha de funcio e processa'!$B$8='Outras tabelas - calendário'!$A$15,'Outras tabelas - calendário'!$F$15,IF('Ficha de funcio e processa'!$B$8='Outras tabelas - calendário'!$A$16,'Outras tabelas - calendário'!$F$16,IF('Ficha de funcio e processa'!$B$8='Outras tabelas - calendário'!$A$17,'Outras tabelas - calendário'!$F$17,IF('Ficha de funcio e processa'!$B$8='Outras tabelas - calendário'!$A$18,'Outras tabelas - calendário'!$F$18))))))))))))</f>
        <v>41759</v>
      </c>
      <c r="G627" s="173">
        <f>'Ficha funcionário'!I622</f>
        <v>0</v>
      </c>
      <c r="H627" s="126">
        <f>'Ficha funcionário'!N622</f>
        <v>0</v>
      </c>
      <c r="I627" s="126">
        <f>'Ficha funcionário'!O622</f>
        <v>0</v>
      </c>
      <c r="J627" s="127">
        <f t="shared" si="93"/>
        <v>0</v>
      </c>
      <c r="K627" s="172"/>
      <c r="L627" s="172"/>
      <c r="M627" s="172"/>
      <c r="N627" s="128">
        <f t="shared" si="98"/>
        <v>0</v>
      </c>
      <c r="O627" s="128">
        <f t="shared" si="94"/>
        <v>0</v>
      </c>
      <c r="P627" s="128">
        <f t="shared" si="95"/>
        <v>0</v>
      </c>
      <c r="Q627" s="129">
        <f t="shared" si="99"/>
        <v>18</v>
      </c>
      <c r="R627" s="177">
        <v>0</v>
      </c>
      <c r="S627" s="177">
        <v>0</v>
      </c>
      <c r="T627" s="177">
        <v>0</v>
      </c>
      <c r="U627" s="129">
        <f>-(S627*'Ficha funcionário'!O622)*'Ficha de funcio e processa'!J627</f>
        <v>0</v>
      </c>
      <c r="V627" s="129">
        <f>(T627*'Ficha funcionário'!O622)*'Ficha de funcio e processa'!J627</f>
        <v>0</v>
      </c>
      <c r="W627" s="130">
        <f t="shared" si="100"/>
        <v>0</v>
      </c>
      <c r="X627" s="132"/>
      <c r="Y627" s="132">
        <f t="shared" si="101"/>
        <v>0</v>
      </c>
      <c r="Z627" s="133"/>
      <c r="AA627" s="133"/>
      <c r="AB627" s="133"/>
      <c r="AC627" s="133"/>
      <c r="AD627" s="149">
        <f>'Ficha funcionário'!Q622</f>
        <v>0</v>
      </c>
      <c r="AE627" s="149">
        <f>'Ficha funcionário'!P622</f>
        <v>0</v>
      </c>
      <c r="AF627" s="133"/>
      <c r="AG627" s="221"/>
      <c r="AH627" s="221"/>
      <c r="AI627" s="222">
        <f t="shared" si="96"/>
        <v>0</v>
      </c>
      <c r="AJ627" s="223">
        <f>'Ficha funcionário'!J622</f>
        <v>0</v>
      </c>
      <c r="AK627" s="222">
        <f>'Ficha funcionário'!K622</f>
        <v>0</v>
      </c>
      <c r="AL627" s="222">
        <f>'Ficha funcionário'!L622</f>
        <v>0</v>
      </c>
      <c r="AM627" s="222">
        <f>'Ficha funcionário'!M622</f>
        <v>0</v>
      </c>
      <c r="AN627" s="222">
        <f t="shared" si="102"/>
        <v>0</v>
      </c>
      <c r="AO627" s="134">
        <f t="shared" si="97"/>
        <v>0</v>
      </c>
      <c r="AP627" s="178"/>
      <c r="AQ627" s="246" t="s">
        <v>175</v>
      </c>
      <c r="AR627" s="179"/>
      <c r="AS627" s="179"/>
      <c r="AT627" s="179"/>
      <c r="AU627" s="179"/>
    </row>
    <row r="628" spans="1:47">
      <c r="A628" s="165"/>
      <c r="C628" s="165"/>
      <c r="E628" s="165"/>
      <c r="F628" s="165"/>
    </row>
    <row r="629" spans="1:47">
      <c r="A629" s="165"/>
      <c r="C629" s="165"/>
      <c r="E629" s="165"/>
      <c r="F629" s="165"/>
    </row>
    <row r="630" spans="1:47">
      <c r="A630" s="165"/>
      <c r="C630" s="165"/>
      <c r="E630" s="165"/>
      <c r="F630" s="165"/>
    </row>
  </sheetData>
  <autoFilter ref="A10:AU627">
    <filterColumn colId="12"/>
    <filterColumn colId="13"/>
    <filterColumn colId="16" showButton="0"/>
    <filterColumn colId="17" showButton="0"/>
    <filterColumn colId="18" showButton="0"/>
    <filterColumn colId="20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44"/>
    <filterColumn colId="45"/>
  </autoFilter>
  <mergeCells count="38">
    <mergeCell ref="AT10:AT12"/>
    <mergeCell ref="A2:E2"/>
    <mergeCell ref="AO10:AO12"/>
    <mergeCell ref="AP10:AP12"/>
    <mergeCell ref="AI11:AI12"/>
    <mergeCell ref="AG11:AG12"/>
    <mergeCell ref="A10:A12"/>
    <mergeCell ref="B10:B12"/>
    <mergeCell ref="C10:C12"/>
    <mergeCell ref="D10:D12"/>
    <mergeCell ref="E10:E12"/>
    <mergeCell ref="W10:W12"/>
    <mergeCell ref="AG10:AN10"/>
    <mergeCell ref="AL11:AL12"/>
    <mergeCell ref="K10:K12"/>
    <mergeCell ref="L10:L12"/>
    <mergeCell ref="AU10:AU12"/>
    <mergeCell ref="AN11:AN12"/>
    <mergeCell ref="AM11:AM12"/>
    <mergeCell ref="F10:F12"/>
    <mergeCell ref="G10:G12"/>
    <mergeCell ref="H10:H12"/>
    <mergeCell ref="I10:I12"/>
    <mergeCell ref="J10:J12"/>
    <mergeCell ref="AH11:AH12"/>
    <mergeCell ref="AJ11:AJ12"/>
    <mergeCell ref="X10:AF10"/>
    <mergeCell ref="O10:O12"/>
    <mergeCell ref="P10:P12"/>
    <mergeCell ref="Q10:T11"/>
    <mergeCell ref="U10:V11"/>
    <mergeCell ref="AS10:AS12"/>
    <mergeCell ref="M10:M12"/>
    <mergeCell ref="N10:N12"/>
    <mergeCell ref="AQ10:AQ12"/>
    <mergeCell ref="AR10:AR12"/>
    <mergeCell ref="X12:AF12"/>
    <mergeCell ref="AK11:AK12"/>
  </mergeCells>
  <dataValidations count="2">
    <dataValidation type="list" allowBlank="1" showInputMessage="1" showErrorMessage="1" sqref="AQ13:AQ627">
      <formula1>"TB,Cheque,Dinheiro"</formula1>
    </dataValidation>
    <dataValidation type="list" allowBlank="1" showInputMessage="1" showErrorMessage="1" sqref="B8">
      <formula1>"JANEIRO,FEVEREIRO,MARÇO,ABRIL,MAIO,JUNHO,JULHO,AGOSTO,SETEMBRO,OUTUBRO,NOVEMBRO,DEZEMBRO"</formula1>
    </dataValidation>
  </dataValidations>
  <printOptions horizontalCentered="1"/>
  <pageMargins left="0.23622047244094491" right="0.15748031496062992" top="0.98425196850393704" bottom="0.55118110236220474" header="0.31496062992125984" footer="0.31496062992125984"/>
  <pageSetup paperSize="9" scale="90" orientation="landscape" horizontalDpi="4294967294" verticalDpi="0" r:id="rId1"/>
  <headerFooter>
    <oddHeader>&amp;C&amp;"-,Negrito"&amp;22PROCESSAMENTO DE SALÁRIOS - Expatriados</oddHeader>
    <oddFooter>&amp;L&amp;D&amp;C&amp;T&amp;RPágina &amp;P de &amp;N</oddFooter>
  </headerFooter>
  <colBreaks count="1" manualBreakCount="1">
    <brk id="22" max="1048575" man="1"/>
  </colBreaks>
  <ignoredErrors>
    <ignoredError sqref="D13:D16 A13:B53 D20 D17 D18 D19 D24 D21 D22 D23 D27 D25 D26 D32 D28 D29 D30 D31 D34:D53 D33 A54:B627 C124:D627 N13 N14:N627 D54:D123" unlockedFormula="1"/>
  </ignoredError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D86"/>
  <sheetViews>
    <sheetView showGridLines="0" zoomScaleNormal="100" workbookViewId="0">
      <selection activeCell="M5" sqref="M5"/>
    </sheetView>
  </sheetViews>
  <sheetFormatPr defaultColWidth="9.140625" defaultRowHeight="12.75"/>
  <cols>
    <col min="1" max="1" width="1.5703125" style="11" customWidth="1"/>
    <col min="2" max="2" width="4.5703125" style="11" customWidth="1"/>
    <col min="3" max="3" width="5.7109375" style="11" customWidth="1"/>
    <col min="4" max="8" width="4.5703125" style="11" customWidth="1"/>
    <col min="9" max="9" width="6.140625" style="11" customWidth="1"/>
    <col min="10" max="10" width="4.7109375" style="11" customWidth="1"/>
    <col min="11" max="11" width="4.5703125" style="11" customWidth="1"/>
    <col min="12" max="12" width="4.140625" style="11" customWidth="1"/>
    <col min="13" max="13" width="5.85546875" style="11" customWidth="1"/>
    <col min="14" max="14" width="4.5703125" style="11" customWidth="1"/>
    <col min="15" max="15" width="3.5703125" style="11" customWidth="1"/>
    <col min="16" max="16" width="4.5703125" style="11" hidden="1" customWidth="1"/>
    <col min="17" max="18" width="4.5703125" style="11" customWidth="1"/>
    <col min="19" max="19" width="5.140625" style="11" customWidth="1"/>
    <col min="20" max="20" width="4.5703125" style="11" customWidth="1"/>
    <col min="21" max="21" width="5.7109375" style="11" customWidth="1"/>
    <col min="22" max="23" width="4.5703125" style="11" customWidth="1"/>
    <col min="24" max="24" width="2.7109375" style="11" customWidth="1"/>
    <col min="25" max="26" width="4.5703125" style="11" customWidth="1"/>
    <col min="27" max="27" width="4.42578125" style="11" customWidth="1"/>
    <col min="28" max="29" width="4.5703125" style="11" customWidth="1"/>
    <col min="30" max="30" width="1.5703125" style="11" customWidth="1"/>
    <col min="31" max="16384" width="9.140625" style="11"/>
  </cols>
  <sheetData>
    <row r="1" spans="1:30" ht="5.0999999999999996" customHeight="1"/>
    <row r="2" spans="1:30" ht="31.5" customHeight="1" thickBot="1">
      <c r="H2" s="338" t="s">
        <v>210</v>
      </c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</row>
    <row r="3" spans="1:30" ht="6.75" customHeight="1" thickTop="1">
      <c r="A3" s="12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3"/>
    </row>
    <row r="4" spans="1:30" s="19" customFormat="1" ht="20.100000000000001" customHeight="1">
      <c r="A4" s="14"/>
      <c r="B4" s="15" t="s">
        <v>97</v>
      </c>
      <c r="C4" s="16"/>
      <c r="D4" s="16"/>
      <c r="E4" s="16"/>
      <c r="F4" s="322" t="str">
        <f>IF('Ficha de funcio e processa'!$B$8="",""," de "&amp;'Ficha de funcio e processa'!$B$8&amp;" " &amp;ATUALIZAÇÕES!$C$3)</f>
        <v xml:space="preserve"> de ABRIL 2014</v>
      </c>
      <c r="G4" s="322"/>
      <c r="H4" s="322"/>
      <c r="I4" s="322"/>
      <c r="J4" s="322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7" t="s">
        <v>98</v>
      </c>
      <c r="AC4" s="16"/>
      <c r="AD4" s="18"/>
    </row>
    <row r="5" spans="1:30" s="19" customFormat="1" ht="11.25">
      <c r="A5" s="14"/>
      <c r="B5" s="87" t="s">
        <v>171</v>
      </c>
      <c r="C5" s="20"/>
      <c r="D5" s="20"/>
      <c r="E5" s="20"/>
      <c r="F5" s="20"/>
      <c r="G5" s="20"/>
      <c r="H5" s="20"/>
      <c r="I5" s="20"/>
      <c r="J5" s="88" t="s">
        <v>99</v>
      </c>
      <c r="K5" s="20"/>
      <c r="L5" s="20"/>
      <c r="M5" s="99">
        <v>10</v>
      </c>
      <c r="N5" s="94" t="e">
        <f>IF($M$5="","",VLOOKUP($M$5,'Ficha funcionário'!A8:A238,1,FALSE))</f>
        <v>#N/A</v>
      </c>
      <c r="O5" s="22"/>
      <c r="P5" s="16"/>
      <c r="Q5" s="87" t="s">
        <v>172</v>
      </c>
      <c r="R5" s="20"/>
      <c r="S5" s="20"/>
      <c r="T5" s="20"/>
      <c r="U5" s="20"/>
      <c r="V5" s="20" t="s">
        <v>128</v>
      </c>
      <c r="W5" s="20"/>
      <c r="X5" s="20"/>
      <c r="Y5" s="20"/>
      <c r="Z5" s="20"/>
      <c r="AA5" s="20"/>
      <c r="AB5" s="20"/>
      <c r="AC5" s="21"/>
      <c r="AD5" s="61"/>
    </row>
    <row r="6" spans="1:30" s="19" customFormat="1" ht="15" customHeight="1">
      <c r="A6" s="14"/>
      <c r="B6" s="22" t="s">
        <v>101</v>
      </c>
      <c r="C6" s="16"/>
      <c r="D6" s="326" t="e">
        <f>IF($M$5="","",VLOOKUP($M$5,'Ficha funcionário'!A8:U230,2,FALSE))</f>
        <v>#N/A</v>
      </c>
      <c r="E6" s="326"/>
      <c r="F6" s="326"/>
      <c r="G6" s="326"/>
      <c r="H6" s="326"/>
      <c r="I6" s="326"/>
      <c r="J6" s="239" t="s">
        <v>100</v>
      </c>
      <c r="K6" s="326" t="e">
        <f>IF($M$5="","",VLOOKUP($M$5,'Ficha funcionário'!A8:Z230,22,FALSE))</f>
        <v>#N/A</v>
      </c>
      <c r="L6" s="326"/>
      <c r="M6" s="326"/>
      <c r="N6" s="89"/>
      <c r="O6" s="22"/>
      <c r="P6" s="16"/>
      <c r="Q6" s="241"/>
      <c r="R6" s="239"/>
      <c r="S6" s="239"/>
      <c r="T6" s="239"/>
      <c r="U6" s="239"/>
      <c r="V6" s="239" t="s">
        <v>125</v>
      </c>
      <c r="W6" s="239"/>
      <c r="X6" s="239"/>
      <c r="Y6" s="239"/>
      <c r="Z6" s="239"/>
      <c r="AA6" s="239"/>
      <c r="AB6" s="239"/>
      <c r="AC6" s="48"/>
      <c r="AD6" s="62"/>
    </row>
    <row r="7" spans="1:30" s="19" customFormat="1" ht="15" customHeight="1">
      <c r="A7" s="14"/>
      <c r="B7" s="22" t="s">
        <v>102</v>
      </c>
      <c r="C7" s="16"/>
      <c r="D7" s="242" t="e">
        <f>IF($M$5="","",VLOOKUP($M$5,'Ficha funcionário'!A8:Z230,3,FALSE))</f>
        <v>#N/A</v>
      </c>
      <c r="E7" s="242"/>
      <c r="F7" s="242"/>
      <c r="G7" s="242"/>
      <c r="H7" s="242"/>
      <c r="I7" s="16"/>
      <c r="J7" s="239" t="s">
        <v>103</v>
      </c>
      <c r="K7" s="16"/>
      <c r="L7" s="16"/>
      <c r="M7" s="329" t="e">
        <f>IF($M$5="","",VLOOKUP($M$5,'Ficha funcionário'!A8:Z230,21,FALSE))</f>
        <v>#N/A</v>
      </c>
      <c r="N7" s="330"/>
      <c r="O7" s="22"/>
      <c r="P7" s="16"/>
      <c r="Q7" s="241" t="s">
        <v>126</v>
      </c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48"/>
      <c r="AD7" s="62"/>
    </row>
    <row r="8" spans="1:30" s="19" customFormat="1" ht="23.25" customHeight="1">
      <c r="A8" s="14"/>
      <c r="B8" s="325" t="s">
        <v>104</v>
      </c>
      <c r="C8" s="326"/>
      <c r="D8" s="326"/>
      <c r="E8" s="324" t="e">
        <f>IF($M$5="","",VLOOKUP($M$5,'Ficha funcionário'!A8:Z230,24,FALSE))</f>
        <v>#N/A</v>
      </c>
      <c r="F8" s="324"/>
      <c r="G8" s="324"/>
      <c r="H8" s="324"/>
      <c r="I8" s="324"/>
      <c r="J8" s="331" t="s">
        <v>105</v>
      </c>
      <c r="K8" s="331"/>
      <c r="L8" s="331" t="e">
        <f>IF($M$5="","",VLOOKUP($M$5,'Ficha funcionário'!A8:Z230,23,FALSE))</f>
        <v>#N/A</v>
      </c>
      <c r="M8" s="331"/>
      <c r="N8" s="351"/>
      <c r="O8" s="22"/>
      <c r="P8" s="16"/>
      <c r="Q8" s="25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49"/>
      <c r="AD8" s="62"/>
    </row>
    <row r="9" spans="1:30" s="19" customFormat="1" ht="5.0999999999999996" customHeight="1">
      <c r="A9" s="14"/>
      <c r="B9" s="22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24"/>
      <c r="O9" s="22"/>
      <c r="P9" s="16"/>
      <c r="Q9" s="239"/>
      <c r="R9" s="239"/>
      <c r="S9" s="239"/>
      <c r="T9" s="239"/>
      <c r="U9" s="239"/>
      <c r="V9" s="239"/>
      <c r="W9" s="239"/>
      <c r="X9" s="239"/>
      <c r="Y9" s="239"/>
      <c r="Z9" s="239"/>
      <c r="AA9" s="239"/>
      <c r="AB9" s="239"/>
      <c r="AC9" s="239"/>
      <c r="AD9" s="63"/>
    </row>
    <row r="10" spans="1:30" s="19" customFormat="1" ht="15" customHeight="1">
      <c r="A10" s="14"/>
      <c r="B10" s="27"/>
      <c r="C10" s="28"/>
      <c r="D10" s="28"/>
      <c r="E10" s="28"/>
      <c r="F10" s="29"/>
      <c r="G10" s="29"/>
      <c r="H10" s="29"/>
      <c r="I10" s="29"/>
      <c r="J10" s="29"/>
      <c r="K10" s="29"/>
      <c r="L10" s="29"/>
      <c r="M10" s="29"/>
      <c r="N10" s="30"/>
      <c r="O10" s="31"/>
      <c r="P10" s="32"/>
      <c r="Q10" s="33" t="s">
        <v>106</v>
      </c>
      <c r="R10" s="20"/>
      <c r="S10" s="309" t="str">
        <f>IF('Ficha de funcio e processa'!B8="","",'Ficha de funcio e processa'!B8&amp;" "&amp;ATUALIZAÇÕES!C3)</f>
        <v>ABRIL 2014</v>
      </c>
      <c r="T10" s="309"/>
      <c r="U10" s="309"/>
      <c r="V10" s="34"/>
      <c r="W10" s="20" t="s">
        <v>107</v>
      </c>
      <c r="X10" s="20"/>
      <c r="Y10" s="20"/>
      <c r="Z10" s="20"/>
      <c r="AA10" s="300">
        <f>IF('Ficha de funcio e processa'!F13="","",'Ficha de funcio e processa'!F13)</f>
        <v>41759</v>
      </c>
      <c r="AB10" s="300"/>
      <c r="AC10" s="301"/>
      <c r="AD10" s="91"/>
    </row>
    <row r="11" spans="1:30" s="19" customFormat="1" ht="9.9499999999999993" customHeight="1">
      <c r="A11" s="14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22" t="s">
        <v>108</v>
      </c>
      <c r="R11" s="16"/>
      <c r="S11" s="16"/>
      <c r="T11" s="310" t="e">
        <f>IF($M$5="","",VLOOKUP($M$5,'Ficha funcionário'!A8:Z230,11,FALSE))</f>
        <v>#N/A</v>
      </c>
      <c r="U11" s="310"/>
      <c r="V11" s="310"/>
      <c r="W11" s="16" t="s">
        <v>109</v>
      </c>
      <c r="X11" s="16"/>
      <c r="Y11" s="16"/>
      <c r="Z11" s="16"/>
      <c r="AA11" s="310" t="e">
        <f>IF($M$5="","",VLOOKUP($M$5,'Ficha de funcio e processa'!A13:AQ627,10,FALSE))</f>
        <v>#N/A</v>
      </c>
      <c r="AB11" s="310"/>
      <c r="AC11" s="311"/>
      <c r="AD11" s="18"/>
    </row>
    <row r="12" spans="1:30" s="19" customFormat="1" ht="9.9499999999999993" customHeight="1">
      <c r="A12" s="1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22" t="s">
        <v>110</v>
      </c>
      <c r="R12" s="16"/>
      <c r="S12" s="16"/>
      <c r="T12" s="235">
        <f>IF('Ficha de funcio e processa'!$C$8="","",'Ficha de funcio e processa'!C8)</f>
        <v>18</v>
      </c>
      <c r="U12" s="235"/>
      <c r="V12" s="16"/>
      <c r="W12" s="16" t="s">
        <v>127</v>
      </c>
      <c r="X12" s="16"/>
      <c r="Y12" s="16"/>
      <c r="Z12" s="16"/>
      <c r="AA12" s="16"/>
      <c r="AB12" s="310" t="e">
        <f>IF($M$5="","",VLOOKUP($M$5,'Ficha funcionário'!A8:AC547,16,FALSE))</f>
        <v>#N/A</v>
      </c>
      <c r="AC12" s="311"/>
      <c r="AD12" s="18"/>
    </row>
    <row r="13" spans="1:30" s="19" customFormat="1" ht="9.9499999999999993" customHeight="1">
      <c r="A13" s="14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22" t="s">
        <v>111</v>
      </c>
      <c r="R13" s="16"/>
      <c r="S13" s="16"/>
      <c r="T13" s="16"/>
      <c r="U13" s="235" t="e">
        <f>IF($M$5="","",VLOOKUP($M$5,'Ficha de funcio e processa'!A13:AQ627,17,FALSE))</f>
        <v>#N/A</v>
      </c>
      <c r="V13" s="16"/>
      <c r="W13" s="16"/>
      <c r="X13" s="16"/>
      <c r="Y13" s="16"/>
      <c r="Z13" s="16"/>
      <c r="AA13" s="16"/>
      <c r="AB13" s="235"/>
      <c r="AC13" s="24"/>
      <c r="AD13" s="18"/>
    </row>
    <row r="14" spans="1:30" s="19" customFormat="1" ht="9.9499999999999993" customHeight="1">
      <c r="A14" s="1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2" t="s">
        <v>112</v>
      </c>
      <c r="R14" s="16"/>
      <c r="S14" s="16"/>
      <c r="T14" s="235" t="e">
        <f>IF($M$5="","",VLOOKUP($M$5,'Ficha de funcio e processa'!A13:AQ627,16,FALSE))</f>
        <v>#N/A</v>
      </c>
      <c r="U14" s="16"/>
      <c r="V14" s="235"/>
      <c r="W14" s="16"/>
      <c r="X14" s="16"/>
      <c r="Y14" s="16"/>
      <c r="Z14" s="16"/>
      <c r="AA14" s="16"/>
      <c r="AB14" s="235"/>
      <c r="AC14" s="24"/>
      <c r="AD14" s="18"/>
    </row>
    <row r="15" spans="1:30" s="19" customFormat="1" ht="9.9499999999999993" customHeight="1">
      <c r="A15" s="14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2" t="s">
        <v>221</v>
      </c>
      <c r="R15" s="16"/>
      <c r="S15" s="16"/>
      <c r="T15" s="235"/>
      <c r="U15" s="16"/>
      <c r="V15" s="247" t="e">
        <f>IF($M$5="","",VLOOKUP($M$5,'Ficha de funcio e processa'!A13:AQ627,13,FALSE))</f>
        <v>#N/A</v>
      </c>
      <c r="W15" s="16" t="s">
        <v>222</v>
      </c>
      <c r="X15" s="16"/>
      <c r="Y15" s="16"/>
      <c r="Z15" s="16"/>
      <c r="AA15" s="16"/>
      <c r="AB15" s="310" t="e">
        <f>IF($M$5="","",VLOOKUP($M$5,'Ficha funcionário'!A8:AC547,17,FALSE))</f>
        <v>#N/A</v>
      </c>
      <c r="AC15" s="311"/>
      <c r="AD15" s="18"/>
    </row>
    <row r="16" spans="1:30" s="19" customFormat="1" ht="9.9499999999999993" customHeight="1">
      <c r="A16" s="14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2" t="s">
        <v>131</v>
      </c>
      <c r="R16" s="16"/>
      <c r="S16" s="16"/>
      <c r="T16" s="16"/>
      <c r="U16" s="240" t="e">
        <f>IF($M$5="","",VLOOKUP($M$5,'Ficha de funcio e processa'!A13:AQ627,11,FALSE))</f>
        <v>#N/A</v>
      </c>
      <c r="V16" s="16"/>
      <c r="W16" s="16" t="s">
        <v>132</v>
      </c>
      <c r="X16" s="16"/>
      <c r="Y16" s="16"/>
      <c r="Z16" s="16"/>
      <c r="AA16" s="16"/>
      <c r="AB16" s="312" t="e">
        <f>IF($M$5="","",VLOOKUP($M$5,'Ficha de funcio e processa'!A13:AQ627,12,FALSE))</f>
        <v>#N/A</v>
      </c>
      <c r="AC16" s="313"/>
      <c r="AD16" s="18"/>
    </row>
    <row r="17" spans="1:30" s="19" customFormat="1" ht="9.9499999999999993" customHeight="1">
      <c r="A17" s="14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35"/>
      <c r="R17" s="28"/>
      <c r="S17" s="28"/>
      <c r="T17" s="28"/>
      <c r="U17" s="36"/>
      <c r="V17" s="28"/>
      <c r="W17" s="28"/>
      <c r="X17" s="28"/>
      <c r="Y17" s="28"/>
      <c r="Z17" s="28"/>
      <c r="AA17" s="28"/>
      <c r="AB17" s="36"/>
      <c r="AC17" s="92"/>
      <c r="AD17" s="18"/>
    </row>
    <row r="18" spans="1:30" s="19" customFormat="1" ht="5.0999999999999996" customHeight="1">
      <c r="A18" s="14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8"/>
    </row>
    <row r="19" spans="1:30" s="19" customFormat="1" ht="5.0999999999999996" customHeight="1">
      <c r="A19" s="1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8"/>
    </row>
    <row r="20" spans="1:30" s="19" customFormat="1" ht="9.9499999999999993" customHeight="1">
      <c r="A20" s="14"/>
      <c r="B20" s="327" t="s">
        <v>2</v>
      </c>
      <c r="C20" s="328"/>
      <c r="D20" s="328"/>
      <c r="E20" s="328"/>
      <c r="F20" s="328"/>
      <c r="G20" s="328"/>
      <c r="H20" s="328"/>
      <c r="I20" s="328"/>
      <c r="J20" s="328"/>
      <c r="K20" s="328"/>
      <c r="L20" s="328"/>
      <c r="M20" s="328"/>
      <c r="N20" s="327" t="s">
        <v>220</v>
      </c>
      <c r="O20" s="328"/>
      <c r="P20" s="335"/>
      <c r="Q20" s="327" t="s">
        <v>113</v>
      </c>
      <c r="R20" s="328"/>
      <c r="S20" s="328"/>
      <c r="T20" s="328"/>
      <c r="U20" s="328"/>
      <c r="V20" s="328"/>
      <c r="W20" s="328"/>
      <c r="X20" s="328"/>
      <c r="Y20" s="328"/>
      <c r="Z20" s="335"/>
      <c r="AA20" s="308" t="s">
        <v>114</v>
      </c>
      <c r="AB20" s="308"/>
      <c r="AC20" s="308"/>
      <c r="AD20" s="18"/>
    </row>
    <row r="21" spans="1:30" s="19" customFormat="1" ht="9.9499999999999993" customHeight="1">
      <c r="A21" s="14"/>
      <c r="B21" s="50" t="s">
        <v>115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336"/>
      <c r="O21" s="337"/>
      <c r="P21" s="57"/>
      <c r="Q21" s="352" t="e">
        <f>IF($M$5="","",VLOOKUP($M$5,'Ficha de funcio e processa'!A13:AQ627,7,FALSE))</f>
        <v>#N/A</v>
      </c>
      <c r="R21" s="353"/>
      <c r="S21" s="353"/>
      <c r="T21" s="353"/>
      <c r="U21" s="353"/>
      <c r="V21" s="353"/>
      <c r="W21" s="353"/>
      <c r="X21" s="353"/>
      <c r="Y21" s="353"/>
      <c r="Z21" s="354"/>
      <c r="AA21" s="305"/>
      <c r="AB21" s="306"/>
      <c r="AC21" s="307"/>
      <c r="AD21" s="18"/>
    </row>
    <row r="22" spans="1:30" s="19" customFormat="1" ht="9.9499999999999993" customHeight="1">
      <c r="A22" s="14"/>
      <c r="B22" s="41" t="s">
        <v>197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320" t="e">
        <f>IF($M$5="","",VLOOKUP($M$5,'Ficha de funcio e processa'!A13:AQ628,19,FALSE))</f>
        <v>#N/A</v>
      </c>
      <c r="O22" s="321"/>
      <c r="P22" s="40"/>
      <c r="Q22" s="332" t="e">
        <f>IF($M$5="","",VLOOKUP($M$5,'Ficha de funcio e processa'!A13:AQ627,25,FALSE))</f>
        <v>#N/A</v>
      </c>
      <c r="R22" s="333"/>
      <c r="S22" s="333"/>
      <c r="T22" s="333"/>
      <c r="U22" s="333"/>
      <c r="V22" s="333"/>
      <c r="W22" s="333"/>
      <c r="X22" s="333"/>
      <c r="Y22" s="333"/>
      <c r="Z22" s="334"/>
      <c r="AA22" s="317" t="e">
        <f>IF($M$5="","",VLOOKUP($M$5,'Ficha de funcio e processa'!A13:AQ627,21,FALSE))</f>
        <v>#N/A</v>
      </c>
      <c r="AB22" s="318"/>
      <c r="AC22" s="319"/>
      <c r="AD22" s="18"/>
    </row>
    <row r="23" spans="1:30" s="19" customFormat="1" ht="9.9499999999999993" customHeight="1">
      <c r="A23" s="14"/>
      <c r="B23" s="41" t="s">
        <v>211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320" t="e">
        <f>IF($M$5="","",VLOOKUP($M$5,'Ficha de funcio e processa'!A13:AQ628,20,FALSE))</f>
        <v>#N/A</v>
      </c>
      <c r="O23" s="321"/>
      <c r="P23" s="40"/>
      <c r="Q23" s="314"/>
      <c r="R23" s="315"/>
      <c r="S23" s="315"/>
      <c r="T23" s="315"/>
      <c r="U23" s="315"/>
      <c r="V23" s="315"/>
      <c r="W23" s="315"/>
      <c r="X23" s="315"/>
      <c r="Y23" s="315"/>
      <c r="Z23" s="316"/>
      <c r="AA23" s="236"/>
      <c r="AB23" s="237"/>
      <c r="AC23" s="238"/>
      <c r="AD23" s="18"/>
    </row>
    <row r="24" spans="1:30" s="19" customFormat="1" ht="9.9499999999999993" customHeight="1">
      <c r="A24" s="14"/>
      <c r="B24" s="41" t="s">
        <v>198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320" t="e">
        <f>IF($M$5="","",VLOOKUP($M$5,'Ficha de funcio e processa'!A13:AQ628,18,FALSE))</f>
        <v>#N/A</v>
      </c>
      <c r="O24" s="321"/>
      <c r="P24" s="40"/>
      <c r="Q24" s="314"/>
      <c r="R24" s="315"/>
      <c r="S24" s="315"/>
      <c r="T24" s="315"/>
      <c r="U24" s="315"/>
      <c r="V24" s="315"/>
      <c r="W24" s="315"/>
      <c r="X24" s="315"/>
      <c r="Y24" s="315"/>
      <c r="Z24" s="316"/>
      <c r="AA24" s="317"/>
      <c r="AB24" s="318"/>
      <c r="AC24" s="319"/>
      <c r="AD24" s="18"/>
    </row>
    <row r="25" spans="1:30" s="19" customFormat="1" ht="9.9499999999999993" customHeight="1">
      <c r="A25" s="14"/>
      <c r="B25" s="41" t="s">
        <v>129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320" t="e">
        <f>U16</f>
        <v>#N/A</v>
      </c>
      <c r="O25" s="321"/>
      <c r="P25" s="40"/>
      <c r="Q25" s="314" t="e">
        <f>IF($M$5="","",VLOOKUP($M$5,'Ficha de funcio e processa'!A12:AQ626,15,FALSE))</f>
        <v>#N/A</v>
      </c>
      <c r="R25" s="315"/>
      <c r="S25" s="315"/>
      <c r="T25" s="315"/>
      <c r="U25" s="315"/>
      <c r="V25" s="315"/>
      <c r="W25" s="315"/>
      <c r="X25" s="315"/>
      <c r="Y25" s="315"/>
      <c r="Z25" s="316"/>
      <c r="AA25" s="236"/>
      <c r="AB25" s="237"/>
      <c r="AC25" s="238"/>
      <c r="AD25" s="18"/>
    </row>
    <row r="26" spans="1:30" s="19" customFormat="1" ht="9.9499999999999993" customHeight="1">
      <c r="A26" s="14"/>
      <c r="B26" s="41" t="s">
        <v>130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320" t="e">
        <f>AB16</f>
        <v>#N/A</v>
      </c>
      <c r="O26" s="321"/>
      <c r="P26" s="40"/>
      <c r="Q26" s="314" t="e">
        <f>IF($M$5="","",VLOOKUP($M$5,'Ficha de funcio e processa'!A12:AQ626,16,FALSE))</f>
        <v>#N/A</v>
      </c>
      <c r="R26" s="315"/>
      <c r="S26" s="315"/>
      <c r="T26" s="315"/>
      <c r="U26" s="315"/>
      <c r="V26" s="315"/>
      <c r="W26" s="315"/>
      <c r="X26" s="315"/>
      <c r="Y26" s="315"/>
      <c r="Z26" s="316"/>
      <c r="AA26" s="236"/>
      <c r="AB26" s="237"/>
      <c r="AC26" s="238"/>
      <c r="AD26" s="18"/>
    </row>
    <row r="27" spans="1:30" s="19" customFormat="1" ht="9.9499999999999993" customHeight="1">
      <c r="A27" s="14"/>
      <c r="B27" s="41" t="s">
        <v>219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320" t="e">
        <f>V15</f>
        <v>#N/A</v>
      </c>
      <c r="O27" s="321"/>
      <c r="P27" s="40"/>
      <c r="Q27" s="314" t="e">
        <f>IF($M$5="","",VLOOKUP($M$5,'Ficha de funcio e processa'!A12:AQ627,14,FALSE))</f>
        <v>#N/A</v>
      </c>
      <c r="R27" s="315"/>
      <c r="S27" s="315"/>
      <c r="T27" s="315"/>
      <c r="U27" s="315"/>
      <c r="V27" s="315"/>
      <c r="W27" s="315"/>
      <c r="X27" s="315"/>
      <c r="Y27" s="315"/>
      <c r="Z27" s="316"/>
      <c r="AA27" s="236"/>
      <c r="AB27" s="237"/>
      <c r="AC27" s="238"/>
      <c r="AD27" s="18"/>
    </row>
    <row r="28" spans="1:30" s="19" customFormat="1" ht="9.9499999999999993" customHeight="1">
      <c r="A28" s="14"/>
      <c r="B28" s="41" t="s">
        <v>199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320"/>
      <c r="O28" s="321"/>
      <c r="P28" s="40"/>
      <c r="Q28" s="314" t="e">
        <f>IF($M$5="","",VLOOKUP($M$5,'Ficha de funcio e processa'!A12:AQ628,33,FALSE))</f>
        <v>#N/A</v>
      </c>
      <c r="R28" s="315"/>
      <c r="S28" s="315"/>
      <c r="T28" s="315"/>
      <c r="U28" s="315"/>
      <c r="V28" s="315"/>
      <c r="W28" s="315"/>
      <c r="X28" s="315"/>
      <c r="Y28" s="315"/>
      <c r="Z28" s="316"/>
      <c r="AA28" s="236"/>
      <c r="AB28" s="237"/>
      <c r="AC28" s="238"/>
      <c r="AD28" s="18"/>
    </row>
    <row r="29" spans="1:30" s="19" customFormat="1" ht="9.9499999999999993" customHeight="1">
      <c r="A29" s="14"/>
      <c r="B29" s="41" t="s">
        <v>200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320"/>
      <c r="O29" s="321"/>
      <c r="P29" s="40"/>
      <c r="Q29" s="332" t="e">
        <f>IF($M$5="","",VLOOKUP($M$5,'Ficha de funcio e processa'!A12:AQ629,34,FALSE))</f>
        <v>#N/A</v>
      </c>
      <c r="R29" s="333"/>
      <c r="S29" s="333"/>
      <c r="T29" s="333"/>
      <c r="U29" s="333"/>
      <c r="V29" s="333"/>
      <c r="W29" s="333"/>
      <c r="X29" s="333"/>
      <c r="Y29" s="333"/>
      <c r="Z29" s="334"/>
      <c r="AA29" s="317"/>
      <c r="AB29" s="318"/>
      <c r="AC29" s="319"/>
      <c r="AD29" s="18"/>
    </row>
    <row r="30" spans="1:30" s="19" customFormat="1" ht="9.9499999999999993" customHeight="1">
      <c r="A30" s="14"/>
      <c r="B30" s="41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234"/>
      <c r="O30" s="235"/>
      <c r="P30" s="40"/>
      <c r="Q30" s="332"/>
      <c r="R30" s="333"/>
      <c r="S30" s="333"/>
      <c r="T30" s="333"/>
      <c r="U30" s="333"/>
      <c r="V30" s="333"/>
      <c r="W30" s="333"/>
      <c r="X30" s="333"/>
      <c r="Y30" s="333"/>
      <c r="Z30" s="334"/>
      <c r="AA30" s="317"/>
      <c r="AB30" s="318"/>
      <c r="AC30" s="319"/>
      <c r="AD30" s="18"/>
    </row>
    <row r="31" spans="1:30" s="19" customFormat="1" ht="9.9499999999999993" customHeight="1">
      <c r="A31" s="14"/>
      <c r="B31" s="41" t="s">
        <v>124</v>
      </c>
      <c r="C31" s="23" t="s">
        <v>116</v>
      </c>
      <c r="D31" s="245" t="e">
        <f>IF($M$5="","",VLOOKUP($M$5,'Ficha de funcio e processa'!A13:AQ627,36,FALSE))</f>
        <v>#N/A</v>
      </c>
      <c r="E31" s="326"/>
      <c r="F31" s="326"/>
      <c r="G31" s="326"/>
      <c r="H31" s="326"/>
      <c r="I31" s="326"/>
      <c r="J31" s="326"/>
      <c r="K31" s="326"/>
      <c r="L31" s="326"/>
      <c r="M31" s="347"/>
      <c r="N31" s="234"/>
      <c r="O31" s="235"/>
      <c r="P31" s="40"/>
      <c r="Q31" s="340"/>
      <c r="R31" s="341"/>
      <c r="S31" s="341"/>
      <c r="T31" s="341"/>
      <c r="U31" s="341"/>
      <c r="V31" s="341"/>
      <c r="W31" s="341"/>
      <c r="X31" s="341"/>
      <c r="Y31" s="341"/>
      <c r="Z31" s="342"/>
      <c r="AA31" s="314" t="e">
        <f>-IF($M$5="","",VLOOKUP($M$5,'Ficha de funcio e processa'!A13:AQ627,40,FALSE))</f>
        <v>#N/A</v>
      </c>
      <c r="AB31" s="315"/>
      <c r="AC31" s="316"/>
      <c r="AD31" s="18"/>
    </row>
    <row r="32" spans="1:30" s="19" customFormat="1" ht="9.9499999999999993" customHeight="1">
      <c r="A32" s="14"/>
      <c r="B32" s="41"/>
      <c r="C32" s="16"/>
      <c r="D32" s="16"/>
      <c r="E32" s="23"/>
      <c r="F32" s="90"/>
      <c r="G32" s="16"/>
      <c r="H32" s="16"/>
      <c r="I32" s="16"/>
      <c r="J32" s="16"/>
      <c r="K32" s="16"/>
      <c r="L32" s="16"/>
      <c r="M32" s="16"/>
      <c r="N32" s="234"/>
      <c r="O32" s="235"/>
      <c r="P32" s="40"/>
      <c r="Q32" s="340"/>
      <c r="R32" s="341"/>
      <c r="S32" s="341"/>
      <c r="T32" s="341"/>
      <c r="U32" s="341"/>
      <c r="V32" s="341"/>
      <c r="W32" s="341"/>
      <c r="X32" s="341"/>
      <c r="Y32" s="341"/>
      <c r="Z32" s="342"/>
      <c r="AA32" s="314"/>
      <c r="AB32" s="315"/>
      <c r="AC32" s="316"/>
      <c r="AD32" s="18"/>
    </row>
    <row r="33" spans="1:30" s="19" customFormat="1" ht="9.9499999999999993" customHeight="1">
      <c r="A33" s="14"/>
      <c r="B33" s="41"/>
      <c r="C33" s="16"/>
      <c r="D33" s="16"/>
      <c r="E33" s="16"/>
      <c r="F33" s="23"/>
      <c r="G33" s="52"/>
      <c r="H33" s="52"/>
      <c r="I33" s="52"/>
      <c r="J33" s="16"/>
      <c r="K33" s="16"/>
      <c r="L33" s="16"/>
      <c r="M33" s="16"/>
      <c r="N33" s="234"/>
      <c r="O33" s="235"/>
      <c r="P33" s="40"/>
      <c r="Q33" s="340"/>
      <c r="R33" s="341"/>
      <c r="S33" s="341"/>
      <c r="T33" s="341"/>
      <c r="U33" s="341"/>
      <c r="V33" s="341"/>
      <c r="W33" s="341"/>
      <c r="X33" s="341"/>
      <c r="Y33" s="341"/>
      <c r="Z33" s="342"/>
      <c r="AA33" s="37"/>
      <c r="AB33" s="38"/>
      <c r="AC33" s="39"/>
      <c r="AD33" s="18"/>
    </row>
    <row r="34" spans="1:30" s="19" customFormat="1" ht="9.9499999999999993" customHeight="1">
      <c r="A34" s="14"/>
      <c r="B34" s="41"/>
      <c r="C34" s="16"/>
      <c r="D34" s="16"/>
      <c r="E34" s="16"/>
      <c r="F34" s="23"/>
      <c r="G34" s="53"/>
      <c r="H34" s="53"/>
      <c r="I34" s="53"/>
      <c r="J34" s="54"/>
      <c r="K34" s="54"/>
      <c r="L34" s="54"/>
      <c r="M34" s="16"/>
      <c r="N34" s="234"/>
      <c r="O34" s="235"/>
      <c r="P34" s="40"/>
      <c r="Q34" s="343"/>
      <c r="R34" s="344"/>
      <c r="S34" s="344"/>
      <c r="T34" s="344"/>
      <c r="U34" s="344"/>
      <c r="V34" s="344"/>
      <c r="W34" s="344"/>
      <c r="X34" s="344"/>
      <c r="Y34" s="344"/>
      <c r="Z34" s="345"/>
      <c r="AA34" s="42"/>
      <c r="AB34" s="43"/>
      <c r="AC34" s="44"/>
      <c r="AD34" s="18"/>
    </row>
    <row r="35" spans="1:30" s="19" customFormat="1" ht="9.9499999999999993" customHeight="1">
      <c r="A35" s="14"/>
      <c r="B35" s="55" t="s">
        <v>117</v>
      </c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8"/>
      <c r="O35" s="59"/>
      <c r="P35" s="60"/>
      <c r="Q35" s="302" t="e">
        <f>SUM(Q21:U34)</f>
        <v>#N/A</v>
      </c>
      <c r="R35" s="303"/>
      <c r="S35" s="303"/>
      <c r="T35" s="303"/>
      <c r="U35" s="303"/>
      <c r="V35" s="303"/>
      <c r="W35" s="303"/>
      <c r="X35" s="303"/>
      <c r="Y35" s="303"/>
      <c r="Z35" s="304"/>
      <c r="AA35" s="302" t="e">
        <f>SUM(AA21:AC34)</f>
        <v>#N/A</v>
      </c>
      <c r="AB35" s="303"/>
      <c r="AC35" s="304"/>
      <c r="AD35" s="18"/>
    </row>
    <row r="36" spans="1:30" s="19" customFormat="1" ht="5.0999999999999996" customHeight="1" thickBot="1">
      <c r="A36" s="14"/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43"/>
      <c r="O36" s="243"/>
      <c r="P36" s="243"/>
      <c r="Q36" s="244"/>
      <c r="R36" s="244"/>
      <c r="S36" s="244"/>
      <c r="T36" s="244"/>
      <c r="U36" s="244"/>
      <c r="V36" s="244"/>
      <c r="W36" s="244"/>
      <c r="X36" s="244"/>
      <c r="Y36" s="244"/>
      <c r="Z36" s="16"/>
      <c r="AA36" s="16"/>
      <c r="AB36" s="16"/>
      <c r="AC36" s="16"/>
      <c r="AD36" s="64"/>
    </row>
    <row r="37" spans="1:30" s="19" customFormat="1" ht="12" customHeight="1" thickBot="1">
      <c r="A37" s="14"/>
      <c r="B37" s="16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5"/>
      <c r="O37" s="235"/>
      <c r="P37" s="235"/>
      <c r="Q37" s="237"/>
      <c r="R37" s="237"/>
      <c r="S37" s="237"/>
      <c r="T37" s="16" t="s">
        <v>118</v>
      </c>
      <c r="U37" s="16"/>
      <c r="V37" s="16"/>
      <c r="W37" s="16"/>
      <c r="X37" s="16"/>
      <c r="Y37" s="16"/>
      <c r="Z37" s="16"/>
      <c r="AA37" s="348" t="e">
        <f>Q35+AA35</f>
        <v>#N/A</v>
      </c>
      <c r="AB37" s="349"/>
      <c r="AC37" s="350"/>
      <c r="AD37" s="76"/>
    </row>
    <row r="38" spans="1:30" s="19" customFormat="1" ht="11.25">
      <c r="A38" s="14"/>
      <c r="B38" s="16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32"/>
      <c r="P38" s="32"/>
      <c r="Q38" s="32"/>
      <c r="R38" s="235"/>
      <c r="S38" s="235"/>
      <c r="T38" s="235"/>
      <c r="U38" s="237"/>
      <c r="V38" s="237"/>
      <c r="W38" s="237"/>
      <c r="X38" s="16"/>
      <c r="Y38" s="16"/>
      <c r="Z38" s="16"/>
      <c r="AA38" s="16"/>
      <c r="AB38" s="16"/>
      <c r="AC38" s="16"/>
      <c r="AD38" s="18"/>
    </row>
    <row r="39" spans="1:30" s="19" customFormat="1" ht="21" customHeight="1">
      <c r="A39" s="14"/>
      <c r="B39" s="16"/>
      <c r="C39" s="239"/>
      <c r="D39" s="239"/>
      <c r="E39" s="239"/>
      <c r="F39" s="239"/>
      <c r="G39" s="239"/>
      <c r="H39" s="239"/>
      <c r="I39" s="239"/>
      <c r="J39" s="239"/>
      <c r="K39" s="239"/>
      <c r="L39" s="239"/>
      <c r="M39" s="239"/>
      <c r="N39" s="327" t="s">
        <v>119</v>
      </c>
      <c r="O39" s="328"/>
      <c r="P39" s="328"/>
      <c r="Q39" s="328"/>
      <c r="R39" s="335"/>
      <c r="S39" s="327" t="s">
        <v>120</v>
      </c>
      <c r="T39" s="328"/>
      <c r="U39" s="328"/>
      <c r="V39" s="328"/>
      <c r="W39" s="335"/>
      <c r="X39" s="327" t="s">
        <v>121</v>
      </c>
      <c r="Y39" s="328"/>
      <c r="Z39" s="328"/>
      <c r="AA39" s="335"/>
      <c r="AB39" s="32"/>
      <c r="AC39" s="32"/>
      <c r="AD39" s="18"/>
    </row>
    <row r="40" spans="1:30" s="19" customFormat="1" ht="14.25" customHeight="1">
      <c r="A40" s="14"/>
      <c r="B40" s="16"/>
      <c r="C40" s="239"/>
      <c r="D40" s="239"/>
      <c r="E40" s="239"/>
      <c r="F40" s="239"/>
      <c r="G40" s="239"/>
      <c r="H40" s="239"/>
      <c r="I40" s="239"/>
      <c r="J40" s="239"/>
      <c r="K40" s="239"/>
      <c r="L40" s="239"/>
      <c r="M40" s="239"/>
      <c r="N40" s="302" t="e">
        <f>AA37</f>
        <v>#N/A</v>
      </c>
      <c r="O40" s="303"/>
      <c r="P40" s="303"/>
      <c r="Q40" s="303"/>
      <c r="R40" s="304"/>
      <c r="S40" s="302" t="e">
        <f>IF($M$5="","",VLOOKUP($M$5,'Ficha de funcio e processa'!A13:AQ627,42,FALSE))</f>
        <v>#N/A</v>
      </c>
      <c r="T40" s="303"/>
      <c r="U40" s="303"/>
      <c r="V40" s="303"/>
      <c r="W40" s="304"/>
      <c r="X40" s="302" t="e">
        <f>N40+S40</f>
        <v>#N/A</v>
      </c>
      <c r="Y40" s="303"/>
      <c r="Z40" s="303"/>
      <c r="AA40" s="304"/>
      <c r="AB40" s="32"/>
      <c r="AC40" s="32"/>
      <c r="AD40" s="65"/>
    </row>
    <row r="41" spans="1:30" s="19" customFormat="1" ht="14.25" customHeight="1">
      <c r="A41" s="14"/>
      <c r="B41" s="16"/>
      <c r="C41" s="239"/>
      <c r="D41" s="239"/>
      <c r="E41" s="239"/>
      <c r="F41" s="239"/>
      <c r="G41" s="239"/>
      <c r="H41" s="239"/>
      <c r="I41" s="239"/>
      <c r="J41" s="239"/>
      <c r="K41" s="239"/>
      <c r="L41" s="239"/>
      <c r="M41" s="239"/>
      <c r="N41" s="237"/>
      <c r="O41" s="237"/>
      <c r="P41" s="237"/>
      <c r="Q41" s="16"/>
      <c r="R41" s="16"/>
      <c r="S41" s="16"/>
      <c r="T41" s="16"/>
      <c r="U41" s="16"/>
      <c r="V41" s="16"/>
      <c r="W41" s="16"/>
      <c r="X41" s="45"/>
      <c r="Y41" s="45"/>
      <c r="Z41" s="45"/>
      <c r="AA41" s="239"/>
      <c r="AB41" s="32"/>
      <c r="AC41" s="32"/>
      <c r="AD41" s="65"/>
    </row>
    <row r="42" spans="1:30" s="19" customFormat="1" ht="12" thickBot="1">
      <c r="A42" s="14"/>
      <c r="B42" s="15" t="s">
        <v>122</v>
      </c>
      <c r="C42" s="239"/>
      <c r="D42" s="239"/>
      <c r="E42" s="239"/>
      <c r="F42" s="239"/>
      <c r="G42" s="329" t="e">
        <f>IF($M$5="","",VLOOKUP($M$5,'Ficha de funcio e processa'!A13:AQ627,43,FALSE))</f>
        <v>#N/A</v>
      </c>
      <c r="H42" s="329"/>
      <c r="I42" s="329"/>
      <c r="J42" s="346" t="s">
        <v>123</v>
      </c>
      <c r="K42" s="346"/>
      <c r="L42" s="346"/>
      <c r="M42" s="346"/>
      <c r="N42" s="346"/>
      <c r="O42" s="66"/>
      <c r="P42" s="66"/>
      <c r="Q42" s="67"/>
      <c r="R42" s="67"/>
      <c r="S42" s="67"/>
      <c r="T42" s="67"/>
      <c r="U42" s="67"/>
      <c r="V42" s="67"/>
      <c r="W42" s="67"/>
      <c r="X42" s="68"/>
      <c r="Y42" s="68"/>
      <c r="Z42" s="68"/>
      <c r="AA42" s="69"/>
      <c r="AB42" s="70"/>
      <c r="AC42" s="70"/>
      <c r="AD42" s="65"/>
    </row>
    <row r="43" spans="1:30" s="19" customFormat="1" ht="12" thickBot="1">
      <c r="A43" s="46"/>
      <c r="B43" s="323" t="s">
        <v>177</v>
      </c>
      <c r="C43" s="323"/>
      <c r="D43" s="71" t="s">
        <v>178</v>
      </c>
      <c r="E43" s="71"/>
      <c r="F43" s="71"/>
      <c r="G43" s="71"/>
      <c r="H43" s="71"/>
      <c r="I43" s="71"/>
      <c r="J43" s="71"/>
      <c r="K43" s="71"/>
      <c r="L43" s="71"/>
      <c r="M43" s="71"/>
      <c r="N43" s="72"/>
      <c r="O43" s="72"/>
      <c r="P43" s="72"/>
      <c r="Q43" s="47"/>
      <c r="R43" s="47"/>
      <c r="S43" s="47"/>
      <c r="T43" s="47"/>
      <c r="U43" s="47"/>
      <c r="V43" s="47"/>
      <c r="W43" s="47"/>
      <c r="X43" s="73"/>
      <c r="Y43" s="73"/>
      <c r="Z43" s="73"/>
      <c r="AA43" s="71"/>
      <c r="AB43" s="74"/>
      <c r="AC43" s="74"/>
      <c r="AD43" s="75"/>
    </row>
    <row r="44" spans="1:30" s="77" customFormat="1" ht="8.1" customHeight="1" thickTop="1" thickBot="1">
      <c r="B44" s="78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80"/>
      <c r="O44" s="80"/>
      <c r="P44" s="80"/>
      <c r="X44" s="81"/>
      <c r="Y44" s="81"/>
      <c r="Z44" s="81"/>
      <c r="AA44" s="79"/>
      <c r="AB44" s="82"/>
      <c r="AC44" s="82"/>
      <c r="AD44" s="82"/>
    </row>
    <row r="45" spans="1:30" ht="6.75" customHeight="1" thickTop="1">
      <c r="A45" s="12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3"/>
    </row>
    <row r="46" spans="1:30" s="19" customFormat="1" ht="20.100000000000001" customHeight="1">
      <c r="A46" s="14"/>
      <c r="B46" s="15" t="s">
        <v>97</v>
      </c>
      <c r="C46" s="16"/>
      <c r="D46" s="16"/>
      <c r="E46" s="16"/>
      <c r="F46" s="322" t="str">
        <f>IF('Ficha de funcio e processa'!$B$8="",""," de "&amp;'Ficha de funcio e processa'!$B$8&amp;" " &amp;ATUALIZAÇÕES!$C$3)</f>
        <v xml:space="preserve"> de ABRIL 2014</v>
      </c>
      <c r="G46" s="322"/>
      <c r="H46" s="322"/>
      <c r="I46" s="322"/>
      <c r="J46" s="322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 t="s">
        <v>98</v>
      </c>
      <c r="AC46" s="16"/>
      <c r="AD46" s="18"/>
    </row>
    <row r="47" spans="1:30" s="19" customFormat="1" ht="11.25">
      <c r="A47" s="14"/>
      <c r="B47" s="87" t="s">
        <v>171</v>
      </c>
      <c r="C47" s="20"/>
      <c r="D47" s="20"/>
      <c r="E47" s="20"/>
      <c r="F47" s="20"/>
      <c r="G47" s="20"/>
      <c r="H47" s="20"/>
      <c r="I47" s="20"/>
      <c r="J47" s="88" t="s">
        <v>99</v>
      </c>
      <c r="K47" s="20"/>
      <c r="L47" s="20"/>
      <c r="M47" s="99">
        <f>M5</f>
        <v>10</v>
      </c>
      <c r="N47" s="94" t="e">
        <f>IF($M$5="","",VLOOKUP($M$5,'Ficha funcionário'!A50:A280,1,FALSE))</f>
        <v>#N/A</v>
      </c>
      <c r="O47" s="22"/>
      <c r="P47" s="16"/>
      <c r="Q47" s="87" t="s">
        <v>172</v>
      </c>
      <c r="R47" s="20"/>
      <c r="S47" s="20"/>
      <c r="T47" s="20"/>
      <c r="U47" s="20"/>
      <c r="V47" s="20" t="s">
        <v>128</v>
      </c>
      <c r="W47" s="20"/>
      <c r="X47" s="20"/>
      <c r="Y47" s="20"/>
      <c r="Z47" s="20"/>
      <c r="AA47" s="20"/>
      <c r="AB47" s="20"/>
      <c r="AC47" s="21"/>
      <c r="AD47" s="61"/>
    </row>
    <row r="48" spans="1:30" s="19" customFormat="1" ht="15" customHeight="1">
      <c r="A48" s="14"/>
      <c r="B48" s="22" t="s">
        <v>101</v>
      </c>
      <c r="C48" s="16"/>
      <c r="D48" s="326" t="e">
        <f>D6</f>
        <v>#N/A</v>
      </c>
      <c r="E48" s="326"/>
      <c r="F48" s="326"/>
      <c r="G48" s="326"/>
      <c r="H48" s="326"/>
      <c r="I48" s="326"/>
      <c r="J48" s="239" t="s">
        <v>100</v>
      </c>
      <c r="K48" s="326" t="e">
        <f>K6</f>
        <v>#N/A</v>
      </c>
      <c r="L48" s="326"/>
      <c r="M48" s="326"/>
      <c r="N48" s="89"/>
      <c r="O48" s="22"/>
      <c r="P48" s="16"/>
      <c r="Q48" s="241"/>
      <c r="R48" s="239"/>
      <c r="S48" s="239"/>
      <c r="T48" s="239"/>
      <c r="U48" s="239"/>
      <c r="V48" s="239" t="s">
        <v>125</v>
      </c>
      <c r="W48" s="239"/>
      <c r="X48" s="239"/>
      <c r="Y48" s="239"/>
      <c r="Z48" s="239"/>
      <c r="AA48" s="239"/>
      <c r="AB48" s="239"/>
      <c r="AC48" s="48"/>
      <c r="AD48" s="62"/>
    </row>
    <row r="49" spans="1:30" s="19" customFormat="1" ht="15" customHeight="1">
      <c r="A49" s="14"/>
      <c r="B49" s="22" t="s">
        <v>102</v>
      </c>
      <c r="C49" s="16"/>
      <c r="D49" s="242" t="e">
        <f>D7</f>
        <v>#N/A</v>
      </c>
      <c r="E49" s="242"/>
      <c r="F49" s="242"/>
      <c r="G49" s="242"/>
      <c r="H49" s="242"/>
      <c r="I49" s="16"/>
      <c r="J49" s="239" t="s">
        <v>103</v>
      </c>
      <c r="K49" s="16"/>
      <c r="L49" s="16"/>
      <c r="M49" s="329" t="e">
        <f>M7</f>
        <v>#N/A</v>
      </c>
      <c r="N49" s="330"/>
      <c r="O49" s="22"/>
      <c r="P49" s="16"/>
      <c r="Q49" s="241" t="s">
        <v>126</v>
      </c>
      <c r="R49" s="239"/>
      <c r="S49" s="239"/>
      <c r="T49" s="239"/>
      <c r="U49" s="239"/>
      <c r="V49" s="239"/>
      <c r="W49" s="239"/>
      <c r="X49" s="239"/>
      <c r="Y49" s="239"/>
      <c r="Z49" s="239"/>
      <c r="AA49" s="239"/>
      <c r="AB49" s="239"/>
      <c r="AC49" s="48"/>
      <c r="AD49" s="62"/>
    </row>
    <row r="50" spans="1:30" s="19" customFormat="1" ht="23.25" customHeight="1">
      <c r="A50" s="14"/>
      <c r="B50" s="325" t="s">
        <v>104</v>
      </c>
      <c r="C50" s="326"/>
      <c r="D50" s="326"/>
      <c r="E50" s="324" t="e">
        <f>E8</f>
        <v>#N/A</v>
      </c>
      <c r="F50" s="324"/>
      <c r="G50" s="324"/>
      <c r="H50" s="324"/>
      <c r="I50" s="324"/>
      <c r="J50" s="331" t="s">
        <v>105</v>
      </c>
      <c r="K50" s="331"/>
      <c r="L50" s="331" t="e">
        <f>L8</f>
        <v>#N/A</v>
      </c>
      <c r="M50" s="331"/>
      <c r="N50" s="351"/>
      <c r="O50" s="22"/>
      <c r="P50" s="16"/>
      <c r="Q50" s="25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49"/>
      <c r="AD50" s="62"/>
    </row>
    <row r="51" spans="1:30" s="19" customFormat="1" ht="5.0999999999999996" customHeight="1">
      <c r="A51" s="14"/>
      <c r="B51" s="22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24"/>
      <c r="O51" s="22"/>
      <c r="P51" s="16"/>
      <c r="Q51" s="239"/>
      <c r="R51" s="239"/>
      <c r="S51" s="239"/>
      <c r="T51" s="239"/>
      <c r="U51" s="239"/>
      <c r="V51" s="239"/>
      <c r="W51" s="239"/>
      <c r="X51" s="239"/>
      <c r="Y51" s="239"/>
      <c r="Z51" s="239"/>
      <c r="AA51" s="239"/>
      <c r="AB51" s="239"/>
      <c r="AC51" s="239"/>
      <c r="AD51" s="63"/>
    </row>
    <row r="52" spans="1:30" s="19" customFormat="1" ht="15" customHeight="1">
      <c r="A52" s="14"/>
      <c r="B52" s="27"/>
      <c r="C52" s="28"/>
      <c r="D52" s="28"/>
      <c r="E52" s="28"/>
      <c r="F52" s="29"/>
      <c r="G52" s="29"/>
      <c r="H52" s="29"/>
      <c r="I52" s="29"/>
      <c r="J52" s="29"/>
      <c r="K52" s="29"/>
      <c r="L52" s="29"/>
      <c r="M52" s="29"/>
      <c r="N52" s="30"/>
      <c r="O52" s="31"/>
      <c r="P52" s="32"/>
      <c r="Q52" s="33" t="s">
        <v>106</v>
      </c>
      <c r="R52" s="20"/>
      <c r="S52" s="309" t="str">
        <f>S10</f>
        <v>ABRIL 2014</v>
      </c>
      <c r="T52" s="309"/>
      <c r="U52" s="309"/>
      <c r="V52" s="34"/>
      <c r="W52" s="20" t="s">
        <v>107</v>
      </c>
      <c r="X52" s="20"/>
      <c r="Y52" s="20"/>
      <c r="Z52" s="20"/>
      <c r="AA52" s="300">
        <f>AA10</f>
        <v>41759</v>
      </c>
      <c r="AB52" s="300"/>
      <c r="AC52" s="301"/>
      <c r="AD52" s="91"/>
    </row>
    <row r="53" spans="1:30" s="19" customFormat="1" ht="9.9499999999999993" customHeight="1">
      <c r="A53" s="14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22" t="s">
        <v>108</v>
      </c>
      <c r="R53" s="16"/>
      <c r="S53" s="16"/>
      <c r="T53" s="310" t="e">
        <f>T11</f>
        <v>#N/A</v>
      </c>
      <c r="U53" s="310"/>
      <c r="V53" s="310"/>
      <c r="W53" s="16" t="s">
        <v>109</v>
      </c>
      <c r="X53" s="16"/>
      <c r="Y53" s="16"/>
      <c r="Z53" s="16"/>
      <c r="AA53" s="310" t="e">
        <f>AA11</f>
        <v>#N/A</v>
      </c>
      <c r="AB53" s="310"/>
      <c r="AC53" s="311"/>
      <c r="AD53" s="18"/>
    </row>
    <row r="54" spans="1:30" s="19" customFormat="1" ht="9.9499999999999993" customHeight="1">
      <c r="A54" s="14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22" t="s">
        <v>110</v>
      </c>
      <c r="R54" s="16"/>
      <c r="S54" s="16"/>
      <c r="T54" s="235">
        <f>T12</f>
        <v>18</v>
      </c>
      <c r="U54" s="235"/>
      <c r="V54" s="16"/>
      <c r="W54" s="16" t="s">
        <v>127</v>
      </c>
      <c r="X54" s="16"/>
      <c r="Y54" s="16"/>
      <c r="Z54" s="16"/>
      <c r="AA54" s="16"/>
      <c r="AB54" s="310" t="e">
        <f>AB12</f>
        <v>#N/A</v>
      </c>
      <c r="AC54" s="311"/>
      <c r="AD54" s="18"/>
    </row>
    <row r="55" spans="1:30" s="19" customFormat="1" ht="9.9499999999999993" customHeight="1">
      <c r="A55" s="14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22" t="s">
        <v>111</v>
      </c>
      <c r="R55" s="16"/>
      <c r="S55" s="16"/>
      <c r="T55" s="16"/>
      <c r="U55" s="235" t="e">
        <f>U13</f>
        <v>#N/A</v>
      </c>
      <c r="V55" s="16"/>
      <c r="W55" s="16"/>
      <c r="X55" s="16"/>
      <c r="Y55" s="16"/>
      <c r="Z55" s="16"/>
      <c r="AA55" s="16"/>
      <c r="AB55" s="235"/>
      <c r="AC55" s="24"/>
      <c r="AD55" s="18"/>
    </row>
    <row r="56" spans="1:30" s="19" customFormat="1" ht="9.9499999999999993" customHeight="1">
      <c r="A56" s="14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22" t="s">
        <v>112</v>
      </c>
      <c r="R56" s="16"/>
      <c r="S56" s="16"/>
      <c r="T56" s="235" t="e">
        <f>T14</f>
        <v>#N/A</v>
      </c>
      <c r="U56" s="16"/>
      <c r="V56" s="235"/>
      <c r="W56" s="16"/>
      <c r="X56" s="16"/>
      <c r="Y56" s="16"/>
      <c r="Z56" s="16"/>
      <c r="AA56" s="16"/>
      <c r="AB56" s="235"/>
      <c r="AC56" s="24"/>
      <c r="AD56" s="18"/>
    </row>
    <row r="57" spans="1:30" s="19" customFormat="1" ht="9.9499999999999993" customHeight="1">
      <c r="A57" s="14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22" t="s">
        <v>221</v>
      </c>
      <c r="R57" s="16"/>
      <c r="S57" s="16"/>
      <c r="T57" s="235"/>
      <c r="U57" s="16"/>
      <c r="V57" s="247" t="e">
        <f>V15</f>
        <v>#N/A</v>
      </c>
      <c r="W57" s="16" t="s">
        <v>222</v>
      </c>
      <c r="X57" s="16"/>
      <c r="Y57" s="16"/>
      <c r="Z57" s="16"/>
      <c r="AA57" s="16"/>
      <c r="AB57" s="310" t="e">
        <f>AB15</f>
        <v>#N/A</v>
      </c>
      <c r="AC57" s="311"/>
      <c r="AD57" s="18"/>
    </row>
    <row r="58" spans="1:30" s="19" customFormat="1" ht="9.9499999999999993" customHeight="1">
      <c r="A58" s="14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22" t="s">
        <v>131</v>
      </c>
      <c r="R58" s="16"/>
      <c r="S58" s="16"/>
      <c r="T58" s="16"/>
      <c r="U58" s="240" t="e">
        <f>U16</f>
        <v>#N/A</v>
      </c>
      <c r="V58" s="16"/>
      <c r="W58" s="16" t="s">
        <v>132</v>
      </c>
      <c r="X58" s="16"/>
      <c r="Y58" s="16"/>
      <c r="Z58" s="16"/>
      <c r="AA58" s="16"/>
      <c r="AB58" s="312" t="e">
        <f>AB16</f>
        <v>#N/A</v>
      </c>
      <c r="AC58" s="313"/>
      <c r="AD58" s="18"/>
    </row>
    <row r="59" spans="1:30" s="19" customFormat="1" ht="9.9499999999999993" customHeight="1">
      <c r="A59" s="14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35"/>
      <c r="R59" s="28"/>
      <c r="S59" s="28"/>
      <c r="T59" s="28"/>
      <c r="U59" s="36"/>
      <c r="V59" s="28"/>
      <c r="W59" s="28"/>
      <c r="X59" s="28"/>
      <c r="Y59" s="28"/>
      <c r="Z59" s="28"/>
      <c r="AA59" s="28"/>
      <c r="AB59" s="36"/>
      <c r="AC59" s="92"/>
      <c r="AD59" s="18"/>
    </row>
    <row r="60" spans="1:30" s="19" customFormat="1" ht="5.0999999999999996" customHeight="1">
      <c r="A60" s="14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8"/>
    </row>
    <row r="61" spans="1:30" s="19" customFormat="1" ht="5.0999999999999996" customHeight="1">
      <c r="A61" s="14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8"/>
    </row>
    <row r="62" spans="1:30" s="19" customFormat="1" ht="9.9499999999999993" customHeight="1">
      <c r="A62" s="14"/>
      <c r="B62" s="327" t="s">
        <v>2</v>
      </c>
      <c r="C62" s="328"/>
      <c r="D62" s="328"/>
      <c r="E62" s="328"/>
      <c r="F62" s="328"/>
      <c r="G62" s="328"/>
      <c r="H62" s="328"/>
      <c r="I62" s="328"/>
      <c r="J62" s="328"/>
      <c r="K62" s="328"/>
      <c r="L62" s="328"/>
      <c r="M62" s="328"/>
      <c r="N62" s="327" t="s">
        <v>220</v>
      </c>
      <c r="O62" s="328"/>
      <c r="P62" s="335"/>
      <c r="Q62" s="327" t="s">
        <v>113</v>
      </c>
      <c r="R62" s="328"/>
      <c r="S62" s="328"/>
      <c r="T62" s="328"/>
      <c r="U62" s="328"/>
      <c r="V62" s="328"/>
      <c r="W62" s="328"/>
      <c r="X62" s="328"/>
      <c r="Y62" s="328"/>
      <c r="Z62" s="335"/>
      <c r="AA62" s="308" t="s">
        <v>114</v>
      </c>
      <c r="AB62" s="308"/>
      <c r="AC62" s="308"/>
      <c r="AD62" s="18"/>
    </row>
    <row r="63" spans="1:30" s="19" customFormat="1" ht="9.9499999999999993" customHeight="1">
      <c r="A63" s="14"/>
      <c r="B63" s="50" t="s">
        <v>115</v>
      </c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336"/>
      <c r="O63" s="337"/>
      <c r="P63" s="57"/>
      <c r="Q63" s="352" t="e">
        <f>Q21</f>
        <v>#N/A</v>
      </c>
      <c r="R63" s="353"/>
      <c r="S63" s="353"/>
      <c r="T63" s="353"/>
      <c r="U63" s="353"/>
      <c r="V63" s="353"/>
      <c r="W63" s="353"/>
      <c r="X63" s="353"/>
      <c r="Y63" s="353"/>
      <c r="Z63" s="354"/>
      <c r="AA63" s="305"/>
      <c r="AB63" s="306"/>
      <c r="AC63" s="307"/>
      <c r="AD63" s="18"/>
    </row>
    <row r="64" spans="1:30" s="19" customFormat="1" ht="9.9499999999999993" customHeight="1">
      <c r="A64" s="14"/>
      <c r="B64" s="41" t="s">
        <v>197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320" t="e">
        <f t="shared" ref="N64:N69" si="0">N22</f>
        <v>#N/A</v>
      </c>
      <c r="O64" s="321"/>
      <c r="P64" s="40"/>
      <c r="Q64" s="332"/>
      <c r="R64" s="333"/>
      <c r="S64" s="333"/>
      <c r="T64" s="333"/>
      <c r="U64" s="333"/>
      <c r="V64" s="333"/>
      <c r="W64" s="333"/>
      <c r="X64" s="333"/>
      <c r="Y64" s="333"/>
      <c r="Z64" s="334"/>
      <c r="AA64" s="317" t="e">
        <f>AA22</f>
        <v>#N/A</v>
      </c>
      <c r="AB64" s="318"/>
      <c r="AC64" s="319"/>
      <c r="AD64" s="18"/>
    </row>
    <row r="65" spans="1:30" s="19" customFormat="1" ht="9.9499999999999993" customHeight="1">
      <c r="A65" s="14"/>
      <c r="B65" s="41" t="s">
        <v>211</v>
      </c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320" t="e">
        <f t="shared" si="0"/>
        <v>#N/A</v>
      </c>
      <c r="O65" s="321"/>
      <c r="P65" s="40"/>
      <c r="Q65" s="314"/>
      <c r="R65" s="315"/>
      <c r="S65" s="315"/>
      <c r="T65" s="315"/>
      <c r="U65" s="315"/>
      <c r="V65" s="315"/>
      <c r="W65" s="315"/>
      <c r="X65" s="315"/>
      <c r="Y65" s="315"/>
      <c r="Z65" s="316"/>
      <c r="AA65" s="236"/>
      <c r="AB65" s="237"/>
      <c r="AC65" s="238"/>
      <c r="AD65" s="18"/>
    </row>
    <row r="66" spans="1:30" s="19" customFormat="1" ht="9.9499999999999993" customHeight="1">
      <c r="A66" s="14"/>
      <c r="B66" s="41" t="s">
        <v>198</v>
      </c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320" t="e">
        <f t="shared" si="0"/>
        <v>#N/A</v>
      </c>
      <c r="O66" s="321"/>
      <c r="P66" s="40"/>
      <c r="Q66" s="314"/>
      <c r="R66" s="315"/>
      <c r="S66" s="315"/>
      <c r="T66" s="315"/>
      <c r="U66" s="315"/>
      <c r="V66" s="315"/>
      <c r="W66" s="315"/>
      <c r="X66" s="315"/>
      <c r="Y66" s="315"/>
      <c r="Z66" s="316"/>
      <c r="AA66" s="317"/>
      <c r="AB66" s="318"/>
      <c r="AC66" s="319"/>
      <c r="AD66" s="18"/>
    </row>
    <row r="67" spans="1:30" s="19" customFormat="1" ht="9.9499999999999993" customHeight="1">
      <c r="A67" s="14"/>
      <c r="B67" s="41" t="s">
        <v>129</v>
      </c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320" t="e">
        <f t="shared" si="0"/>
        <v>#N/A</v>
      </c>
      <c r="O67" s="321"/>
      <c r="P67" s="40"/>
      <c r="Q67" s="314" t="e">
        <f>Q25</f>
        <v>#N/A</v>
      </c>
      <c r="R67" s="315"/>
      <c r="S67" s="315"/>
      <c r="T67" s="315"/>
      <c r="U67" s="315"/>
      <c r="V67" s="315"/>
      <c r="W67" s="315"/>
      <c r="X67" s="315"/>
      <c r="Y67" s="315"/>
      <c r="Z67" s="316"/>
      <c r="AA67" s="236"/>
      <c r="AB67" s="237"/>
      <c r="AC67" s="238"/>
      <c r="AD67" s="18"/>
    </row>
    <row r="68" spans="1:30" s="19" customFormat="1" ht="9.9499999999999993" customHeight="1">
      <c r="A68" s="14"/>
      <c r="B68" s="41" t="s">
        <v>130</v>
      </c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320" t="e">
        <f t="shared" si="0"/>
        <v>#N/A</v>
      </c>
      <c r="O68" s="321"/>
      <c r="P68" s="40"/>
      <c r="Q68" s="314" t="e">
        <f>Q26</f>
        <v>#N/A</v>
      </c>
      <c r="R68" s="315"/>
      <c r="S68" s="315"/>
      <c r="T68" s="315"/>
      <c r="U68" s="315"/>
      <c r="V68" s="315"/>
      <c r="W68" s="315"/>
      <c r="X68" s="315"/>
      <c r="Y68" s="315"/>
      <c r="Z68" s="316"/>
      <c r="AA68" s="236"/>
      <c r="AB68" s="237"/>
      <c r="AC68" s="238"/>
      <c r="AD68" s="18"/>
    </row>
    <row r="69" spans="1:30" s="19" customFormat="1" ht="9.9499999999999993" customHeight="1">
      <c r="A69" s="14"/>
      <c r="B69" s="41" t="s">
        <v>219</v>
      </c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320" t="e">
        <f t="shared" si="0"/>
        <v>#N/A</v>
      </c>
      <c r="O69" s="321"/>
      <c r="P69" s="40"/>
      <c r="Q69" s="314" t="e">
        <f>Q27</f>
        <v>#N/A</v>
      </c>
      <c r="R69" s="315"/>
      <c r="S69" s="315"/>
      <c r="T69" s="315"/>
      <c r="U69" s="315"/>
      <c r="V69" s="315"/>
      <c r="W69" s="315"/>
      <c r="X69" s="315"/>
      <c r="Y69" s="315"/>
      <c r="Z69" s="316"/>
      <c r="AA69" s="236"/>
      <c r="AB69" s="237"/>
      <c r="AC69" s="238"/>
      <c r="AD69" s="18"/>
    </row>
    <row r="70" spans="1:30" s="19" customFormat="1" ht="9.9499999999999993" customHeight="1">
      <c r="A70" s="14"/>
      <c r="B70" s="41" t="s">
        <v>199</v>
      </c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320"/>
      <c r="O70" s="321"/>
      <c r="P70" s="40"/>
      <c r="Q70" s="314" t="e">
        <f>Q28</f>
        <v>#N/A</v>
      </c>
      <c r="R70" s="315"/>
      <c r="S70" s="315"/>
      <c r="T70" s="315"/>
      <c r="U70" s="315"/>
      <c r="V70" s="315"/>
      <c r="W70" s="315"/>
      <c r="X70" s="315"/>
      <c r="Y70" s="315"/>
      <c r="Z70" s="316"/>
      <c r="AA70" s="236"/>
      <c r="AB70" s="237"/>
      <c r="AC70" s="238"/>
      <c r="AD70" s="18"/>
    </row>
    <row r="71" spans="1:30" s="19" customFormat="1" ht="9.9499999999999993" customHeight="1">
      <c r="A71" s="14"/>
      <c r="B71" s="41" t="s">
        <v>200</v>
      </c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320"/>
      <c r="O71" s="321"/>
      <c r="P71" s="40"/>
      <c r="Q71" s="332" t="e">
        <f>Q29</f>
        <v>#N/A</v>
      </c>
      <c r="R71" s="333"/>
      <c r="S71" s="333"/>
      <c r="T71" s="333"/>
      <c r="U71" s="333"/>
      <c r="V71" s="333"/>
      <c r="W71" s="333"/>
      <c r="X71" s="333"/>
      <c r="Y71" s="333"/>
      <c r="Z71" s="334"/>
      <c r="AA71" s="317"/>
      <c r="AB71" s="318"/>
      <c r="AC71" s="319"/>
      <c r="AD71" s="18"/>
    </row>
    <row r="72" spans="1:30" s="19" customFormat="1" ht="9.9499999999999993" customHeight="1">
      <c r="A72" s="14"/>
      <c r="B72" s="41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234"/>
      <c r="O72" s="235"/>
      <c r="P72" s="40"/>
      <c r="Q72" s="332"/>
      <c r="R72" s="333"/>
      <c r="S72" s="333"/>
      <c r="T72" s="333"/>
      <c r="U72" s="333"/>
      <c r="V72" s="333"/>
      <c r="W72" s="333"/>
      <c r="X72" s="333"/>
      <c r="Y72" s="333"/>
      <c r="Z72" s="334"/>
      <c r="AA72" s="317"/>
      <c r="AB72" s="318"/>
      <c r="AC72" s="319"/>
      <c r="AD72" s="18"/>
    </row>
    <row r="73" spans="1:30" s="19" customFormat="1" ht="9.9499999999999993" customHeight="1">
      <c r="A73" s="14"/>
      <c r="B73" s="41" t="s">
        <v>124</v>
      </c>
      <c r="C73" s="23" t="s">
        <v>116</v>
      </c>
      <c r="D73" s="245" t="e">
        <f>D31</f>
        <v>#N/A</v>
      </c>
      <c r="E73" s="326"/>
      <c r="F73" s="326"/>
      <c r="G73" s="326"/>
      <c r="H73" s="326"/>
      <c r="I73" s="326"/>
      <c r="J73" s="326"/>
      <c r="K73" s="326"/>
      <c r="L73" s="326"/>
      <c r="M73" s="347"/>
      <c r="N73" s="234"/>
      <c r="O73" s="235"/>
      <c r="P73" s="40"/>
      <c r="Q73" s="340"/>
      <c r="R73" s="341"/>
      <c r="S73" s="341"/>
      <c r="T73" s="341"/>
      <c r="U73" s="341"/>
      <c r="V73" s="341"/>
      <c r="W73" s="341"/>
      <c r="X73" s="341"/>
      <c r="Y73" s="341"/>
      <c r="Z73" s="342"/>
      <c r="AA73" s="314" t="e">
        <f>AA31</f>
        <v>#N/A</v>
      </c>
      <c r="AB73" s="315"/>
      <c r="AC73" s="316"/>
      <c r="AD73" s="18"/>
    </row>
    <row r="74" spans="1:30" s="19" customFormat="1" ht="9.9499999999999993" customHeight="1">
      <c r="A74" s="14"/>
      <c r="B74" s="41"/>
      <c r="C74" s="16"/>
      <c r="D74" s="16"/>
      <c r="E74" s="23"/>
      <c r="F74" s="90"/>
      <c r="G74" s="16"/>
      <c r="H74" s="16"/>
      <c r="I74" s="16"/>
      <c r="J74" s="16"/>
      <c r="K74" s="16"/>
      <c r="L74" s="16"/>
      <c r="M74" s="16"/>
      <c r="N74" s="234"/>
      <c r="O74" s="235"/>
      <c r="P74" s="40"/>
      <c r="Q74" s="340"/>
      <c r="R74" s="341"/>
      <c r="S74" s="341"/>
      <c r="T74" s="341"/>
      <c r="U74" s="341"/>
      <c r="V74" s="341"/>
      <c r="W74" s="341"/>
      <c r="X74" s="341"/>
      <c r="Y74" s="341"/>
      <c r="Z74" s="342"/>
      <c r="AA74" s="314"/>
      <c r="AB74" s="315"/>
      <c r="AC74" s="316"/>
      <c r="AD74" s="18"/>
    </row>
    <row r="75" spans="1:30" s="19" customFormat="1" ht="9.9499999999999993" customHeight="1">
      <c r="A75" s="14"/>
      <c r="B75" s="41"/>
      <c r="C75" s="16"/>
      <c r="D75" s="16"/>
      <c r="E75" s="16"/>
      <c r="F75" s="23"/>
      <c r="G75" s="52"/>
      <c r="H75" s="52"/>
      <c r="I75" s="52"/>
      <c r="J75" s="16"/>
      <c r="K75" s="16"/>
      <c r="L75" s="16"/>
      <c r="M75" s="16"/>
      <c r="N75" s="234"/>
      <c r="O75" s="235"/>
      <c r="P75" s="40"/>
      <c r="Q75" s="340"/>
      <c r="R75" s="341"/>
      <c r="S75" s="341"/>
      <c r="T75" s="341"/>
      <c r="U75" s="341"/>
      <c r="V75" s="341"/>
      <c r="W75" s="341"/>
      <c r="X75" s="341"/>
      <c r="Y75" s="341"/>
      <c r="Z75" s="342"/>
      <c r="AA75" s="37"/>
      <c r="AB75" s="38"/>
      <c r="AC75" s="39"/>
      <c r="AD75" s="18"/>
    </row>
    <row r="76" spans="1:30" s="19" customFormat="1" ht="9.9499999999999993" customHeight="1">
      <c r="A76" s="14"/>
      <c r="B76" s="41"/>
      <c r="C76" s="16"/>
      <c r="D76" s="16"/>
      <c r="E76" s="16"/>
      <c r="F76" s="23"/>
      <c r="G76" s="53"/>
      <c r="H76" s="53"/>
      <c r="I76" s="53"/>
      <c r="J76" s="54"/>
      <c r="K76" s="54"/>
      <c r="L76" s="54"/>
      <c r="M76" s="16"/>
      <c r="N76" s="234"/>
      <c r="O76" s="235"/>
      <c r="P76" s="40"/>
      <c r="Q76" s="343"/>
      <c r="R76" s="344"/>
      <c r="S76" s="344"/>
      <c r="T76" s="344"/>
      <c r="U76" s="344"/>
      <c r="V76" s="344"/>
      <c r="W76" s="344"/>
      <c r="X76" s="344"/>
      <c r="Y76" s="344"/>
      <c r="Z76" s="345"/>
      <c r="AA76" s="42"/>
      <c r="AB76" s="43"/>
      <c r="AC76" s="44"/>
      <c r="AD76" s="18"/>
    </row>
    <row r="77" spans="1:30" s="19" customFormat="1" ht="9.9499999999999993" customHeight="1">
      <c r="A77" s="14"/>
      <c r="B77" s="55" t="s">
        <v>117</v>
      </c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8"/>
      <c r="O77" s="59"/>
      <c r="P77" s="60"/>
      <c r="Q77" s="302" t="e">
        <f>Q35</f>
        <v>#N/A</v>
      </c>
      <c r="R77" s="303"/>
      <c r="S77" s="303"/>
      <c r="T77" s="303"/>
      <c r="U77" s="303"/>
      <c r="V77" s="303"/>
      <c r="W77" s="303"/>
      <c r="X77" s="303"/>
      <c r="Y77" s="303"/>
      <c r="Z77" s="304"/>
      <c r="AA77" s="302" t="e">
        <f>AA35</f>
        <v>#N/A</v>
      </c>
      <c r="AB77" s="303"/>
      <c r="AC77" s="304"/>
      <c r="AD77" s="18"/>
    </row>
    <row r="78" spans="1:30" s="19" customFormat="1" ht="5.0999999999999996" customHeight="1" thickBot="1">
      <c r="A78" s="14"/>
      <c r="B78" s="239"/>
      <c r="C78" s="239"/>
      <c r="D78" s="239"/>
      <c r="E78" s="239"/>
      <c r="F78" s="239"/>
      <c r="G78" s="239"/>
      <c r="H78" s="239"/>
      <c r="I78" s="239"/>
      <c r="J78" s="239"/>
      <c r="K78" s="239"/>
      <c r="L78" s="239"/>
      <c r="M78" s="239"/>
      <c r="N78" s="243"/>
      <c r="O78" s="243"/>
      <c r="P78" s="243"/>
      <c r="Q78" s="244"/>
      <c r="R78" s="244"/>
      <c r="S78" s="244"/>
      <c r="T78" s="244"/>
      <c r="U78" s="244"/>
      <c r="V78" s="244"/>
      <c r="W78" s="244"/>
      <c r="X78" s="244"/>
      <c r="Y78" s="244"/>
      <c r="Z78" s="16"/>
      <c r="AA78" s="16"/>
      <c r="AB78" s="16"/>
      <c r="AC78" s="16"/>
      <c r="AD78" s="64"/>
    </row>
    <row r="79" spans="1:30" s="19" customFormat="1" ht="12" customHeight="1" thickBot="1">
      <c r="A79" s="14"/>
      <c r="B79" s="16"/>
      <c r="C79" s="239"/>
      <c r="D79" s="239"/>
      <c r="E79" s="239"/>
      <c r="F79" s="239"/>
      <c r="G79" s="239"/>
      <c r="H79" s="239"/>
      <c r="I79" s="239"/>
      <c r="J79" s="239"/>
      <c r="K79" s="239"/>
      <c r="L79" s="239"/>
      <c r="M79" s="239"/>
      <c r="N79" s="235"/>
      <c r="O79" s="235"/>
      <c r="P79" s="235"/>
      <c r="Q79" s="237"/>
      <c r="R79" s="237"/>
      <c r="S79" s="237"/>
      <c r="T79" s="16" t="s">
        <v>118</v>
      </c>
      <c r="U79" s="16"/>
      <c r="V79" s="16"/>
      <c r="W79" s="16"/>
      <c r="X79" s="16"/>
      <c r="Y79" s="16"/>
      <c r="Z79" s="16"/>
      <c r="AA79" s="348" t="e">
        <f>AA37</f>
        <v>#N/A</v>
      </c>
      <c r="AB79" s="349"/>
      <c r="AC79" s="350"/>
      <c r="AD79" s="76"/>
    </row>
    <row r="80" spans="1:30" s="19" customFormat="1" ht="11.25">
      <c r="A80" s="14"/>
      <c r="B80" s="16"/>
      <c r="C80" s="239"/>
      <c r="D80" s="239"/>
      <c r="E80" s="239"/>
      <c r="F80" s="239"/>
      <c r="G80" s="239"/>
      <c r="H80" s="239"/>
      <c r="I80" s="239"/>
      <c r="J80" s="239"/>
      <c r="K80" s="239"/>
      <c r="L80" s="239"/>
      <c r="M80" s="239"/>
      <c r="N80" s="239"/>
      <c r="O80" s="32"/>
      <c r="P80" s="32"/>
      <c r="Q80" s="32"/>
      <c r="R80" s="235"/>
      <c r="S80" s="235"/>
      <c r="T80" s="235"/>
      <c r="U80" s="237"/>
      <c r="V80" s="237"/>
      <c r="W80" s="237"/>
      <c r="X80" s="16"/>
      <c r="Y80" s="16"/>
      <c r="Z80" s="16"/>
      <c r="AA80" s="16"/>
      <c r="AB80" s="16"/>
      <c r="AC80" s="16"/>
      <c r="AD80" s="18"/>
    </row>
    <row r="81" spans="1:30" s="19" customFormat="1" ht="21" customHeight="1">
      <c r="A81" s="14"/>
      <c r="B81" s="16"/>
      <c r="C81" s="239"/>
      <c r="D81" s="239"/>
      <c r="E81" s="239"/>
      <c r="F81" s="239"/>
      <c r="G81" s="239"/>
      <c r="H81" s="239"/>
      <c r="I81" s="239"/>
      <c r="J81" s="239"/>
      <c r="K81" s="239"/>
      <c r="L81" s="239"/>
      <c r="M81" s="239"/>
      <c r="N81" s="327" t="s">
        <v>119</v>
      </c>
      <c r="O81" s="328"/>
      <c r="P81" s="328"/>
      <c r="Q81" s="328"/>
      <c r="R81" s="335"/>
      <c r="S81" s="327" t="s">
        <v>120</v>
      </c>
      <c r="T81" s="328"/>
      <c r="U81" s="328"/>
      <c r="V81" s="328"/>
      <c r="W81" s="335"/>
      <c r="X81" s="327" t="s">
        <v>121</v>
      </c>
      <c r="Y81" s="328"/>
      <c r="Z81" s="328"/>
      <c r="AA81" s="335"/>
      <c r="AB81" s="32"/>
      <c r="AC81" s="32"/>
      <c r="AD81" s="18"/>
    </row>
    <row r="82" spans="1:30" s="19" customFormat="1" ht="14.25" customHeight="1">
      <c r="A82" s="14"/>
      <c r="B82" s="16"/>
      <c r="C82" s="239"/>
      <c r="D82" s="239"/>
      <c r="E82" s="239"/>
      <c r="F82" s="239"/>
      <c r="G82" s="239"/>
      <c r="H82" s="239"/>
      <c r="I82" s="239"/>
      <c r="J82" s="239"/>
      <c r="K82" s="239"/>
      <c r="L82" s="239"/>
      <c r="M82" s="239"/>
      <c r="N82" s="302" t="e">
        <f>N40</f>
        <v>#N/A</v>
      </c>
      <c r="O82" s="303"/>
      <c r="P82" s="303"/>
      <c r="Q82" s="303"/>
      <c r="R82" s="304"/>
      <c r="S82" s="302" t="e">
        <f>S40</f>
        <v>#N/A</v>
      </c>
      <c r="T82" s="303"/>
      <c r="U82" s="303"/>
      <c r="V82" s="303"/>
      <c r="W82" s="304"/>
      <c r="X82" s="302" t="e">
        <f>X40</f>
        <v>#N/A</v>
      </c>
      <c r="Y82" s="303"/>
      <c r="Z82" s="303"/>
      <c r="AA82" s="304"/>
      <c r="AB82" s="32"/>
      <c r="AC82" s="32"/>
      <c r="AD82" s="65"/>
    </row>
    <row r="83" spans="1:30" s="19" customFormat="1" ht="14.25" customHeight="1">
      <c r="A83" s="14"/>
      <c r="B83" s="16"/>
      <c r="C83" s="239"/>
      <c r="D83" s="239"/>
      <c r="E83" s="239"/>
      <c r="F83" s="239"/>
      <c r="G83" s="239"/>
      <c r="H83" s="239"/>
      <c r="I83" s="239"/>
      <c r="J83" s="239"/>
      <c r="K83" s="239"/>
      <c r="L83" s="239"/>
      <c r="M83" s="239"/>
      <c r="N83" s="237"/>
      <c r="O83" s="237"/>
      <c r="P83" s="237"/>
      <c r="Q83" s="16"/>
      <c r="R83" s="16"/>
      <c r="S83" s="16"/>
      <c r="T83" s="16"/>
      <c r="U83" s="16"/>
      <c r="V83" s="16"/>
      <c r="W83" s="16"/>
      <c r="X83" s="45"/>
      <c r="Y83" s="45"/>
      <c r="Z83" s="45"/>
      <c r="AA83" s="239"/>
      <c r="AB83" s="32"/>
      <c r="AC83" s="32"/>
      <c r="AD83" s="65"/>
    </row>
    <row r="84" spans="1:30" s="19" customFormat="1" ht="12" thickBot="1">
      <c r="A84" s="14"/>
      <c r="B84" s="15" t="s">
        <v>122</v>
      </c>
      <c r="C84" s="239"/>
      <c r="D84" s="239"/>
      <c r="E84" s="239"/>
      <c r="F84" s="239"/>
      <c r="G84" s="329" t="e">
        <f>G42</f>
        <v>#N/A</v>
      </c>
      <c r="H84" s="329"/>
      <c r="I84" s="329"/>
      <c r="J84" s="346" t="s">
        <v>123</v>
      </c>
      <c r="K84" s="346"/>
      <c r="L84" s="346"/>
      <c r="M84" s="346"/>
      <c r="N84" s="346"/>
      <c r="O84" s="66"/>
      <c r="P84" s="66"/>
      <c r="Q84" s="67"/>
      <c r="R84" s="67"/>
      <c r="S84" s="67"/>
      <c r="T84" s="67"/>
      <c r="U84" s="67"/>
      <c r="V84" s="67"/>
      <c r="W84" s="67"/>
      <c r="X84" s="68"/>
      <c r="Y84" s="68"/>
      <c r="Z84" s="68"/>
      <c r="AA84" s="69"/>
      <c r="AB84" s="70"/>
      <c r="AC84" s="70"/>
      <c r="AD84" s="65"/>
    </row>
    <row r="85" spans="1:30" s="19" customFormat="1" ht="12" thickBot="1">
      <c r="A85" s="46"/>
      <c r="B85" s="323" t="s">
        <v>177</v>
      </c>
      <c r="C85" s="323"/>
      <c r="D85" s="71" t="s">
        <v>178</v>
      </c>
      <c r="E85" s="71"/>
      <c r="F85" s="71"/>
      <c r="G85" s="71"/>
      <c r="H85" s="71"/>
      <c r="I85" s="71"/>
      <c r="J85" s="71"/>
      <c r="K85" s="71"/>
      <c r="L85" s="71"/>
      <c r="M85" s="71"/>
      <c r="N85" s="72"/>
      <c r="O85" s="72"/>
      <c r="P85" s="72"/>
      <c r="Q85" s="47"/>
      <c r="R85" s="47"/>
      <c r="S85" s="47"/>
      <c r="T85" s="47"/>
      <c r="U85" s="47"/>
      <c r="V85" s="47"/>
      <c r="W85" s="47"/>
      <c r="X85" s="73"/>
      <c r="Y85" s="73"/>
      <c r="Z85" s="73"/>
      <c r="AA85" s="71"/>
      <c r="AB85" s="74"/>
      <c r="AC85" s="74"/>
      <c r="AD85" s="75"/>
    </row>
    <row r="86" spans="1:30" ht="13.5" thickTop="1"/>
  </sheetData>
  <sheetProtection password="CA5B" sheet="1" objects="1" scenarios="1"/>
  <mergeCells count="119">
    <mergeCell ref="G84:I84"/>
    <mergeCell ref="J84:N84"/>
    <mergeCell ref="B85:C85"/>
    <mergeCell ref="F46:J46"/>
    <mergeCell ref="K48:M48"/>
    <mergeCell ref="M49:N49"/>
    <mergeCell ref="B50:D50"/>
    <mergeCell ref="E50:I50"/>
    <mergeCell ref="S52:U52"/>
    <mergeCell ref="T53:V53"/>
    <mergeCell ref="B62:M62"/>
    <mergeCell ref="N62:P62"/>
    <mergeCell ref="Q62:Z62"/>
    <mergeCell ref="N63:O63"/>
    <mergeCell ref="Q63:Z63"/>
    <mergeCell ref="N64:O64"/>
    <mergeCell ref="Q64:Z64"/>
    <mergeCell ref="N65:O65"/>
    <mergeCell ref="Q65:Z65"/>
    <mergeCell ref="N66:O66"/>
    <mergeCell ref="Q66:Z66"/>
    <mergeCell ref="N67:O67"/>
    <mergeCell ref="Q67:Z67"/>
    <mergeCell ref="Q68:Z68"/>
    <mergeCell ref="E73:M73"/>
    <mergeCell ref="Q73:Z76"/>
    <mergeCell ref="AA74:AC74"/>
    <mergeCell ref="Q77:Z77"/>
    <mergeCell ref="AA77:AC77"/>
    <mergeCell ref="AA79:AC79"/>
    <mergeCell ref="N82:R82"/>
    <mergeCell ref="S82:W82"/>
    <mergeCell ref="X82:AA82"/>
    <mergeCell ref="AA73:AC73"/>
    <mergeCell ref="N81:R81"/>
    <mergeCell ref="S81:W81"/>
    <mergeCell ref="X81:AA81"/>
    <mergeCell ref="D48:I48"/>
    <mergeCell ref="J50:K50"/>
    <mergeCell ref="L50:N50"/>
    <mergeCell ref="AA66:AC66"/>
    <mergeCell ref="N68:O68"/>
    <mergeCell ref="N69:O69"/>
    <mergeCell ref="N70:O70"/>
    <mergeCell ref="N71:O71"/>
    <mergeCell ref="Q72:Z72"/>
    <mergeCell ref="AA52:AC52"/>
    <mergeCell ref="AA53:AC53"/>
    <mergeCell ref="AB54:AC54"/>
    <mergeCell ref="AB57:AC57"/>
    <mergeCell ref="AB58:AC58"/>
    <mergeCell ref="AA62:AC62"/>
    <mergeCell ref="AA63:AC63"/>
    <mergeCell ref="AA64:AC64"/>
    <mergeCell ref="Q69:Z69"/>
    <mergeCell ref="Q70:Z70"/>
    <mergeCell ref="Q71:Z71"/>
    <mergeCell ref="AA71:AC71"/>
    <mergeCell ref="AA72:AC72"/>
    <mergeCell ref="H2:AD2"/>
    <mergeCell ref="N22:O22"/>
    <mergeCell ref="D6:I6"/>
    <mergeCell ref="Q31:Z34"/>
    <mergeCell ref="Q35:Z35"/>
    <mergeCell ref="J42:N42"/>
    <mergeCell ref="N39:R39"/>
    <mergeCell ref="N40:R40"/>
    <mergeCell ref="E31:M31"/>
    <mergeCell ref="N26:O26"/>
    <mergeCell ref="X39:AA39"/>
    <mergeCell ref="X40:AA40"/>
    <mergeCell ref="N27:O27"/>
    <mergeCell ref="N28:O28"/>
    <mergeCell ref="AA37:AC37"/>
    <mergeCell ref="S39:W39"/>
    <mergeCell ref="AA32:AC32"/>
    <mergeCell ref="AA29:AC29"/>
    <mergeCell ref="AA30:AC30"/>
    <mergeCell ref="Q29:Z29"/>
    <mergeCell ref="Q30:Z30"/>
    <mergeCell ref="L8:N8"/>
    <mergeCell ref="Q20:Z20"/>
    <mergeCell ref="Q21:Z21"/>
    <mergeCell ref="N29:O29"/>
    <mergeCell ref="Q23:Z23"/>
    <mergeCell ref="F4:J4"/>
    <mergeCell ref="B43:C43"/>
    <mergeCell ref="E8:I8"/>
    <mergeCell ref="B8:D8"/>
    <mergeCell ref="B20:M20"/>
    <mergeCell ref="K6:M6"/>
    <mergeCell ref="M7:N7"/>
    <mergeCell ref="J8:K8"/>
    <mergeCell ref="G42:I42"/>
    <mergeCell ref="T11:V11"/>
    <mergeCell ref="S40:W40"/>
    <mergeCell ref="Q22:Z22"/>
    <mergeCell ref="Q24:Z24"/>
    <mergeCell ref="Q25:Z25"/>
    <mergeCell ref="Q26:Z26"/>
    <mergeCell ref="Q27:Z27"/>
    <mergeCell ref="Q28:Z28"/>
    <mergeCell ref="N20:P20"/>
    <mergeCell ref="N21:O21"/>
    <mergeCell ref="N25:O25"/>
    <mergeCell ref="N23:O23"/>
    <mergeCell ref="N24:O24"/>
    <mergeCell ref="AA10:AC10"/>
    <mergeCell ref="AA35:AC35"/>
    <mergeCell ref="AA21:AC21"/>
    <mergeCell ref="AA20:AC20"/>
    <mergeCell ref="S10:U10"/>
    <mergeCell ref="AB12:AC12"/>
    <mergeCell ref="AB15:AC15"/>
    <mergeCell ref="AB16:AC16"/>
    <mergeCell ref="AA11:AC11"/>
    <mergeCell ref="AA31:AC31"/>
    <mergeCell ref="AA22:AC22"/>
    <mergeCell ref="AA24:AC24"/>
  </mergeCells>
  <pageMargins left="0.11811023622047245" right="0.15748031496062992" top="0.55118110236220474" bottom="0.43307086614173229" header="0.31496062992125984" footer="0.31496062992125984"/>
  <pageSetup paperSize="9" scale="78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3:H52"/>
  <sheetViews>
    <sheetView showGridLines="0" zoomScaleNormal="100" workbookViewId="0">
      <pane ySplit="5" topLeftCell="A6" activePane="bottomLeft" state="frozen"/>
      <selection pane="bottomLeft" activeCell="F5" sqref="F5"/>
    </sheetView>
  </sheetViews>
  <sheetFormatPr defaultRowHeight="15"/>
  <cols>
    <col min="1" max="1" width="35.140625" style="107" customWidth="1"/>
    <col min="2" max="2" width="20.28515625" style="169" customWidth="1"/>
    <col min="3" max="3" width="22.5703125" style="107" customWidth="1"/>
    <col min="4" max="4" width="9.140625" style="107"/>
    <col min="5" max="5" width="10.7109375" style="107" customWidth="1"/>
    <col min="6" max="6" width="18" style="107" customWidth="1"/>
    <col min="7" max="7" width="20.28515625" style="107" bestFit="1" customWidth="1"/>
    <col min="8" max="16384" width="9.140625" style="107"/>
  </cols>
  <sheetData>
    <row r="3" spans="1:8" ht="28.5">
      <c r="A3" s="188" t="s">
        <v>164</v>
      </c>
      <c r="B3" s="189" t="str">
        <f>RECIBO!$F$4</f>
        <v xml:space="preserve"> de ABRIL 2014</v>
      </c>
    </row>
    <row r="4" spans="1:8">
      <c r="A4" s="254"/>
      <c r="B4" s="254"/>
    </row>
    <row r="5" spans="1:8" s="191" customFormat="1" ht="18.75">
      <c r="A5" s="160" t="s">
        <v>139</v>
      </c>
      <c r="B5" s="161" t="s">
        <v>185</v>
      </c>
      <c r="C5" s="190" t="s">
        <v>186</v>
      </c>
      <c r="E5" s="250"/>
      <c r="F5" s="355" t="s">
        <v>224</v>
      </c>
      <c r="G5" t="s">
        <v>223</v>
      </c>
      <c r="H5"/>
    </row>
    <row r="6" spans="1:8">
      <c r="A6" s="192">
        <f>IF('Ficha de funcio e processa'!A13&gt;=0,'Ficha de funcio e processa'!B13)</f>
        <v>0</v>
      </c>
      <c r="B6" s="193">
        <f>IF('Ficha de funcio e processa'!A13&gt;=0,'Ficha de funcio e processa'!AJ13)</f>
        <v>0</v>
      </c>
      <c r="C6" s="194">
        <f>IF('Ficha de funcio e processa'!A13&gt;=0,'Ficha de funcio e processa'!AN13)</f>
        <v>0</v>
      </c>
      <c r="E6" s="248"/>
      <c r="F6" s="356">
        <v>0</v>
      </c>
      <c r="G6" s="357">
        <v>0</v>
      </c>
      <c r="H6"/>
    </row>
    <row r="7" spans="1:8">
      <c r="A7" s="192">
        <f>IF('Ficha de funcio e processa'!A14&gt;=0,'Ficha de funcio e processa'!B14)</f>
        <v>0</v>
      </c>
      <c r="B7" s="193">
        <f>IF('Ficha de funcio e processa'!A14&gt;=0,'Ficha de funcio e processa'!AJ14)</f>
        <v>0</v>
      </c>
      <c r="C7" s="194">
        <f>IF('Ficha de funcio e processa'!A14&gt;=0,'Ficha de funcio e processa'!AN14)</f>
        <v>0</v>
      </c>
      <c r="E7" s="248"/>
      <c r="F7" s="356" t="s">
        <v>187</v>
      </c>
      <c r="G7" s="357">
        <v>0</v>
      </c>
      <c r="H7"/>
    </row>
    <row r="8" spans="1:8">
      <c r="A8" s="192">
        <f>IF('Ficha de funcio e processa'!A15&gt;=0,'Ficha de funcio e processa'!B15)</f>
        <v>0</v>
      </c>
      <c r="B8" s="193">
        <f>IF('Ficha de funcio e processa'!A15&gt;=0,'Ficha de funcio e processa'!AJ15)</f>
        <v>0</v>
      </c>
      <c r="C8" s="194">
        <f>IF('Ficha de funcio e processa'!A15&gt;=0,'Ficha de funcio e processa'!AN15)</f>
        <v>0</v>
      </c>
      <c r="E8" s="248"/>
      <c r="F8"/>
      <c r="G8"/>
      <c r="H8"/>
    </row>
    <row r="9" spans="1:8">
      <c r="A9" s="192">
        <f>IF('Ficha de funcio e processa'!A16&gt;=0,'Ficha de funcio e processa'!B16)</f>
        <v>0</v>
      </c>
      <c r="B9" s="193">
        <f>IF('Ficha de funcio e processa'!A16&gt;=0,'Ficha de funcio e processa'!AJ16)</f>
        <v>0</v>
      </c>
      <c r="C9" s="194">
        <f>IF('Ficha de funcio e processa'!A16&gt;=0,'Ficha de funcio e processa'!AN16)</f>
        <v>0</v>
      </c>
      <c r="E9" s="248"/>
      <c r="F9"/>
      <c r="G9"/>
      <c r="H9"/>
    </row>
    <row r="10" spans="1:8">
      <c r="A10" s="192">
        <f>IF('Ficha de funcio e processa'!A17&gt;=0,'Ficha de funcio e processa'!B17)</f>
        <v>0</v>
      </c>
      <c r="B10" s="193">
        <f>IF('Ficha de funcio e processa'!A17&gt;=0,'Ficha de funcio e processa'!AJ17)</f>
        <v>0</v>
      </c>
      <c r="C10" s="194">
        <f>IF('Ficha de funcio e processa'!A17&gt;=0,'Ficha de funcio e processa'!AN17)</f>
        <v>0</v>
      </c>
      <c r="E10" s="248"/>
      <c r="F10"/>
      <c r="G10"/>
      <c r="H10"/>
    </row>
    <row r="11" spans="1:8">
      <c r="A11" s="192">
        <f>IF('Ficha de funcio e processa'!A18&gt;=0,'Ficha de funcio e processa'!B18)</f>
        <v>0</v>
      </c>
      <c r="B11" s="193">
        <f>IF('Ficha de funcio e processa'!A18&gt;=0,'Ficha de funcio e processa'!AJ18)</f>
        <v>0</v>
      </c>
      <c r="C11" s="194">
        <f>IF('Ficha de funcio e processa'!A18&gt;=0,'Ficha de funcio e processa'!AN18)</f>
        <v>0</v>
      </c>
      <c r="E11" s="249"/>
      <c r="F11"/>
      <c r="G11"/>
      <c r="H11"/>
    </row>
    <row r="12" spans="1:8">
      <c r="A12" s="192">
        <f>IF('Ficha de funcio e processa'!A19&gt;=0,'Ficha de funcio e processa'!B19)</f>
        <v>0</v>
      </c>
      <c r="B12" s="193">
        <f>IF('Ficha de funcio e processa'!A19&gt;=0,'Ficha de funcio e processa'!AJ19)</f>
        <v>0</v>
      </c>
      <c r="C12" s="194">
        <f>IF('Ficha de funcio e processa'!A19&gt;=0,'Ficha de funcio e processa'!AN19)</f>
        <v>0</v>
      </c>
      <c r="F12"/>
      <c r="G12"/>
      <c r="H12"/>
    </row>
    <row r="13" spans="1:8">
      <c r="A13" s="192">
        <f>IF('Ficha de funcio e processa'!A20&gt;=0,'Ficha de funcio e processa'!B20)</f>
        <v>0</v>
      </c>
      <c r="B13" s="193">
        <f>IF('Ficha de funcio e processa'!A20&gt;=0,'Ficha de funcio e processa'!AJ20)</f>
        <v>0</v>
      </c>
      <c r="C13" s="194">
        <f>IF('Ficha de funcio e processa'!A20&gt;=0,'Ficha de funcio e processa'!AN20)</f>
        <v>0</v>
      </c>
      <c r="F13"/>
      <c r="G13"/>
      <c r="H13"/>
    </row>
    <row r="14" spans="1:8">
      <c r="A14" s="192">
        <f>IF('Ficha de funcio e processa'!A21&gt;=0,'Ficha de funcio e processa'!B21)</f>
        <v>0</v>
      </c>
      <c r="B14" s="193">
        <f>IF('Ficha de funcio e processa'!A21&gt;=0,'Ficha de funcio e processa'!AJ21)</f>
        <v>0</v>
      </c>
      <c r="C14" s="194">
        <f>IF('Ficha de funcio e processa'!A21&gt;=0,'Ficha de funcio e processa'!AN21)</f>
        <v>0</v>
      </c>
      <c r="F14"/>
      <c r="G14"/>
      <c r="H14"/>
    </row>
    <row r="15" spans="1:8">
      <c r="A15" s="192">
        <f>IF('Ficha de funcio e processa'!A22&gt;=0,'Ficha de funcio e processa'!B22)</f>
        <v>0</v>
      </c>
      <c r="B15" s="193">
        <f>IF('Ficha de funcio e processa'!A22&gt;=0,'Ficha de funcio e processa'!AJ22)</f>
        <v>0</v>
      </c>
      <c r="C15" s="194">
        <f>IF('Ficha de funcio e processa'!A22&gt;=0,'Ficha de funcio e processa'!AN22)</f>
        <v>0</v>
      </c>
      <c r="F15"/>
      <c r="G15"/>
      <c r="H15"/>
    </row>
    <row r="16" spans="1:8">
      <c r="A16" s="192">
        <f>IF('Ficha de funcio e processa'!A23&gt;=0,'Ficha de funcio e processa'!B23)</f>
        <v>0</v>
      </c>
      <c r="B16" s="193">
        <f>IF('Ficha de funcio e processa'!A23&gt;=0,'Ficha de funcio e processa'!AJ23)</f>
        <v>0</v>
      </c>
      <c r="C16" s="194">
        <f>IF('Ficha de funcio e processa'!A23&gt;=0,'Ficha de funcio e processa'!AN23)</f>
        <v>0</v>
      </c>
      <c r="F16"/>
      <c r="G16"/>
      <c r="H16"/>
    </row>
    <row r="17" spans="1:8">
      <c r="A17" s="192">
        <f>IF('Ficha de funcio e processa'!A24&gt;=0,'Ficha de funcio e processa'!B24)</f>
        <v>0</v>
      </c>
      <c r="B17" s="193">
        <f>IF('Ficha de funcio e processa'!A24&gt;=0,'Ficha de funcio e processa'!AJ24)</f>
        <v>0</v>
      </c>
      <c r="C17" s="194">
        <f>IF('Ficha de funcio e processa'!A24&gt;=0,'Ficha de funcio e processa'!AN24)</f>
        <v>0</v>
      </c>
      <c r="F17"/>
      <c r="G17"/>
      <c r="H17"/>
    </row>
    <row r="18" spans="1:8">
      <c r="A18" s="192">
        <f>IF('Ficha de funcio e processa'!A25&gt;=0,'Ficha de funcio e processa'!B25)</f>
        <v>0</v>
      </c>
      <c r="B18" s="193">
        <f>IF('Ficha de funcio e processa'!A25&gt;=0,'Ficha de funcio e processa'!AJ25)</f>
        <v>0</v>
      </c>
      <c r="C18" s="194">
        <f>IF('Ficha de funcio e processa'!A25&gt;=0,'Ficha de funcio e processa'!AN25)</f>
        <v>0</v>
      </c>
      <c r="F18"/>
      <c r="G18"/>
      <c r="H18"/>
    </row>
    <row r="19" spans="1:8">
      <c r="A19" s="192">
        <f>IF('Ficha de funcio e processa'!A26&gt;=0,'Ficha de funcio e processa'!B26)</f>
        <v>0</v>
      </c>
      <c r="B19" s="193">
        <f>IF('Ficha de funcio e processa'!A26&gt;=0,'Ficha de funcio e processa'!AJ26)</f>
        <v>0</v>
      </c>
      <c r="C19" s="194">
        <f>IF('Ficha de funcio e processa'!A26&gt;=0,'Ficha de funcio e processa'!AN26)</f>
        <v>0</v>
      </c>
      <c r="F19"/>
      <c r="G19"/>
      <c r="H19"/>
    </row>
    <row r="20" spans="1:8">
      <c r="A20" s="192">
        <f>IF('Ficha de funcio e processa'!A27&gt;=0,'Ficha de funcio e processa'!B27)</f>
        <v>0</v>
      </c>
      <c r="B20" s="193">
        <f>IF('Ficha de funcio e processa'!A27&gt;=0,'Ficha de funcio e processa'!AJ27)</f>
        <v>0</v>
      </c>
      <c r="C20" s="194">
        <f>IF('Ficha de funcio e processa'!A27&gt;=0,'Ficha de funcio e processa'!AN27)</f>
        <v>0</v>
      </c>
      <c r="F20"/>
      <c r="G20"/>
      <c r="H20"/>
    </row>
    <row r="21" spans="1:8">
      <c r="A21" s="192">
        <f>IF('Ficha de funcio e processa'!A28&gt;=0,'Ficha de funcio e processa'!B28)</f>
        <v>0</v>
      </c>
      <c r="B21" s="193">
        <f>IF('Ficha de funcio e processa'!A28&gt;=0,'Ficha de funcio e processa'!AJ28)</f>
        <v>0</v>
      </c>
      <c r="C21" s="194">
        <f>IF('Ficha de funcio e processa'!A28&gt;=0,'Ficha de funcio e processa'!AN28)</f>
        <v>0</v>
      </c>
      <c r="F21"/>
      <c r="G21"/>
      <c r="H21"/>
    </row>
    <row r="22" spans="1:8">
      <c r="A22" s="192">
        <f>IF('Ficha de funcio e processa'!A29&gt;=0,'Ficha de funcio e processa'!B29)</f>
        <v>0</v>
      </c>
      <c r="B22" s="193">
        <f>IF('Ficha de funcio e processa'!A29&gt;=0,'Ficha de funcio e processa'!AJ29)</f>
        <v>0</v>
      </c>
      <c r="C22" s="194">
        <f>IF('Ficha de funcio e processa'!A29&gt;=0,'Ficha de funcio e processa'!AN29)</f>
        <v>0</v>
      </c>
      <c r="F22"/>
      <c r="G22"/>
      <c r="H22"/>
    </row>
    <row r="23" spans="1:8">
      <c r="A23" s="192">
        <f>IF('Ficha de funcio e processa'!A30&gt;=0,'Ficha de funcio e processa'!B30)</f>
        <v>0</v>
      </c>
      <c r="B23" s="193">
        <f>IF('Ficha de funcio e processa'!A30&gt;=0,'Ficha de funcio e processa'!AJ30)</f>
        <v>0</v>
      </c>
      <c r="C23" s="194">
        <f>IF('Ficha de funcio e processa'!A30&gt;=0,'Ficha de funcio e processa'!AN30)</f>
        <v>0</v>
      </c>
    </row>
    <row r="24" spans="1:8">
      <c r="A24" s="192">
        <f>IF('Ficha de funcio e processa'!A31&gt;=0,'Ficha de funcio e processa'!B31)</f>
        <v>0</v>
      </c>
      <c r="B24" s="193">
        <f>IF('Ficha de funcio e processa'!A31&gt;=0,'Ficha de funcio e processa'!AJ31)</f>
        <v>0</v>
      </c>
      <c r="C24" s="194">
        <f>IF('Ficha de funcio e processa'!A31&gt;=0,'Ficha de funcio e processa'!AN31)</f>
        <v>0</v>
      </c>
    </row>
    <row r="25" spans="1:8">
      <c r="A25" s="192">
        <f>IF('Ficha de funcio e processa'!A32&gt;=0,'Ficha de funcio e processa'!B32)</f>
        <v>0</v>
      </c>
      <c r="B25" s="193">
        <f>IF('Ficha de funcio e processa'!A32&gt;=0,'Ficha de funcio e processa'!AJ32)</f>
        <v>0</v>
      </c>
      <c r="C25" s="194">
        <f>IF('Ficha de funcio e processa'!A32&gt;=0,'Ficha de funcio e processa'!AN32)</f>
        <v>0</v>
      </c>
    </row>
    <row r="26" spans="1:8">
      <c r="A26" s="192">
        <f>IF('Ficha de funcio e processa'!A33&gt;=0,'Ficha de funcio e processa'!B33)</f>
        <v>0</v>
      </c>
      <c r="B26" s="193">
        <f>IF('Ficha de funcio e processa'!A33&gt;=0,'Ficha de funcio e processa'!AJ33)</f>
        <v>0</v>
      </c>
      <c r="C26" s="194">
        <f>IF('Ficha de funcio e processa'!A33&gt;=0,'Ficha de funcio e processa'!AN33)</f>
        <v>0</v>
      </c>
    </row>
    <row r="27" spans="1:8">
      <c r="A27" s="192">
        <f>IF('Ficha de funcio e processa'!A34&gt;=0,'Ficha de funcio e processa'!B34)</f>
        <v>0</v>
      </c>
      <c r="B27" s="193">
        <f>IF('Ficha de funcio e processa'!A34&gt;=0,'Ficha de funcio e processa'!AJ34)</f>
        <v>0</v>
      </c>
      <c r="C27" s="194">
        <f>IF('Ficha de funcio e processa'!A34&gt;=0,'Ficha de funcio e processa'!AN34)</f>
        <v>0</v>
      </c>
    </row>
    <row r="28" spans="1:8">
      <c r="A28" s="192">
        <f>IF('Ficha de funcio e processa'!A35&gt;=0,'Ficha de funcio e processa'!B35)</f>
        <v>0</v>
      </c>
      <c r="B28" s="193">
        <f>IF('Ficha de funcio e processa'!A35&gt;=0,'Ficha de funcio e processa'!AJ35)</f>
        <v>0</v>
      </c>
      <c r="C28" s="194">
        <f>IF('Ficha de funcio e processa'!A35&gt;=0,'Ficha de funcio e processa'!AN35)</f>
        <v>0</v>
      </c>
    </row>
    <row r="29" spans="1:8">
      <c r="A29" s="192">
        <f>IF('Ficha de funcio e processa'!A36&gt;=0,'Ficha de funcio e processa'!B36)</f>
        <v>0</v>
      </c>
      <c r="B29" s="193">
        <f>IF('Ficha de funcio e processa'!A36&gt;=0,'Ficha de funcio e processa'!AJ36)</f>
        <v>0</v>
      </c>
      <c r="C29" s="194">
        <f>IF('Ficha de funcio e processa'!A36&gt;=0,'Ficha de funcio e processa'!AN36)</f>
        <v>0</v>
      </c>
    </row>
    <row r="30" spans="1:8">
      <c r="A30" s="192">
        <f>IF('Ficha de funcio e processa'!A37&gt;=0,'Ficha de funcio e processa'!B37)</f>
        <v>0</v>
      </c>
      <c r="B30" s="193">
        <f>IF('Ficha de funcio e processa'!A37&gt;=0,'Ficha de funcio e processa'!AJ37)</f>
        <v>0</v>
      </c>
      <c r="C30" s="194">
        <f>IF('Ficha de funcio e processa'!A37&gt;=0,'Ficha de funcio e processa'!AN37)</f>
        <v>0</v>
      </c>
    </row>
    <row r="31" spans="1:8">
      <c r="A31" s="192">
        <f>IF('Ficha de funcio e processa'!A38&gt;=0,'Ficha de funcio e processa'!B38)</f>
        <v>0</v>
      </c>
      <c r="B31" s="193">
        <f>IF('Ficha de funcio e processa'!A38&gt;=0,'Ficha de funcio e processa'!AJ38)</f>
        <v>0</v>
      </c>
      <c r="C31" s="194">
        <f>IF('Ficha de funcio e processa'!A38&gt;=0,'Ficha de funcio e processa'!AN38)</f>
        <v>0</v>
      </c>
    </row>
    <row r="32" spans="1:8">
      <c r="A32" s="192">
        <f>IF('Ficha de funcio e processa'!A39&gt;=0,'Ficha de funcio e processa'!B39)</f>
        <v>0</v>
      </c>
      <c r="B32" s="193">
        <f>IF('Ficha de funcio e processa'!A39&gt;=0,'Ficha de funcio e processa'!AJ39)</f>
        <v>0</v>
      </c>
      <c r="C32" s="194">
        <f>IF('Ficha de funcio e processa'!A39&gt;=0,'Ficha de funcio e processa'!AN39)</f>
        <v>0</v>
      </c>
    </row>
    <row r="33" spans="1:3">
      <c r="A33" s="192">
        <f>IF('Ficha de funcio e processa'!A40&gt;=0,'Ficha de funcio e processa'!B40)</f>
        <v>0</v>
      </c>
      <c r="B33" s="193">
        <f>IF('Ficha de funcio e processa'!A40&gt;=0,'Ficha de funcio e processa'!AJ40)</f>
        <v>0</v>
      </c>
      <c r="C33" s="194">
        <f>IF('Ficha de funcio e processa'!A40&gt;=0,'Ficha de funcio e processa'!AN40)</f>
        <v>0</v>
      </c>
    </row>
    <row r="34" spans="1:3">
      <c r="A34" s="192">
        <f>IF('Ficha de funcio e processa'!A41&gt;=0,'Ficha de funcio e processa'!B41)</f>
        <v>0</v>
      </c>
      <c r="B34" s="193">
        <f>IF('Ficha de funcio e processa'!A41&gt;=0,'Ficha de funcio e processa'!AJ41)</f>
        <v>0</v>
      </c>
      <c r="C34" s="194">
        <f>IF('Ficha de funcio e processa'!A41&gt;=0,'Ficha de funcio e processa'!AN41)</f>
        <v>0</v>
      </c>
    </row>
    <row r="35" spans="1:3">
      <c r="A35" s="192">
        <f>IF('Ficha de funcio e processa'!A42&gt;=0,'Ficha de funcio e processa'!B42)</f>
        <v>0</v>
      </c>
      <c r="B35" s="193">
        <f>IF('Ficha de funcio e processa'!A42&gt;=0,'Ficha de funcio e processa'!AJ42)</f>
        <v>0</v>
      </c>
      <c r="C35" s="194">
        <f>IF('Ficha de funcio e processa'!A42&gt;=0,'Ficha de funcio e processa'!AN42)</f>
        <v>0</v>
      </c>
    </row>
    <row r="36" spans="1:3">
      <c r="A36" s="192">
        <f>IF('Ficha de funcio e processa'!A43&gt;=0,'Ficha de funcio e processa'!B43)</f>
        <v>0</v>
      </c>
      <c r="B36" s="193">
        <f>IF('Ficha de funcio e processa'!A43&gt;=0,'Ficha de funcio e processa'!AJ43)</f>
        <v>0</v>
      </c>
      <c r="C36" s="194">
        <f>IF('Ficha de funcio e processa'!A43&gt;=0,'Ficha de funcio e processa'!AN43)</f>
        <v>0</v>
      </c>
    </row>
    <row r="37" spans="1:3">
      <c r="A37" s="192">
        <f>IF('Ficha de funcio e processa'!A44&gt;=0,'Ficha de funcio e processa'!B44)</f>
        <v>0</v>
      </c>
      <c r="B37" s="193">
        <f>IF('Ficha de funcio e processa'!A44&gt;=0,'Ficha de funcio e processa'!AJ44)</f>
        <v>0</v>
      </c>
      <c r="C37" s="194">
        <f>IF('Ficha de funcio e processa'!A44&gt;=0,'Ficha de funcio e processa'!AN44)</f>
        <v>0</v>
      </c>
    </row>
    <row r="38" spans="1:3">
      <c r="A38" s="192">
        <f>IF('Ficha de funcio e processa'!A45&gt;=0,'Ficha de funcio e processa'!B45)</f>
        <v>0</v>
      </c>
      <c r="B38" s="193">
        <f>IF('Ficha de funcio e processa'!A45&gt;=0,'Ficha de funcio e processa'!AJ45)</f>
        <v>0</v>
      </c>
      <c r="C38" s="194">
        <f>IF('Ficha de funcio e processa'!A45&gt;=0,'Ficha de funcio e processa'!AN45)</f>
        <v>0</v>
      </c>
    </row>
    <row r="39" spans="1:3">
      <c r="A39" s="192">
        <f>IF('Ficha de funcio e processa'!A46&gt;=0,'Ficha de funcio e processa'!B46)</f>
        <v>0</v>
      </c>
      <c r="B39" s="193">
        <f>IF('Ficha de funcio e processa'!A46&gt;=0,'Ficha de funcio e processa'!AJ46)</f>
        <v>0</v>
      </c>
      <c r="C39" s="194">
        <f>IF('Ficha de funcio e processa'!A46&gt;=0,'Ficha de funcio e processa'!AN46)</f>
        <v>0</v>
      </c>
    </row>
    <row r="40" spans="1:3">
      <c r="A40" s="192">
        <f>IF('Ficha de funcio e processa'!A47&gt;=0,'Ficha de funcio e processa'!B47)</f>
        <v>0</v>
      </c>
      <c r="B40" s="193">
        <f>IF('Ficha de funcio e processa'!A47&gt;=0,'Ficha de funcio e processa'!AJ47)</f>
        <v>0</v>
      </c>
      <c r="C40" s="194">
        <f>IF('Ficha de funcio e processa'!A47&gt;=0,'Ficha de funcio e processa'!AN47)</f>
        <v>0</v>
      </c>
    </row>
    <row r="41" spans="1:3">
      <c r="A41" s="192">
        <f>IF('Ficha de funcio e processa'!A48&gt;=0,'Ficha de funcio e processa'!B48)</f>
        <v>0</v>
      </c>
      <c r="B41" s="193">
        <f>IF('Ficha de funcio e processa'!A48&gt;=0,'Ficha de funcio e processa'!AJ48)</f>
        <v>0</v>
      </c>
      <c r="C41" s="194">
        <f>IF('Ficha de funcio e processa'!A48&gt;=0,'Ficha de funcio e processa'!AN48)</f>
        <v>0</v>
      </c>
    </row>
    <row r="42" spans="1:3">
      <c r="A42" s="192">
        <f>IF('Ficha de funcio e processa'!A49&gt;=0,'Ficha de funcio e processa'!B49)</f>
        <v>0</v>
      </c>
      <c r="B42" s="193">
        <f>IF('Ficha de funcio e processa'!A49&gt;=0,'Ficha de funcio e processa'!AJ49)</f>
        <v>0</v>
      </c>
      <c r="C42" s="194">
        <f>IF('Ficha de funcio e processa'!A49&gt;=0,'Ficha de funcio e processa'!AN49)</f>
        <v>0</v>
      </c>
    </row>
    <row r="43" spans="1:3">
      <c r="A43" s="192">
        <f>IF('Ficha de funcio e processa'!A50&gt;=0,'Ficha de funcio e processa'!B50)</f>
        <v>0</v>
      </c>
      <c r="B43" s="193">
        <f>IF('Ficha de funcio e processa'!A50&gt;=0,'Ficha de funcio e processa'!AJ50)</f>
        <v>0</v>
      </c>
      <c r="C43" s="194">
        <f>IF('Ficha de funcio e processa'!A50&gt;=0,'Ficha de funcio e processa'!AN50)</f>
        <v>0</v>
      </c>
    </row>
    <row r="44" spans="1:3">
      <c r="A44" s="192">
        <f>IF('Ficha de funcio e processa'!A51&gt;=0,'Ficha de funcio e processa'!B51)</f>
        <v>0</v>
      </c>
      <c r="B44" s="193">
        <f>IF('Ficha de funcio e processa'!A51&gt;=0,'Ficha de funcio e processa'!AJ51)</f>
        <v>0</v>
      </c>
      <c r="C44" s="194">
        <f>IF('Ficha de funcio e processa'!A51&gt;=0,'Ficha de funcio e processa'!AN51)</f>
        <v>0</v>
      </c>
    </row>
    <row r="45" spans="1:3">
      <c r="A45" s="192">
        <f>IF('Ficha de funcio e processa'!A52&gt;=0,'Ficha de funcio e processa'!B52)</f>
        <v>0</v>
      </c>
      <c r="B45" s="193">
        <f>IF('Ficha de funcio e processa'!A52&gt;=0,'Ficha de funcio e processa'!AJ52)</f>
        <v>0</v>
      </c>
      <c r="C45" s="194">
        <f>IF('Ficha de funcio e processa'!A52&gt;=0,'Ficha de funcio e processa'!AN52)</f>
        <v>0</v>
      </c>
    </row>
    <row r="46" spans="1:3">
      <c r="A46" s="192">
        <f>IF('Ficha de funcio e processa'!A53&gt;=0,'Ficha de funcio e processa'!B53)</f>
        <v>0</v>
      </c>
      <c r="B46" s="193">
        <f>IF('Ficha de funcio e processa'!A53&gt;=0,'Ficha de funcio e processa'!AJ53)</f>
        <v>0</v>
      </c>
      <c r="C46" s="194">
        <f>IF('Ficha de funcio e processa'!A53&gt;=0,'Ficha de funcio e processa'!AN53)</f>
        <v>0</v>
      </c>
    </row>
    <row r="47" spans="1:3">
      <c r="A47" s="192">
        <f>IF('Ficha de funcio e processa'!A54&gt;=0,'Ficha de funcio e processa'!B54)</f>
        <v>0</v>
      </c>
      <c r="B47" s="193">
        <f>IF('Ficha de funcio e processa'!A54&gt;=0,'Ficha de funcio e processa'!AJ54)</f>
        <v>0</v>
      </c>
      <c r="C47" s="194">
        <f>IF('Ficha de funcio e processa'!A54&gt;=0,'Ficha de funcio e processa'!AN54)</f>
        <v>0</v>
      </c>
    </row>
    <row r="48" spans="1:3">
      <c r="A48" s="192">
        <f>IF('Ficha de funcio e processa'!A55&gt;=0,'Ficha de funcio e processa'!B55)</f>
        <v>0</v>
      </c>
      <c r="B48" s="193">
        <f>IF('Ficha de funcio e processa'!A55&gt;=0,'Ficha de funcio e processa'!AJ55)</f>
        <v>0</v>
      </c>
      <c r="C48" s="194">
        <f>IF('Ficha de funcio e processa'!A55&gt;=0,'Ficha de funcio e processa'!AN55)</f>
        <v>0</v>
      </c>
    </row>
    <row r="49" spans="2:3">
      <c r="C49" s="195">
        <f>SUM(C6:C48)</f>
        <v>0</v>
      </c>
    </row>
    <row r="52" spans="2:3">
      <c r="B52" s="107"/>
    </row>
  </sheetData>
  <autoFilter ref="A5:C49"/>
  <mergeCells count="1">
    <mergeCell ref="A4:B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4294967293" verticalDpi="0" r:id="rId2"/>
  <headerFooter>
    <oddHeader>&amp;C&amp;"-,Negrito"&amp;28IRT - Expatriados</oddHeader>
    <oddFooter>&amp;L&amp;D&amp;C&amp;T&amp;RPágina &amp;P de &amp;N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9</vt:i4>
      </vt:variant>
      <vt:variant>
        <vt:lpstr>Intervalos com nome</vt:lpstr>
      </vt:variant>
      <vt:variant>
        <vt:i4>5</vt:i4>
      </vt:variant>
    </vt:vector>
  </HeadingPairs>
  <TitlesOfParts>
    <vt:vector size="14" baseType="lpstr">
      <vt:lpstr>ÍNDICE</vt:lpstr>
      <vt:lpstr>Tabela IRT</vt:lpstr>
      <vt:lpstr>ATUALIZAÇÕES</vt:lpstr>
      <vt:lpstr>Tipo de remunerações</vt:lpstr>
      <vt:lpstr>Outras tabelas - calendário</vt:lpstr>
      <vt:lpstr>Ficha funcionário</vt:lpstr>
      <vt:lpstr>Ficha de funcio e processa</vt:lpstr>
      <vt:lpstr>RECIBO</vt:lpstr>
      <vt:lpstr>IRT RETENÇOES</vt:lpstr>
      <vt:lpstr>ÍNDICE!Área_de_Impressão</vt:lpstr>
      <vt:lpstr>RECIBO!Área_de_Impressão</vt:lpstr>
      <vt:lpstr>'Ficha de funcio e processa'!Títulos_de_Impressão</vt:lpstr>
      <vt:lpstr>'Ficha funcionário'!Títulos_de_Impressão</vt:lpstr>
      <vt:lpstr>'IRT RETENÇOES'!Títulos_de_Impressão</vt:lpstr>
    </vt:vector>
  </TitlesOfParts>
  <Company>CFRL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Grilo</dc:creator>
  <cp:lastModifiedBy>NUNO</cp:lastModifiedBy>
  <cp:revision>1</cp:revision>
  <cp:lastPrinted>2014-04-07T16:47:11Z</cp:lastPrinted>
  <dcterms:created xsi:type="dcterms:W3CDTF">2014-03-14T13:14:17Z</dcterms:created>
  <dcterms:modified xsi:type="dcterms:W3CDTF">2014-04-11T14:52:38Z</dcterms:modified>
  <cp:version>1</cp:version>
</cp:coreProperties>
</file>