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18195" windowHeight="11505" activeTab="1"/>
  </bookViews>
  <sheets>
    <sheet name="Listas" sheetId="2" r:id="rId1"/>
    <sheet name="FEV 2015" sheetId="1" r:id="rId2"/>
  </sheets>
  <definedNames>
    <definedName name="Meses">Listas!$B$2:$B$13</definedName>
  </definedNames>
  <calcPr calcId="145621"/>
</workbook>
</file>

<file path=xl/calcChain.xml><?xml version="1.0" encoding="utf-8"?>
<calcChain xmlns="http://schemas.openxmlformats.org/spreadsheetml/2006/main">
  <c r="J37" i="1" l="1"/>
  <c r="I36" i="1"/>
  <c r="H36" i="1"/>
  <c r="G36" i="1"/>
  <c r="F36" i="1"/>
  <c r="E36" i="1"/>
  <c r="D36" i="1"/>
  <c r="J35" i="1"/>
  <c r="J34" i="1"/>
  <c r="J33" i="1"/>
  <c r="J32" i="1"/>
  <c r="J31" i="1"/>
  <c r="J36" i="1" s="1"/>
  <c r="I30" i="1"/>
  <c r="H30" i="1"/>
  <c r="G30" i="1"/>
  <c r="F30" i="1"/>
  <c r="E30" i="1"/>
  <c r="D30" i="1"/>
  <c r="J29" i="1"/>
  <c r="J28" i="1"/>
  <c r="J27" i="1"/>
  <c r="J26" i="1"/>
  <c r="I25" i="1"/>
  <c r="I38" i="1" s="1"/>
  <c r="H8" i="1" s="1"/>
  <c r="H25" i="1"/>
  <c r="H38" i="1" s="1"/>
  <c r="H7" i="1" s="1"/>
  <c r="J7" i="1" s="1"/>
  <c r="G25" i="1"/>
  <c r="G38" i="1" s="1"/>
  <c r="H6" i="1" s="1"/>
  <c r="J6" i="1" s="1"/>
  <c r="F25" i="1"/>
  <c r="F38" i="1" s="1"/>
  <c r="H5" i="1" s="1"/>
  <c r="J5" i="1" s="1"/>
  <c r="E25" i="1"/>
  <c r="E38" i="1" s="1"/>
  <c r="H4" i="1" s="1"/>
  <c r="J4" i="1" s="1"/>
  <c r="D25" i="1"/>
  <c r="J24" i="1"/>
  <c r="J23" i="1"/>
  <c r="J22" i="1"/>
  <c r="J21" i="1"/>
  <c r="J20" i="1"/>
  <c r="J19" i="1"/>
  <c r="J18" i="1"/>
  <c r="J17" i="1"/>
  <c r="E16" i="1"/>
  <c r="F16" i="1" s="1"/>
  <c r="G16" i="1" s="1"/>
  <c r="H16" i="1" s="1"/>
  <c r="I16" i="1" s="1"/>
  <c r="J9" i="1" l="1"/>
  <c r="J30" i="1"/>
  <c r="D38" i="1"/>
  <c r="H9" i="1"/>
  <c r="J25" i="1"/>
  <c r="H3" i="1" l="1"/>
  <c r="H10" i="1" s="1"/>
  <c r="J38" i="1"/>
  <c r="J3" i="1" l="1"/>
  <c r="J10" i="1" s="1"/>
</calcChain>
</file>

<file path=xl/sharedStrings.xml><?xml version="1.0" encoding="utf-8"?>
<sst xmlns="http://schemas.openxmlformats.org/spreadsheetml/2006/main" count="52" uniqueCount="41">
  <si>
    <t>Contabilização Jogos Santa Casa</t>
  </si>
  <si>
    <t>Débitos</t>
  </si>
  <si>
    <t>Créditos</t>
  </si>
  <si>
    <t>Soma</t>
  </si>
  <si>
    <t>Mês:</t>
  </si>
  <si>
    <t>Dezembro</t>
  </si>
  <si>
    <t xml:space="preserve">de </t>
  </si>
  <si>
    <t>Apostas</t>
  </si>
  <si>
    <t>Apostas Mutuas, Euromilhões, Lotaria Instantânea e Lotaria Nacional</t>
  </si>
  <si>
    <t>Operações</t>
  </si>
  <si>
    <t>TOTAIS</t>
  </si>
  <si>
    <t>Anulações</t>
  </si>
  <si>
    <t>Vendas Líquidas</t>
  </si>
  <si>
    <t>Prémios Pagos</t>
  </si>
  <si>
    <t>Remunerações</t>
  </si>
  <si>
    <t>Euromilhões</t>
  </si>
  <si>
    <t>SUBTOTAL</t>
  </si>
  <si>
    <t>Lotaria Instantânea</t>
  </si>
  <si>
    <t>Maços devolvidos</t>
  </si>
  <si>
    <t>Lotaria Nacional</t>
  </si>
  <si>
    <t>Vendas online</t>
  </si>
  <si>
    <t>Saldo Semana Anterior</t>
  </si>
  <si>
    <t>Saldo a transitar</t>
  </si>
  <si>
    <t>Ajustes</t>
  </si>
  <si>
    <t>Total a pagar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</si>
  <si>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</si>
  <si>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</si>
  <si>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</si>
  <si>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</si>
  <si>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</si>
  <si>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</si>
  <si>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</si>
  <si>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</si>
  <si>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</si>
  <si>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</si>
  <si>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</si>
  <si>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Meses</t>
  </si>
  <si>
    <t>Vendas Liquidas</t>
  </si>
  <si>
    <t xml:space="preserve">Prémios </t>
  </si>
  <si>
    <r>
      <t>Apostas Mutuas</t>
    </r>
    <r>
      <rPr>
        <sz val="8"/>
        <rFont val="Century Gothic"/>
        <family val="2"/>
      </rPr>
      <t xml:space="preserve"> (totoloto; totobola; joker)</t>
    </r>
  </si>
  <si>
    <t xml:space="preserve">EMPRESA: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</si>
</sst>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[$€];[Red]\-#,##0.00[$€]"/>
  </numFmts>
  <fonts count="14" x14ac:knownFonts="1">
    <font>
      <sz val="10"/>
      <name val="Times New Roman"/>
      <family val="1"/>
    </font>
    <font>
      <sz val="10"/>
      <name val="MS Sans Serif"/>
      <family val="2"/>
    </font>
    <font>
      <sz val="18"/>
      <name val="Times New Roman"/>
      <family val="1"/>
    </font>
    <font>
      <sz val="10"/>
      <name val="Arial"/>
      <family val="2"/>
    </font>
    <font>
      <b/>
      <sz val="8"/>
      <name val="Century Gothic"/>
      <family val="2"/>
    </font>
    <font>
      <sz val="16"/>
      <name val="Arial"/>
      <family val="2"/>
    </font>
    <font>
      <sz val="7"/>
      <name val="Arial"/>
      <family val="2"/>
    </font>
    <font>
      <sz val="8"/>
      <name val="Century Gothic"/>
      <family val="2"/>
    </font>
    <font>
      <sz val="14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0"/>
      <name val="Century Gothic"/>
      <family val="2"/>
    </font>
    <font>
      <sz val="10"/>
      <name val="Times New Roman"/>
      <family val="1"/>
    </font>
    <font>
      <sz val="1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3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3" fillId="0" borderId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40" fontId="1" fillId="0" borderId="0" applyFont="0" applyFill="0" applyBorder="0" applyAlignment="0" applyProtection="0"/>
    <xf numFmtId="40" fontId="1" fillId="0" borderId="0" applyFont="0" applyFill="0" applyBorder="0" applyAlignment="0" applyProtection="0"/>
  </cellStyleXfs>
  <cellXfs count="62">
    <xf numFmtId="0" fontId="0" fillId="0" borderId="0" xfId="0"/>
    <xf numFmtId="0" fontId="5" fillId="0" borderId="0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Border="1" applyAlignment="1">
      <alignment vertical="center"/>
    </xf>
    <xf numFmtId="0" fontId="4" fillId="0" borderId="1" xfId="1" applyFont="1" applyBorder="1" applyAlignment="1">
      <alignment horizontal="left" vertical="center"/>
    </xf>
    <xf numFmtId="4" fontId="7" fillId="0" borderId="1" xfId="1" applyNumberFormat="1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9" fillId="0" borderId="0" xfId="1" quotePrefix="1" applyFont="1" applyBorder="1" applyAlignment="1">
      <alignment horizontal="left" vertical="center"/>
    </xf>
    <xf numFmtId="4" fontId="4" fillId="0" borderId="1" xfId="1" applyNumberFormat="1" applyFont="1" applyBorder="1" applyAlignment="1">
      <alignment vertical="center"/>
    </xf>
    <xf numFmtId="0" fontId="4" fillId="0" borderId="0" xfId="1" applyFont="1" applyBorder="1" applyAlignment="1">
      <alignment horizontal="left" vertical="center"/>
    </xf>
    <xf numFmtId="4" fontId="4" fillId="0" borderId="0" xfId="1" applyNumberFormat="1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right" vertical="center"/>
    </xf>
    <xf numFmtId="4" fontId="3" fillId="0" borderId="0" xfId="1" applyNumberFormat="1" applyFont="1" applyAlignment="1">
      <alignment vertical="center"/>
    </xf>
    <xf numFmtId="0" fontId="3" fillId="0" borderId="0" xfId="2"/>
    <xf numFmtId="0" fontId="10" fillId="0" borderId="0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10" fillId="0" borderId="0" xfId="1" applyFont="1" applyFill="1" applyBorder="1" applyAlignment="1">
      <alignment vertical="center"/>
    </xf>
    <xf numFmtId="14" fontId="4" fillId="3" borderId="1" xfId="1" applyNumberFormat="1" applyFont="1" applyFill="1" applyBorder="1" applyAlignment="1">
      <alignment horizontal="center" vertical="center" wrapText="1"/>
    </xf>
    <xf numFmtId="14" fontId="4" fillId="3" borderId="1" xfId="1" applyNumberFormat="1" applyFont="1" applyFill="1" applyBorder="1" applyAlignment="1">
      <alignment vertical="center" wrapText="1"/>
    </xf>
    <xf numFmtId="0" fontId="4" fillId="0" borderId="0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vertical="center"/>
    </xf>
    <xf numFmtId="4" fontId="7" fillId="0" borderId="1" xfId="1" applyNumberFormat="1" applyFont="1" applyFill="1" applyBorder="1" applyAlignment="1">
      <alignment vertical="center"/>
    </xf>
    <xf numFmtId="4" fontId="7" fillId="0" borderId="0" xfId="1" applyNumberFormat="1" applyFont="1" applyFill="1" applyBorder="1" applyAlignment="1">
      <alignment vertical="center"/>
    </xf>
    <xf numFmtId="0" fontId="4" fillId="4" borderId="1" xfId="1" applyFont="1" applyFill="1" applyBorder="1" applyAlignment="1">
      <alignment vertical="center"/>
    </xf>
    <xf numFmtId="4" fontId="4" fillId="4" borderId="1" xfId="1" applyNumberFormat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0" fillId="5" borderId="0" xfId="0" applyFill="1"/>
    <xf numFmtId="0" fontId="3" fillId="0" borderId="4" xfId="1" applyFont="1" applyBorder="1" applyAlignment="1">
      <alignment vertical="center"/>
    </xf>
    <xf numFmtId="4" fontId="7" fillId="0" borderId="8" xfId="1" applyNumberFormat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4" fontId="7" fillId="0" borderId="8" xfId="1" applyNumberFormat="1" applyFont="1" applyBorder="1" applyAlignment="1">
      <alignment horizontal="right" vertical="center"/>
    </xf>
    <xf numFmtId="4" fontId="4" fillId="0" borderId="8" xfId="1" applyNumberFormat="1" applyFont="1" applyBorder="1" applyAlignment="1">
      <alignment vertical="center"/>
    </xf>
    <xf numFmtId="4" fontId="4" fillId="0" borderId="9" xfId="1" applyNumberFormat="1" applyFont="1" applyBorder="1" applyAlignment="1">
      <alignment vertical="center"/>
    </xf>
    <xf numFmtId="4" fontId="3" fillId="0" borderId="9" xfId="1" applyNumberFormat="1" applyFont="1" applyBorder="1" applyAlignment="1">
      <alignment vertical="center"/>
    </xf>
    <xf numFmtId="2" fontId="3" fillId="0" borderId="9" xfId="1" applyNumberFormat="1" applyFont="1" applyBorder="1" applyAlignment="1">
      <alignment vertical="center"/>
    </xf>
    <xf numFmtId="0" fontId="3" fillId="0" borderId="9" xfId="1" applyFont="1" applyBorder="1" applyAlignment="1">
      <alignment vertical="center"/>
    </xf>
    <xf numFmtId="14" fontId="4" fillId="3" borderId="8" xfId="1" applyNumberFormat="1" applyFont="1" applyFill="1" applyBorder="1" applyAlignment="1">
      <alignment horizontal="center" vertical="center" wrapText="1"/>
    </xf>
    <xf numFmtId="4" fontId="7" fillId="0" borderId="8" xfId="1" applyNumberFormat="1" applyFont="1" applyFill="1" applyBorder="1" applyAlignment="1">
      <alignment vertical="center"/>
    </xf>
    <xf numFmtId="0" fontId="4" fillId="4" borderId="11" xfId="1" applyFont="1" applyFill="1" applyBorder="1" applyAlignment="1">
      <alignment horizontal="center" vertical="center" wrapText="1"/>
    </xf>
    <xf numFmtId="4" fontId="4" fillId="4" borderId="8" xfId="1" applyNumberFormat="1" applyFont="1" applyFill="1" applyBorder="1" applyAlignment="1">
      <alignment vertical="center"/>
    </xf>
    <xf numFmtId="0" fontId="4" fillId="0" borderId="10" xfId="1" applyFont="1" applyFill="1" applyBorder="1" applyAlignment="1">
      <alignment horizontal="center" vertical="center" textRotation="90"/>
    </xf>
    <xf numFmtId="4" fontId="4" fillId="0" borderId="15" xfId="1" applyNumberFormat="1" applyFont="1" applyFill="1" applyBorder="1" applyAlignment="1">
      <alignment vertical="center"/>
    </xf>
    <xf numFmtId="4" fontId="4" fillId="0" borderId="16" xfId="1" applyNumberFormat="1" applyFont="1" applyFill="1" applyBorder="1" applyAlignment="1">
      <alignment vertical="center"/>
    </xf>
    <xf numFmtId="0" fontId="4" fillId="0" borderId="10" xfId="1" applyFont="1" applyFill="1" applyBorder="1" applyAlignment="1">
      <alignment horizontal="center" vertical="center" textRotation="90" wrapText="1"/>
    </xf>
    <xf numFmtId="0" fontId="4" fillId="0" borderId="11" xfId="1" applyFont="1" applyFill="1" applyBorder="1" applyAlignment="1">
      <alignment horizontal="center" vertical="center" textRotation="90" wrapText="1"/>
    </xf>
    <xf numFmtId="0" fontId="4" fillId="0" borderId="12" xfId="1" applyFont="1" applyFill="1" applyBorder="1" applyAlignment="1">
      <alignment horizontal="center" vertical="center" textRotation="90" wrapText="1"/>
    </xf>
    <xf numFmtId="0" fontId="4" fillId="0" borderId="13" xfId="1" applyFont="1" applyFill="1" applyBorder="1" applyAlignment="1">
      <alignment horizontal="center" vertical="center" textRotation="90" wrapText="1"/>
    </xf>
    <xf numFmtId="0" fontId="4" fillId="0" borderId="14" xfId="1" applyFont="1" applyFill="1" applyBorder="1" applyAlignment="1">
      <alignment horizontal="center" vertical="center"/>
    </xf>
    <xf numFmtId="0" fontId="4" fillId="0" borderId="15" xfId="1" applyFont="1" applyFill="1" applyBorder="1" applyAlignment="1">
      <alignment horizontal="center" vertical="center"/>
    </xf>
    <xf numFmtId="0" fontId="2" fillId="0" borderId="3" xfId="1" quotePrefix="1" applyFont="1" applyBorder="1" applyAlignment="1">
      <alignment horizontal="center" vertical="center" wrapText="1"/>
    </xf>
    <xf numFmtId="0" fontId="2" fillId="0" borderId="4" xfId="1" quotePrefix="1" applyFont="1" applyBorder="1" applyAlignment="1">
      <alignment horizontal="center" vertical="center" wrapText="1"/>
    </xf>
    <xf numFmtId="0" fontId="2" fillId="0" borderId="7" xfId="1" quotePrefix="1" applyFont="1" applyBorder="1" applyAlignment="1">
      <alignment horizontal="center" vertical="center" wrapText="1"/>
    </xf>
    <xf numFmtId="0" fontId="2" fillId="0" borderId="0" xfId="1" quotePrefix="1" applyFont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right" vertical="center" textRotation="90"/>
    </xf>
    <xf numFmtId="0" fontId="4" fillId="3" borderId="10" xfId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horizontal="center" vertical="center"/>
    </xf>
    <xf numFmtId="0" fontId="11" fillId="3" borderId="8" xfId="1" applyFont="1" applyFill="1" applyBorder="1" applyAlignment="1">
      <alignment horizontal="center" vertical="center"/>
    </xf>
    <xf numFmtId="0" fontId="13" fillId="0" borderId="7" xfId="1" quotePrefix="1" applyFont="1" applyBorder="1" applyAlignment="1">
      <alignment horizontal="center" vertical="center" wrapText="1"/>
    </xf>
    <xf numFmtId="0" fontId="13" fillId="0" borderId="0" xfId="1" quotePrefix="1" applyFont="1" applyBorder="1" applyAlignment="1">
      <alignment horizontal="center" vertical="center" wrapText="1"/>
    </xf>
  </cellXfs>
  <cellStyles count="8">
    <cellStyle name="Euro" xfId="3"/>
    <cellStyle name="Normal" xfId="0" builtinId="0"/>
    <cellStyle name="Normal 2" xfId="4"/>
    <cellStyle name="Normal 2 2" xfId="5"/>
    <cellStyle name="Normal_IMPRESS" xfId="2"/>
    <cellStyle name="Normal_IMPRESS_1" xfId="1"/>
    <cellStyle name="Vírgula 2" xfId="6"/>
    <cellStyle name="Vírgula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3"/>
  <sheetViews>
    <sheetView workbookViewId="0">
      <selection activeCell="B2" sqref="B2"/>
    </sheetView>
  </sheetViews>
  <sheetFormatPr defaultRowHeight="12.75" x14ac:dyDescent="0.2"/>
  <sheetData>
    <row r="1" spans="2:2" x14ac:dyDescent="0.2">
      <c r="B1" s="27" t="s">
        <v>36</v>
      </c>
    </row>
    <row r="2" spans="2:2" x14ac:dyDescent="0.2">
      <c r="B2" s="2" t="s">
        <v>25</v>
      </c>
    </row>
    <row r="3" spans="2:2" x14ac:dyDescent="0.2">
      <c r="B3" s="2" t="s">
        <v>26</v>
      </c>
    </row>
    <row r="4" spans="2:2" x14ac:dyDescent="0.2">
      <c r="B4" s="2" t="s">
        <v>27</v>
      </c>
    </row>
    <row r="5" spans="2:2" x14ac:dyDescent="0.2">
      <c r="B5" s="2" t="s">
        <v>28</v>
      </c>
    </row>
    <row r="6" spans="2:2" x14ac:dyDescent="0.2">
      <c r="B6" s="2" t="s">
        <v>29</v>
      </c>
    </row>
    <row r="7" spans="2:2" x14ac:dyDescent="0.2">
      <c r="B7" s="2" t="s">
        <v>30</v>
      </c>
    </row>
    <row r="8" spans="2:2" x14ac:dyDescent="0.2">
      <c r="B8" s="2" t="s">
        <v>31</v>
      </c>
    </row>
    <row r="9" spans="2:2" x14ac:dyDescent="0.2">
      <c r="B9" s="2" t="s">
        <v>32</v>
      </c>
    </row>
    <row r="10" spans="2:2" x14ac:dyDescent="0.2">
      <c r="B10" s="2" t="s">
        <v>33</v>
      </c>
    </row>
    <row r="11" spans="2:2" x14ac:dyDescent="0.2">
      <c r="B11" s="2" t="s">
        <v>34</v>
      </c>
    </row>
    <row r="12" spans="2:2" x14ac:dyDescent="0.2">
      <c r="B12" s="2" t="s">
        <v>35</v>
      </c>
    </row>
    <row r="13" spans="2:2" x14ac:dyDescent="0.2">
      <c r="B13" s="2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3"/>
  <dimension ref="B2:N40"/>
  <sheetViews>
    <sheetView showGridLines="0" tabSelected="1" zoomScaleNormal="100" zoomScaleSheetLayoutView="100" workbookViewId="0">
      <selection activeCell="N26" sqref="N26"/>
    </sheetView>
  </sheetViews>
  <sheetFormatPr defaultColWidth="13.33203125" defaultRowHeight="12.75" x14ac:dyDescent="0.2"/>
  <cols>
    <col min="1" max="1" width="6.33203125" style="2" customWidth="1"/>
    <col min="2" max="2" width="11.33203125" style="2" customWidth="1"/>
    <col min="3" max="3" width="22" style="2" bestFit="1" customWidth="1"/>
    <col min="4" max="10" width="11.1640625" style="2" customWidth="1"/>
    <col min="11" max="11" width="1.83203125" style="2" customWidth="1"/>
    <col min="12" max="12" width="16.6640625" style="2" customWidth="1"/>
    <col min="13" max="13" width="5.5" style="2" customWidth="1"/>
    <col min="14" max="14" width="8.6640625" style="2" bestFit="1" customWidth="1"/>
    <col min="15" max="15" width="7.33203125" style="2" bestFit="1" customWidth="1"/>
    <col min="16" max="16" width="9" style="2" bestFit="1" customWidth="1"/>
    <col min="17" max="18" width="7.1640625" style="2" customWidth="1"/>
    <col min="19" max="16384" width="13.33203125" style="2"/>
  </cols>
  <sheetData>
    <row r="2" spans="2:12" ht="18.75" customHeight="1" x14ac:dyDescent="0.2">
      <c r="B2" s="50" t="s">
        <v>0</v>
      </c>
      <c r="C2" s="51"/>
      <c r="D2" s="51"/>
      <c r="E2" s="28"/>
      <c r="F2" s="28"/>
      <c r="G2" s="54" t="s">
        <v>1</v>
      </c>
      <c r="H2" s="54"/>
      <c r="I2" s="54" t="s">
        <v>2</v>
      </c>
      <c r="J2" s="55"/>
      <c r="K2" s="1"/>
    </row>
    <row r="3" spans="2:12" ht="13.5" customHeight="1" x14ac:dyDescent="0.2">
      <c r="B3" s="52"/>
      <c r="C3" s="53"/>
      <c r="D3" s="53"/>
      <c r="E3" s="3"/>
      <c r="F3" s="56">
        <v>295</v>
      </c>
      <c r="G3" s="4">
        <v>111</v>
      </c>
      <c r="H3" s="5">
        <f>+D38</f>
        <v>0</v>
      </c>
      <c r="I3" s="4">
        <v>1202</v>
      </c>
      <c r="J3" s="29">
        <f>+H3</f>
        <v>0</v>
      </c>
      <c r="K3" s="6"/>
    </row>
    <row r="4" spans="2:12" ht="13.5" customHeight="1" x14ac:dyDescent="0.2">
      <c r="B4" s="52"/>
      <c r="C4" s="53"/>
      <c r="D4" s="53"/>
      <c r="E4" s="3"/>
      <c r="F4" s="56"/>
      <c r="G4" s="4">
        <v>111</v>
      </c>
      <c r="H4" s="5">
        <f>+E38</f>
        <v>0</v>
      </c>
      <c r="I4" s="4">
        <v>1202</v>
      </c>
      <c r="J4" s="29">
        <f>+H4</f>
        <v>0</v>
      </c>
      <c r="K4" s="6"/>
    </row>
    <row r="5" spans="2:12" ht="13.5" customHeight="1" x14ac:dyDescent="0.2">
      <c r="B5" s="52"/>
      <c r="C5" s="53"/>
      <c r="D5" s="53"/>
      <c r="E5" s="3"/>
      <c r="F5" s="56"/>
      <c r="G5" s="4">
        <v>111</v>
      </c>
      <c r="H5" s="5">
        <f>+F38</f>
        <v>0</v>
      </c>
      <c r="I5" s="4">
        <v>1202</v>
      </c>
      <c r="J5" s="29">
        <f>+H5</f>
        <v>0</v>
      </c>
      <c r="K5" s="6"/>
    </row>
    <row r="6" spans="2:12" ht="13.5" customHeight="1" x14ac:dyDescent="0.2">
      <c r="B6" s="30"/>
      <c r="C6" s="6"/>
      <c r="D6" s="6"/>
      <c r="E6" s="3"/>
      <c r="F6" s="56"/>
      <c r="G6" s="4">
        <v>111</v>
      </c>
      <c r="H6" s="5">
        <f>+G38</f>
        <v>0</v>
      </c>
      <c r="I6" s="4">
        <v>1202</v>
      </c>
      <c r="J6" s="29">
        <f>+H6</f>
        <v>0</v>
      </c>
      <c r="K6" s="6"/>
    </row>
    <row r="7" spans="2:12" ht="13.5" customHeight="1" x14ac:dyDescent="0.2">
      <c r="B7" s="30"/>
      <c r="C7" s="3"/>
      <c r="D7" s="3"/>
      <c r="E7" s="3"/>
      <c r="F7" s="56"/>
      <c r="G7" s="4">
        <v>111</v>
      </c>
      <c r="H7" s="5">
        <f>+H38</f>
        <v>0</v>
      </c>
      <c r="I7" s="4">
        <v>1202</v>
      </c>
      <c r="J7" s="29">
        <f>+H7</f>
        <v>0</v>
      </c>
      <c r="K7" s="3"/>
    </row>
    <row r="8" spans="2:12" ht="13.5" customHeight="1" x14ac:dyDescent="0.2">
      <c r="B8" s="60" t="s">
        <v>40</v>
      </c>
      <c r="C8" s="61"/>
      <c r="D8" s="61"/>
      <c r="E8" s="3"/>
      <c r="F8" s="56"/>
      <c r="G8" s="4">
        <v>111</v>
      </c>
      <c r="H8" s="5">
        <f>+I38</f>
        <v>0</v>
      </c>
      <c r="I8" s="4"/>
      <c r="J8" s="29"/>
      <c r="K8" s="3"/>
    </row>
    <row r="9" spans="2:12" ht="13.5" customHeight="1" x14ac:dyDescent="0.2">
      <c r="B9" s="60"/>
      <c r="C9" s="61"/>
      <c r="D9" s="61"/>
      <c r="E9" s="3"/>
      <c r="F9" s="56"/>
      <c r="G9" s="4">
        <v>111</v>
      </c>
      <c r="H9" s="5">
        <f>+J20+J24+J29+J32+J37</f>
        <v>0</v>
      </c>
      <c r="I9" s="4">
        <v>7254</v>
      </c>
      <c r="J9" s="31">
        <f>+J20+J24+J29+J32+J37</f>
        <v>0</v>
      </c>
      <c r="K9" s="3"/>
    </row>
    <row r="10" spans="2:12" ht="12.75" customHeight="1" x14ac:dyDescent="0.2">
      <c r="B10" s="60"/>
      <c r="C10" s="61"/>
      <c r="D10" s="61"/>
      <c r="E10" s="3"/>
      <c r="F10" s="3"/>
      <c r="G10" s="4" t="s">
        <v>3</v>
      </c>
      <c r="H10" s="8">
        <f>SUM(H3:H9)</f>
        <v>0</v>
      </c>
      <c r="I10" s="4" t="s">
        <v>3</v>
      </c>
      <c r="J10" s="32">
        <f>SUM(J3:J9)</f>
        <v>0</v>
      </c>
      <c r="K10" s="3"/>
    </row>
    <row r="11" spans="2:12" ht="12.75" customHeight="1" x14ac:dyDescent="0.2">
      <c r="B11" s="60"/>
      <c r="C11" s="61"/>
      <c r="D11" s="61"/>
      <c r="E11" s="7"/>
      <c r="F11" s="7"/>
      <c r="G11" s="9"/>
      <c r="H11" s="10"/>
      <c r="I11" s="9"/>
      <c r="J11" s="33"/>
      <c r="K11" s="3"/>
    </row>
    <row r="12" spans="2:12" ht="15.75" customHeight="1" x14ac:dyDescent="0.2">
      <c r="B12" s="30"/>
      <c r="C12" s="11"/>
      <c r="D12" s="12"/>
      <c r="E12" s="12"/>
      <c r="F12" s="12"/>
      <c r="G12" s="7"/>
      <c r="H12" s="7"/>
      <c r="I12" s="7"/>
      <c r="J12" s="34"/>
      <c r="K12" s="3"/>
      <c r="L12" s="14"/>
    </row>
    <row r="13" spans="2:12" ht="15.75" customHeight="1" x14ac:dyDescent="0.2">
      <c r="B13" s="30"/>
      <c r="C13" s="3" t="s">
        <v>4</v>
      </c>
      <c r="D13" s="15" t="s">
        <v>26</v>
      </c>
      <c r="E13" s="16" t="s">
        <v>6</v>
      </c>
      <c r="F13" s="15">
        <v>2015</v>
      </c>
      <c r="G13" s="7"/>
      <c r="H13" s="7"/>
      <c r="I13" s="7"/>
      <c r="J13" s="35"/>
      <c r="K13" s="3"/>
      <c r="L13" s="14"/>
    </row>
    <row r="14" spans="2:12" ht="9" customHeight="1" x14ac:dyDescent="0.2">
      <c r="B14" s="30"/>
      <c r="C14" s="3"/>
      <c r="D14" s="3"/>
      <c r="E14" s="3"/>
      <c r="F14" s="3"/>
      <c r="G14" s="3"/>
      <c r="H14" s="3"/>
      <c r="I14" s="3"/>
      <c r="J14" s="36"/>
      <c r="K14" s="3"/>
      <c r="L14" s="14"/>
    </row>
    <row r="15" spans="2:12" ht="22.5" customHeight="1" x14ac:dyDescent="0.2">
      <c r="B15" s="57" t="s">
        <v>7</v>
      </c>
      <c r="C15" s="58" t="s">
        <v>8</v>
      </c>
      <c r="D15" s="58"/>
      <c r="E15" s="58"/>
      <c r="F15" s="58"/>
      <c r="G15" s="58"/>
      <c r="H15" s="58"/>
      <c r="I15" s="58"/>
      <c r="J15" s="59"/>
      <c r="K15" s="17"/>
      <c r="L15" s="14"/>
    </row>
    <row r="16" spans="2:12" ht="22.5" customHeight="1" x14ac:dyDescent="0.2">
      <c r="B16" s="57"/>
      <c r="C16" s="18" t="s">
        <v>9</v>
      </c>
      <c r="D16" s="19">
        <v>42050</v>
      </c>
      <c r="E16" s="18">
        <f>+D16+7</f>
        <v>42057</v>
      </c>
      <c r="F16" s="18">
        <f>+E16+7</f>
        <v>42064</v>
      </c>
      <c r="G16" s="18">
        <f>+F16+7</f>
        <v>42071</v>
      </c>
      <c r="H16" s="18">
        <f>+G16+7</f>
        <v>42078</v>
      </c>
      <c r="I16" s="18">
        <f>+H16+7</f>
        <v>42085</v>
      </c>
      <c r="J16" s="37" t="s">
        <v>10</v>
      </c>
      <c r="K16" s="20"/>
      <c r="L16" s="14"/>
    </row>
    <row r="17" spans="2:14" ht="25.5" customHeight="1" x14ac:dyDescent="0.2">
      <c r="B17" s="44" t="s">
        <v>39</v>
      </c>
      <c r="C17" s="21" t="s">
        <v>11</v>
      </c>
      <c r="D17" s="22"/>
      <c r="E17" s="22"/>
      <c r="F17" s="22"/>
      <c r="G17" s="22"/>
      <c r="H17" s="22"/>
      <c r="I17" s="22"/>
      <c r="J17" s="38">
        <f t="shared" ref="J17:J37" si="0">SUM(D17:I17)</f>
        <v>0</v>
      </c>
      <c r="K17" s="23"/>
      <c r="L17" s="14"/>
    </row>
    <row r="18" spans="2:14" ht="23.25" customHeight="1" x14ac:dyDescent="0.2">
      <c r="B18" s="44"/>
      <c r="C18" s="21" t="s">
        <v>12</v>
      </c>
      <c r="D18" s="22"/>
      <c r="E18" s="22"/>
      <c r="F18" s="22"/>
      <c r="G18" s="22"/>
      <c r="H18" s="22"/>
      <c r="I18" s="22"/>
      <c r="J18" s="38">
        <f t="shared" si="0"/>
        <v>0</v>
      </c>
      <c r="K18" s="23"/>
      <c r="L18" s="14"/>
    </row>
    <row r="19" spans="2:14" ht="20.100000000000001" customHeight="1" x14ac:dyDescent="0.2">
      <c r="B19" s="44"/>
      <c r="C19" s="21" t="s">
        <v>13</v>
      </c>
      <c r="D19" s="22"/>
      <c r="E19" s="22"/>
      <c r="F19" s="22"/>
      <c r="G19" s="22"/>
      <c r="H19" s="22"/>
      <c r="I19" s="22"/>
      <c r="J19" s="38">
        <f t="shared" si="0"/>
        <v>0</v>
      </c>
      <c r="K19" s="23"/>
      <c r="L19" s="14"/>
    </row>
    <row r="20" spans="2:14" ht="24.75" customHeight="1" x14ac:dyDescent="0.2">
      <c r="B20" s="44"/>
      <c r="C20" s="21" t="s">
        <v>14</v>
      </c>
      <c r="D20" s="22"/>
      <c r="E20" s="22"/>
      <c r="F20" s="22"/>
      <c r="G20" s="22"/>
      <c r="H20" s="22"/>
      <c r="I20" s="22"/>
      <c r="J20" s="38">
        <f t="shared" si="0"/>
        <v>0</v>
      </c>
      <c r="K20" s="23"/>
      <c r="L20" s="14"/>
    </row>
    <row r="21" spans="2:14" ht="20.100000000000001" customHeight="1" x14ac:dyDescent="0.2">
      <c r="B21" s="44" t="s">
        <v>15</v>
      </c>
      <c r="C21" s="21" t="s">
        <v>11</v>
      </c>
      <c r="D21" s="22"/>
      <c r="E21" s="22"/>
      <c r="F21" s="22"/>
      <c r="G21" s="22"/>
      <c r="H21" s="22"/>
      <c r="I21" s="22"/>
      <c r="J21" s="38">
        <f t="shared" si="0"/>
        <v>0</v>
      </c>
      <c r="K21" s="23"/>
      <c r="L21" s="14"/>
    </row>
    <row r="22" spans="2:14" ht="20.100000000000001" customHeight="1" x14ac:dyDescent="0.2">
      <c r="B22" s="44"/>
      <c r="C22" s="21" t="s">
        <v>12</v>
      </c>
      <c r="D22" s="22"/>
      <c r="E22" s="22"/>
      <c r="F22" s="22"/>
      <c r="G22" s="22"/>
      <c r="H22" s="22"/>
      <c r="I22" s="22"/>
      <c r="J22" s="38">
        <f t="shared" si="0"/>
        <v>0</v>
      </c>
      <c r="K22" s="23"/>
      <c r="L22" s="14"/>
    </row>
    <row r="23" spans="2:14" ht="20.100000000000001" customHeight="1" x14ac:dyDescent="0.2">
      <c r="B23" s="44"/>
      <c r="C23" s="21" t="s">
        <v>38</v>
      </c>
      <c r="D23" s="22"/>
      <c r="E23" s="22"/>
      <c r="F23" s="22"/>
      <c r="G23" s="22"/>
      <c r="H23" s="22"/>
      <c r="I23" s="22"/>
      <c r="J23" s="38">
        <f t="shared" si="0"/>
        <v>0</v>
      </c>
      <c r="K23" s="23"/>
      <c r="L23" s="14"/>
    </row>
    <row r="24" spans="2:14" ht="20.100000000000001" customHeight="1" x14ac:dyDescent="0.2">
      <c r="B24" s="44"/>
      <c r="C24" s="21" t="s">
        <v>14</v>
      </c>
      <c r="D24" s="22"/>
      <c r="E24" s="22"/>
      <c r="F24" s="22"/>
      <c r="G24" s="22"/>
      <c r="H24" s="22"/>
      <c r="I24" s="22"/>
      <c r="J24" s="38">
        <f t="shared" si="0"/>
        <v>0</v>
      </c>
      <c r="K24" s="23"/>
      <c r="L24" s="14"/>
    </row>
    <row r="25" spans="2:14" ht="20.100000000000001" customHeight="1" x14ac:dyDescent="0.2">
      <c r="B25" s="39" t="s">
        <v>16</v>
      </c>
      <c r="C25" s="24"/>
      <c r="D25" s="25">
        <f>+D18+D22-D19-D23-D20-D24-D17-D21</f>
        <v>0</v>
      </c>
      <c r="E25" s="25">
        <f t="shared" ref="E25:I25" si="1">+E18+E22-E19-E23-E20-E24-E17-E21</f>
        <v>0</v>
      </c>
      <c r="F25" s="25">
        <f t="shared" si="1"/>
        <v>0</v>
      </c>
      <c r="G25" s="25">
        <f t="shared" si="1"/>
        <v>0</v>
      </c>
      <c r="H25" s="25">
        <f t="shared" si="1"/>
        <v>0</v>
      </c>
      <c r="I25" s="25">
        <f t="shared" si="1"/>
        <v>0</v>
      </c>
      <c r="J25" s="40">
        <f>+J18+J22-J19-J23-J20-J24-J17-J21</f>
        <v>0</v>
      </c>
      <c r="K25" s="23"/>
      <c r="L25" s="14"/>
    </row>
    <row r="26" spans="2:14" ht="20.100000000000001" customHeight="1" x14ac:dyDescent="0.2">
      <c r="B26" s="45" t="s">
        <v>17</v>
      </c>
      <c r="C26" s="21" t="s">
        <v>37</v>
      </c>
      <c r="D26" s="22"/>
      <c r="E26" s="22"/>
      <c r="F26" s="22"/>
      <c r="G26" s="22"/>
      <c r="H26" s="22"/>
      <c r="I26" s="22"/>
      <c r="J26" s="38">
        <f t="shared" ref="J26:J29" si="2">SUM(D26:I26)</f>
        <v>0</v>
      </c>
      <c r="K26" s="23"/>
      <c r="L26" s="14"/>
    </row>
    <row r="27" spans="2:14" ht="20.100000000000001" customHeight="1" x14ac:dyDescent="0.2">
      <c r="B27" s="46"/>
      <c r="C27" s="21" t="s">
        <v>18</v>
      </c>
      <c r="D27" s="22"/>
      <c r="E27" s="22"/>
      <c r="F27" s="22"/>
      <c r="G27" s="22"/>
      <c r="H27" s="22"/>
      <c r="I27" s="22"/>
      <c r="J27" s="38">
        <f t="shared" si="2"/>
        <v>0</v>
      </c>
      <c r="K27" s="23"/>
      <c r="L27" s="14"/>
    </row>
    <row r="28" spans="2:14" ht="20.100000000000001" customHeight="1" x14ac:dyDescent="0.2">
      <c r="B28" s="46"/>
      <c r="C28" s="21" t="s">
        <v>38</v>
      </c>
      <c r="D28" s="22"/>
      <c r="E28" s="22"/>
      <c r="F28" s="22"/>
      <c r="G28" s="22"/>
      <c r="H28" s="22"/>
      <c r="I28" s="22"/>
      <c r="J28" s="38">
        <f t="shared" si="2"/>
        <v>0</v>
      </c>
      <c r="K28" s="23"/>
      <c r="L28" s="14"/>
      <c r="N28" s="26"/>
    </row>
    <row r="29" spans="2:14" ht="20.100000000000001" customHeight="1" x14ac:dyDescent="0.2">
      <c r="B29" s="47"/>
      <c r="C29" s="21" t="s">
        <v>14</v>
      </c>
      <c r="D29" s="22"/>
      <c r="E29" s="22"/>
      <c r="F29" s="22"/>
      <c r="G29" s="22"/>
      <c r="H29" s="22"/>
      <c r="I29" s="22"/>
      <c r="J29" s="38">
        <f t="shared" si="2"/>
        <v>0</v>
      </c>
      <c r="K29" s="23"/>
      <c r="L29" s="14"/>
    </row>
    <row r="30" spans="2:14" ht="20.100000000000001" customHeight="1" x14ac:dyDescent="0.2">
      <c r="B30" s="39" t="s">
        <v>16</v>
      </c>
      <c r="C30" s="24"/>
      <c r="D30" s="25">
        <f>+D26-D27-D28-D29</f>
        <v>0</v>
      </c>
      <c r="E30" s="25">
        <f t="shared" ref="E30:J30" si="3">+E26-E27-E28-E29</f>
        <v>0</v>
      </c>
      <c r="F30" s="25">
        <f t="shared" si="3"/>
        <v>0</v>
      </c>
      <c r="G30" s="25">
        <f t="shared" si="3"/>
        <v>0</v>
      </c>
      <c r="H30" s="25">
        <f t="shared" si="3"/>
        <v>0</v>
      </c>
      <c r="I30" s="25">
        <f t="shared" si="3"/>
        <v>0</v>
      </c>
      <c r="J30" s="40">
        <f t="shared" si="3"/>
        <v>0</v>
      </c>
      <c r="K30" s="23"/>
      <c r="L30" s="14"/>
    </row>
    <row r="31" spans="2:14" ht="20.100000000000001" customHeight="1" x14ac:dyDescent="0.2">
      <c r="B31" s="45" t="s">
        <v>19</v>
      </c>
      <c r="C31" s="21" t="s">
        <v>20</v>
      </c>
      <c r="D31" s="22"/>
      <c r="E31" s="22"/>
      <c r="F31" s="22"/>
      <c r="G31" s="22"/>
      <c r="H31" s="22"/>
      <c r="I31" s="22"/>
      <c r="J31" s="38">
        <f t="shared" ref="J31:J35" si="4">SUM(D31:I31)</f>
        <v>0</v>
      </c>
      <c r="K31" s="23"/>
      <c r="L31" s="14"/>
    </row>
    <row r="32" spans="2:14" ht="20.100000000000001" customHeight="1" x14ac:dyDescent="0.2">
      <c r="B32" s="46"/>
      <c r="C32" s="21" t="s">
        <v>14</v>
      </c>
      <c r="D32" s="22"/>
      <c r="E32" s="22"/>
      <c r="F32" s="22"/>
      <c r="G32" s="22"/>
      <c r="H32" s="22"/>
      <c r="I32" s="22"/>
      <c r="J32" s="38">
        <f t="shared" si="4"/>
        <v>0</v>
      </c>
      <c r="K32" s="23"/>
      <c r="L32" s="14"/>
    </row>
    <row r="33" spans="2:14" ht="20.100000000000001" customHeight="1" x14ac:dyDescent="0.2">
      <c r="B33" s="46"/>
      <c r="C33" s="21" t="s">
        <v>21</v>
      </c>
      <c r="D33" s="22"/>
      <c r="E33" s="22"/>
      <c r="F33" s="22"/>
      <c r="G33" s="22"/>
      <c r="H33" s="22"/>
      <c r="I33" s="22"/>
      <c r="J33" s="38">
        <f t="shared" si="4"/>
        <v>0</v>
      </c>
      <c r="K33" s="23"/>
      <c r="L33" s="14"/>
    </row>
    <row r="34" spans="2:14" ht="20.100000000000001" customHeight="1" x14ac:dyDescent="0.2">
      <c r="B34" s="46"/>
      <c r="C34" s="21" t="s">
        <v>13</v>
      </c>
      <c r="D34" s="22"/>
      <c r="E34" s="22"/>
      <c r="F34" s="22"/>
      <c r="G34" s="22"/>
      <c r="H34" s="22"/>
      <c r="I34" s="22"/>
      <c r="J34" s="38">
        <f t="shared" si="4"/>
        <v>0</v>
      </c>
      <c r="K34" s="23"/>
      <c r="L34" s="14"/>
      <c r="N34"/>
    </row>
    <row r="35" spans="2:14" ht="20.100000000000001" customHeight="1" x14ac:dyDescent="0.2">
      <c r="B35" s="47"/>
      <c r="C35" s="21" t="s">
        <v>22</v>
      </c>
      <c r="D35" s="22"/>
      <c r="E35" s="22"/>
      <c r="F35" s="22"/>
      <c r="G35" s="22"/>
      <c r="H35" s="22"/>
      <c r="I35" s="22"/>
      <c r="J35" s="38">
        <f t="shared" si="4"/>
        <v>0</v>
      </c>
      <c r="K35" s="23"/>
      <c r="L35" s="14"/>
    </row>
    <row r="36" spans="2:14" ht="20.100000000000001" customHeight="1" x14ac:dyDescent="0.2">
      <c r="B36" s="39" t="s">
        <v>16</v>
      </c>
      <c r="C36" s="24"/>
      <c r="D36" s="25">
        <f>D31-D32-D33-D34+D35</f>
        <v>0</v>
      </c>
      <c r="E36" s="25">
        <f t="shared" ref="E36:J36" si="5">E31-E32-E33-E34+E35</f>
        <v>0</v>
      </c>
      <c r="F36" s="25">
        <f t="shared" si="5"/>
        <v>0</v>
      </c>
      <c r="G36" s="25">
        <f t="shared" si="5"/>
        <v>0</v>
      </c>
      <c r="H36" s="25">
        <f t="shared" si="5"/>
        <v>0</v>
      </c>
      <c r="I36" s="25">
        <f t="shared" si="5"/>
        <v>0</v>
      </c>
      <c r="J36" s="40">
        <f t="shared" si="5"/>
        <v>0</v>
      </c>
      <c r="K36" s="23"/>
      <c r="L36" s="14"/>
    </row>
    <row r="37" spans="2:14" ht="20.100000000000001" customHeight="1" x14ac:dyDescent="0.2">
      <c r="B37" s="41"/>
      <c r="C37" s="21" t="s">
        <v>23</v>
      </c>
      <c r="D37" s="22">
        <v>0</v>
      </c>
      <c r="E37" s="22">
        <v>0</v>
      </c>
      <c r="F37" s="22">
        <v>0</v>
      </c>
      <c r="G37" s="22"/>
      <c r="H37" s="22"/>
      <c r="I37" s="22"/>
      <c r="J37" s="38">
        <f t="shared" si="0"/>
        <v>0</v>
      </c>
      <c r="K37" s="23"/>
      <c r="L37" s="14"/>
    </row>
    <row r="38" spans="2:14" ht="22.5" customHeight="1" x14ac:dyDescent="0.2">
      <c r="B38" s="48" t="s">
        <v>24</v>
      </c>
      <c r="C38" s="49"/>
      <c r="D38" s="42">
        <f>D25+D30+D36+D37</f>
        <v>0</v>
      </c>
      <c r="E38" s="42">
        <f t="shared" ref="E38:I38" si="6">E25+E30+E36+E37</f>
        <v>0</v>
      </c>
      <c r="F38" s="42">
        <f t="shared" si="6"/>
        <v>0</v>
      </c>
      <c r="G38" s="42">
        <f t="shared" si="6"/>
        <v>0</v>
      </c>
      <c r="H38" s="42">
        <f t="shared" si="6"/>
        <v>0</v>
      </c>
      <c r="I38" s="42">
        <f t="shared" si="6"/>
        <v>0</v>
      </c>
      <c r="J38" s="43">
        <f>J25+J30+J36+J37</f>
        <v>0</v>
      </c>
      <c r="K38" s="23"/>
      <c r="L38" s="14"/>
    </row>
    <row r="40" spans="2:14" x14ac:dyDescent="0.2">
      <c r="J40" s="13"/>
    </row>
  </sheetData>
  <mergeCells count="12">
    <mergeCell ref="B2:D5"/>
    <mergeCell ref="G2:H2"/>
    <mergeCell ref="I2:J2"/>
    <mergeCell ref="F3:F9"/>
    <mergeCell ref="B15:B16"/>
    <mergeCell ref="C15:J15"/>
    <mergeCell ref="B8:D11"/>
    <mergeCell ref="B17:B20"/>
    <mergeCell ref="B21:B24"/>
    <mergeCell ref="B26:B29"/>
    <mergeCell ref="B31:B35"/>
    <mergeCell ref="B38:C38"/>
  </mergeCells>
  <dataValidations count="1">
    <dataValidation type="list" allowBlank="1" showInputMessage="1" showErrorMessage="1" sqref="D13">
      <formula1>Meses</formula1>
    </dataValidation>
  </dataValidations>
  <printOptions horizontalCentered="1" gridLinesSet="0"/>
  <pageMargins left="0.62992125984251968" right="0.23622047244094491" top="0.51181102362204722" bottom="0.35433070866141736" header="0.31496062992125984" footer="0.31496062992125984"/>
  <pageSetup paperSize="9" scale="85" orientation="portrait" r:id="rId1"/>
  <headerFooter alignWithMargins="0">
    <oddFooter>&amp;R&amp;7&amp;F /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Listas</vt:lpstr>
      <vt:lpstr>FEV 2015</vt:lpstr>
      <vt:lpstr>Meses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</dc:creator>
  <cp:lastModifiedBy>Utilizador</cp:lastModifiedBy>
  <cp:lastPrinted>2015-04-24T16:46:38Z</cp:lastPrinted>
  <dcterms:created xsi:type="dcterms:W3CDTF">2015-02-16T11:21:57Z</dcterms:created>
  <dcterms:modified xsi:type="dcterms:W3CDTF">2015-05-20T16:47:40Z</dcterms:modified>
</cp:coreProperties>
</file>