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ana\Downloads\"/>
    </mc:Choice>
  </mc:AlternateContent>
  <bookViews>
    <workbookView xWindow="0" yWindow="0" windowWidth="10275" windowHeight="4650"/>
  </bookViews>
  <sheets>
    <sheet name="Folha1" sheetId="1" r:id="rId1"/>
    <sheet name="Folha2" sheetId="2" r:id="rId2"/>
    <sheet name="Folha3" sheetId="3" r:id="rId3"/>
  </sheets>
  <calcPr calcId="152511"/>
</workbook>
</file>

<file path=xl/calcChain.xml><?xml version="1.0" encoding="utf-8"?>
<calcChain xmlns="http://schemas.openxmlformats.org/spreadsheetml/2006/main">
  <c r="C65" i="1" l="1"/>
  <c r="C28" i="1"/>
  <c r="C40" i="1"/>
  <c r="C64" i="1"/>
  <c r="C26" i="1"/>
  <c r="B57" i="1" l="1"/>
  <c r="B62" i="1" s="1"/>
  <c r="B63" i="1" s="1"/>
  <c r="B64" i="1" s="1"/>
  <c r="B53" i="1"/>
  <c r="B42" i="1"/>
  <c r="B51" i="1"/>
  <c r="B27" i="1"/>
  <c r="B14" i="1"/>
  <c r="B28" i="1" l="1"/>
  <c r="B65" i="1" s="1"/>
</calcChain>
</file>

<file path=xl/sharedStrings.xml><?xml version="1.0" encoding="utf-8"?>
<sst xmlns="http://schemas.openxmlformats.org/spreadsheetml/2006/main" count="58" uniqueCount="55">
  <si>
    <t>BALANÇO</t>
  </si>
  <si>
    <t>ATIVO</t>
  </si>
  <si>
    <t>ATIVO NÃO CORRENTE</t>
  </si>
  <si>
    <t>Ativos Fixos Tangivéis</t>
  </si>
  <si>
    <t>ATIVO CORRENTE</t>
  </si>
  <si>
    <t>Inventários</t>
  </si>
  <si>
    <t>Propriedades de Investimento</t>
  </si>
  <si>
    <t>Goodwill</t>
  </si>
  <si>
    <t xml:space="preserve">Ativos Intagiveis </t>
  </si>
  <si>
    <t>Ativos Biológicos</t>
  </si>
  <si>
    <t>Participações Financeiras-MEP</t>
  </si>
  <si>
    <t xml:space="preserve">Outros Investimentos Financeiros </t>
  </si>
  <si>
    <t>Créditos a Receber</t>
  </si>
  <si>
    <t>Ativos por Impostos Diferidos</t>
  </si>
  <si>
    <t>Clientes</t>
  </si>
  <si>
    <t>Estado e Outros Entes Publicos</t>
  </si>
  <si>
    <t>Capital Subscrito e não realizado</t>
  </si>
  <si>
    <t>Outros Créditos a Receber</t>
  </si>
  <si>
    <t>Diferimentos</t>
  </si>
  <si>
    <t>Ativos Financeiros detidos para negociação</t>
  </si>
  <si>
    <t>Outros ativos financeiros</t>
  </si>
  <si>
    <t>Ativos não correntes detidos para venda</t>
  </si>
  <si>
    <t>Caixa e depósitos bancários</t>
  </si>
  <si>
    <t>TOTAL ATIVO</t>
  </si>
  <si>
    <t>CAPITAL PRÓPRIO</t>
  </si>
  <si>
    <t>Capital Subscrito</t>
  </si>
  <si>
    <t>Ações (quotas) próprias</t>
  </si>
  <si>
    <t>Outros instrumentos de capital próprio</t>
  </si>
  <si>
    <t>Prémios de Emissão</t>
  </si>
  <si>
    <t>Reservas legais</t>
  </si>
  <si>
    <t>outras reservas</t>
  </si>
  <si>
    <t>Resultados transitados</t>
  </si>
  <si>
    <t>Excedentes de revalorização</t>
  </si>
  <si>
    <t>Ajustamentos/ Outras variações de capital próprio</t>
  </si>
  <si>
    <t>RESULTADO LÍQUIDO DO PERÍODO</t>
  </si>
  <si>
    <t>Interesses que não controlam</t>
  </si>
  <si>
    <t>TOTAL CAPITAL PRÓPRIO</t>
  </si>
  <si>
    <t>PASSIVO</t>
  </si>
  <si>
    <t xml:space="preserve"> PASSIVO NÃO CORRENTE</t>
  </si>
  <si>
    <t>Provisões</t>
  </si>
  <si>
    <t>Responsabilidades de beneficios pós-emprego</t>
  </si>
  <si>
    <t>Passivos por impostos diferidos</t>
  </si>
  <si>
    <t>Outras dividas a pagar</t>
  </si>
  <si>
    <t>PASSIVO CORRENTE</t>
  </si>
  <si>
    <t>Fornecedores</t>
  </si>
  <si>
    <t>Adiantamentos de clientes</t>
  </si>
  <si>
    <t>Estado e outros entes públicos</t>
  </si>
  <si>
    <t>Financiamentos obtidos</t>
  </si>
  <si>
    <t>outras dividas a pagar</t>
  </si>
  <si>
    <t>Passivos Financeiros detidos para negociação</t>
  </si>
  <si>
    <t>Outros passivos financeiros</t>
  </si>
  <si>
    <t>Passivos não correntes detidos para venda</t>
  </si>
  <si>
    <t>TOTAL PASSIVO</t>
  </si>
  <si>
    <t>TOTAL DO CAPITAL PRÓPRIO E DO PASSIVO</t>
  </si>
  <si>
    <t>DIFERENÇA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</si>
</sst>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11"/>
      <color rgb="FF00B05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00B050"/>
      <name val="Times New Roman"/>
      <family val="1"/>
    </font>
    <font>
      <sz val="12"/>
      <color rgb="FFFF0000"/>
      <name val="Times New Roman"/>
      <family val="1"/>
    </font>
    <font>
      <sz val="8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7" fillId="3" borderId="0" xfId="0" applyFont="1" applyFill="1"/>
    <xf numFmtId="0" fontId="2" fillId="2" borderId="0" xfId="0" applyFont="1" applyFill="1"/>
    <xf numFmtId="0" fontId="8" fillId="0" borderId="0" xfId="0" applyFont="1"/>
    <xf numFmtId="0" fontId="2" fillId="0" borderId="0" xfId="0" applyFont="1"/>
    <xf numFmtId="0" fontId="9" fillId="3" borderId="0" xfId="0" applyFont="1" applyFill="1"/>
    <xf numFmtId="164" fontId="0" fillId="0" borderId="0" xfId="0" applyNumberFormat="1"/>
    <xf numFmtId="164" fontId="1" fillId="0" borderId="0" xfId="0" applyNumberFormat="1" applyFont="1"/>
    <xf numFmtId="164" fontId="2" fillId="0" borderId="0" xfId="0" applyNumberFormat="1" applyFont="1"/>
    <xf numFmtId="164" fontId="8" fillId="0" borderId="0" xfId="0" applyNumberFormat="1" applyFont="1"/>
    <xf numFmtId="164" fontId="10" fillId="0" borderId="0" xfId="0" applyNumberFormat="1" applyFont="1"/>
    <xf numFmtId="0" fontId="10" fillId="0" borderId="0" xfId="0" applyFont="1"/>
    <xf numFmtId="0" fontId="11" fillId="0" borderId="0" xfId="0" applyFont="1"/>
    <xf numFmtId="4" fontId="0" fillId="0" borderId="0" xfId="0" applyNumberFormat="1"/>
    <xf numFmtId="4" fontId="11" fillId="0" borderId="0" xfId="0" applyNumberFormat="1" applyFont="1"/>
    <xf numFmtId="4" fontId="2" fillId="0" borderId="0" xfId="0" applyNumberFormat="1" applyFont="1"/>
    <xf numFmtId="4" fontId="1" fillId="0" borderId="0" xfId="0" applyNumberFormat="1" applyFont="1"/>
    <xf numFmtId="4" fontId="5" fillId="0" borderId="0" xfId="0" applyNumberFormat="1" applyFont="1"/>
    <xf numFmtId="4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zoomScale="82" zoomScaleNormal="82" workbookViewId="0">
      <selection activeCell="E63" sqref="E63"/>
    </sheetView>
  </sheetViews>
  <sheetFormatPr defaultRowHeight="15" x14ac:dyDescent="0.25"/>
  <cols>
    <col min="1" max="1" width="51.5703125" bestFit="1" customWidth="1"/>
    <col min="2" max="2" width="15" style="13" bestFit="1" customWidth="1"/>
    <col min="3" max="3" width="13.85546875" bestFit="1" customWidth="1"/>
    <col min="4" max="4" width="10.7109375" bestFit="1" customWidth="1"/>
    <col min="6" max="6" width="10.7109375" bestFit="1" customWidth="1"/>
    <col min="7" max="7" width="11.28515625" bestFit="1" customWidth="1"/>
    <col min="8" max="8" width="10.140625" bestFit="1" customWidth="1"/>
    <col min="9" max="9" width="12.140625" bestFit="1" customWidth="1"/>
  </cols>
  <sheetData>
    <row r="1" spans="1:3" ht="15.75" x14ac:dyDescent="0.25">
      <c r="A1" s="3" t="s">
        <v>0</v>
      </c>
    </row>
    <row r="3" spans="1:3" x14ac:dyDescent="0.25">
      <c r="A3" s="5" t="s">
        <v>1</v>
      </c>
    </row>
    <row r="4" spans="1:3" x14ac:dyDescent="0.25">
      <c r="A4" s="4" t="s">
        <v>2</v>
      </c>
    </row>
    <row r="5" spans="1:3" x14ac:dyDescent="0.25">
      <c r="A5" s="2" t="s">
        <v>3</v>
      </c>
      <c r="B5" s="13">
        <v>92382.48</v>
      </c>
      <c r="C5" s="21">
        <v>92382.48</v>
      </c>
    </row>
    <row r="6" spans="1:3" x14ac:dyDescent="0.25">
      <c r="A6" s="2" t="s">
        <v>6</v>
      </c>
    </row>
    <row r="7" spans="1:3" x14ac:dyDescent="0.25">
      <c r="A7" s="2" t="s">
        <v>7</v>
      </c>
    </row>
    <row r="8" spans="1:3" x14ac:dyDescent="0.25">
      <c r="A8" s="2" t="s">
        <v>8</v>
      </c>
    </row>
    <row r="9" spans="1:3" x14ac:dyDescent="0.25">
      <c r="A9" s="2" t="s">
        <v>9</v>
      </c>
    </row>
    <row r="10" spans="1:3" x14ac:dyDescent="0.25">
      <c r="A10" s="2" t="s">
        <v>10</v>
      </c>
    </row>
    <row r="11" spans="1:3" x14ac:dyDescent="0.25">
      <c r="A11" s="2" t="s">
        <v>11</v>
      </c>
    </row>
    <row r="12" spans="1:3" x14ac:dyDescent="0.25">
      <c r="A12" s="2" t="s">
        <v>12</v>
      </c>
    </row>
    <row r="13" spans="1:3" x14ac:dyDescent="0.25">
      <c r="A13" s="2" t="s">
        <v>13</v>
      </c>
    </row>
    <row r="14" spans="1:3" x14ac:dyDescent="0.25">
      <c r="B14" s="13">
        <f>SUM(B5:$B$13)</f>
        <v>92382.48</v>
      </c>
    </row>
    <row r="15" spans="1:3" x14ac:dyDescent="0.25">
      <c r="A15" s="4" t="s">
        <v>4</v>
      </c>
    </row>
    <row r="16" spans="1:3" x14ac:dyDescent="0.25">
      <c r="A16" s="2" t="s">
        <v>5</v>
      </c>
      <c r="B16" s="13">
        <v>470554.12</v>
      </c>
      <c r="C16" s="21">
        <v>470554.12</v>
      </c>
    </row>
    <row r="17" spans="1:6" x14ac:dyDescent="0.25">
      <c r="A17" s="2" t="s">
        <v>9</v>
      </c>
    </row>
    <row r="18" spans="1:6" x14ac:dyDescent="0.25">
      <c r="A18" s="2" t="s">
        <v>14</v>
      </c>
      <c r="B18" s="13">
        <v>296429.08</v>
      </c>
      <c r="C18" s="21">
        <v>296429.08</v>
      </c>
    </row>
    <row r="19" spans="1:6" x14ac:dyDescent="0.25">
      <c r="A19" s="2" t="s">
        <v>15</v>
      </c>
      <c r="B19" s="13">
        <v>53649.01</v>
      </c>
      <c r="C19" s="21">
        <v>53649.01</v>
      </c>
    </row>
    <row r="20" spans="1:6" x14ac:dyDescent="0.25">
      <c r="A20" s="2" t="s">
        <v>16</v>
      </c>
      <c r="B20" s="13">
        <v>75000</v>
      </c>
      <c r="C20" s="21">
        <v>75000</v>
      </c>
    </row>
    <row r="21" spans="1:6" x14ac:dyDescent="0.25">
      <c r="A21" s="2" t="s">
        <v>17</v>
      </c>
    </row>
    <row r="22" spans="1:6" x14ac:dyDescent="0.25">
      <c r="A22" s="2" t="s">
        <v>18</v>
      </c>
      <c r="C22" s="21">
        <v>714.46</v>
      </c>
    </row>
    <row r="23" spans="1:6" x14ac:dyDescent="0.25">
      <c r="A23" s="2" t="s">
        <v>19</v>
      </c>
    </row>
    <row r="24" spans="1:6" x14ac:dyDescent="0.25">
      <c r="A24" s="2" t="s">
        <v>20</v>
      </c>
    </row>
    <row r="25" spans="1:6" x14ac:dyDescent="0.25">
      <c r="A25" s="2" t="s">
        <v>21</v>
      </c>
    </row>
    <row r="26" spans="1:6" x14ac:dyDescent="0.25">
      <c r="A26" s="2" t="s">
        <v>22</v>
      </c>
      <c r="B26" s="13">
        <v>370006.08</v>
      </c>
      <c r="C26" s="20">
        <f>+E26+F26</f>
        <v>370006.08</v>
      </c>
      <c r="E26" s="19">
        <v>980.49</v>
      </c>
      <c r="F26" s="21">
        <v>369025.59</v>
      </c>
    </row>
    <row r="27" spans="1:6" x14ac:dyDescent="0.25">
      <c r="B27" s="13">
        <f>SUM($B$16:$B$26)</f>
        <v>1265638.29</v>
      </c>
    </row>
    <row r="28" spans="1:6" s="2" customFormat="1" x14ac:dyDescent="0.25">
      <c r="A28" s="8" t="s">
        <v>23</v>
      </c>
      <c r="B28" s="14">
        <f>SUM($B$14,$B$27)</f>
        <v>1358020.77</v>
      </c>
      <c r="C28" s="24">
        <f>+C5+C16+C19+C18+C20+C22+C26</f>
        <v>1358735.23</v>
      </c>
    </row>
    <row r="29" spans="1:6" s="2" customFormat="1" x14ac:dyDescent="0.25">
      <c r="B29" s="14"/>
    </row>
    <row r="30" spans="1:6" s="2" customFormat="1" x14ac:dyDescent="0.25">
      <c r="A30" s="6" t="s">
        <v>24</v>
      </c>
      <c r="B30" s="14"/>
    </row>
    <row r="31" spans="1:6" s="2" customFormat="1" x14ac:dyDescent="0.25">
      <c r="A31" s="2" t="s">
        <v>25</v>
      </c>
      <c r="B31" s="14">
        <v>150000</v>
      </c>
      <c r="C31" s="21">
        <v>150000</v>
      </c>
    </row>
    <row r="32" spans="1:6" s="2" customFormat="1" x14ac:dyDescent="0.25">
      <c r="A32" s="7" t="s">
        <v>26</v>
      </c>
      <c r="B32" s="14"/>
    </row>
    <row r="33" spans="1:9" s="2" customFormat="1" x14ac:dyDescent="0.25">
      <c r="A33" s="2" t="s">
        <v>27</v>
      </c>
      <c r="B33" s="14"/>
      <c r="D33" s="14"/>
    </row>
    <row r="34" spans="1:9" s="2" customFormat="1" x14ac:dyDescent="0.25">
      <c r="A34" s="2" t="s">
        <v>28</v>
      </c>
      <c r="B34" s="14"/>
    </row>
    <row r="35" spans="1:9" s="2" customFormat="1" x14ac:dyDescent="0.25">
      <c r="A35" s="2" t="s">
        <v>29</v>
      </c>
      <c r="B35" s="14"/>
    </row>
    <row r="36" spans="1:9" s="2" customFormat="1" x14ac:dyDescent="0.25">
      <c r="A36" s="2" t="s">
        <v>30</v>
      </c>
      <c r="B36" s="14"/>
    </row>
    <row r="37" spans="1:9" s="2" customFormat="1" x14ac:dyDescent="0.25">
      <c r="A37" s="2" t="s">
        <v>31</v>
      </c>
      <c r="B37" s="14"/>
    </row>
    <row r="38" spans="1:9" s="2" customFormat="1" x14ac:dyDescent="0.25">
      <c r="A38" s="2" t="s">
        <v>32</v>
      </c>
      <c r="B38" s="14"/>
    </row>
    <row r="39" spans="1:9" s="2" customFormat="1" x14ac:dyDescent="0.25">
      <c r="A39" s="2" t="s">
        <v>33</v>
      </c>
      <c r="B39" s="14"/>
    </row>
    <row r="40" spans="1:9" s="2" customFormat="1" x14ac:dyDescent="0.25">
      <c r="A40" s="2" t="s">
        <v>34</v>
      </c>
      <c r="B40" s="14">
        <v>252564.26</v>
      </c>
      <c r="C40" s="23">
        <f>+I40+H40-F40-G40</f>
        <v>252510.86</v>
      </c>
      <c r="F40" s="21">
        <v>41830.699999999997</v>
      </c>
      <c r="G40" s="21">
        <v>1958.06</v>
      </c>
      <c r="H40" s="21">
        <v>296239.3</v>
      </c>
      <c r="I40" s="19">
        <v>60.32</v>
      </c>
    </row>
    <row r="41" spans="1:9" s="2" customFormat="1" x14ac:dyDescent="0.25">
      <c r="A41" s="2" t="s">
        <v>35</v>
      </c>
      <c r="B41" s="14"/>
    </row>
    <row r="42" spans="1:9" s="11" customFormat="1" ht="15.75" x14ac:dyDescent="0.25">
      <c r="A42" s="9" t="s">
        <v>36</v>
      </c>
      <c r="B42" s="15">
        <f>SUM($B$31:$B$41)</f>
        <v>402564.26</v>
      </c>
    </row>
    <row r="43" spans="1:9" s="11" customFormat="1" ht="15.75" x14ac:dyDescent="0.25">
      <c r="B43" s="15"/>
    </row>
    <row r="44" spans="1:9" s="11" customFormat="1" ht="15.75" x14ac:dyDescent="0.25">
      <c r="A44" s="9" t="s">
        <v>37</v>
      </c>
      <c r="B44" s="15"/>
    </row>
    <row r="45" spans="1:9" s="11" customFormat="1" ht="15.75" x14ac:dyDescent="0.25">
      <c r="A45" s="1" t="s">
        <v>38</v>
      </c>
      <c r="B45" s="15"/>
    </row>
    <row r="46" spans="1:9" s="11" customFormat="1" ht="15.75" x14ac:dyDescent="0.25">
      <c r="A46" s="11" t="s">
        <v>39</v>
      </c>
      <c r="B46" s="15"/>
    </row>
    <row r="47" spans="1:9" s="11" customFormat="1" ht="15.75" x14ac:dyDescent="0.25">
      <c r="A47" s="11" t="s">
        <v>47</v>
      </c>
      <c r="B47" s="15">
        <v>300000</v>
      </c>
      <c r="C47" s="21">
        <v>300000</v>
      </c>
    </row>
    <row r="48" spans="1:9" s="11" customFormat="1" ht="15.75" x14ac:dyDescent="0.25">
      <c r="A48" s="11" t="s">
        <v>40</v>
      </c>
      <c r="B48" s="15"/>
    </row>
    <row r="49" spans="1:9" s="11" customFormat="1" ht="15.75" x14ac:dyDescent="0.25">
      <c r="A49" s="11" t="s">
        <v>41</v>
      </c>
      <c r="B49" s="15"/>
    </row>
    <row r="50" spans="1:9" s="11" customFormat="1" ht="15.75" x14ac:dyDescent="0.25">
      <c r="A50" s="11" t="s">
        <v>42</v>
      </c>
      <c r="B50" s="15"/>
    </row>
    <row r="51" spans="1:9" s="11" customFormat="1" ht="15.75" x14ac:dyDescent="0.25">
      <c r="B51" s="15">
        <f>SUM($B$46:$B$50)</f>
        <v>300000</v>
      </c>
    </row>
    <row r="52" spans="1:9" s="11" customFormat="1" ht="15.75" x14ac:dyDescent="0.25">
      <c r="A52" s="1" t="s">
        <v>43</v>
      </c>
      <c r="B52" s="15"/>
    </row>
    <row r="53" spans="1:9" s="11" customFormat="1" ht="15.75" x14ac:dyDescent="0.25">
      <c r="A53" s="11" t="s">
        <v>44</v>
      </c>
      <c r="B53" s="15">
        <f>529362.86-1960</f>
        <v>527402.86</v>
      </c>
      <c r="C53" s="21">
        <v>529362.86</v>
      </c>
      <c r="D53" s="15"/>
      <c r="F53" s="15"/>
      <c r="G53" s="21"/>
      <c r="H53" s="21"/>
      <c r="I53" s="22"/>
    </row>
    <row r="54" spans="1:9" s="11" customFormat="1" ht="15.75" x14ac:dyDescent="0.25">
      <c r="A54" s="11" t="s">
        <v>45</v>
      </c>
      <c r="B54" s="15"/>
    </row>
    <row r="55" spans="1:9" s="11" customFormat="1" ht="15.75" x14ac:dyDescent="0.25">
      <c r="A55" s="11" t="s">
        <v>46</v>
      </c>
      <c r="B55" s="15">
        <v>3929.46</v>
      </c>
      <c r="C55" s="21">
        <v>3929.46</v>
      </c>
      <c r="D55" s="15"/>
      <c r="E55" s="21"/>
    </row>
    <row r="56" spans="1:9" s="11" customFormat="1" ht="15.75" x14ac:dyDescent="0.25">
      <c r="A56" s="11" t="s">
        <v>47</v>
      </c>
      <c r="B56" s="15"/>
    </row>
    <row r="57" spans="1:9" s="11" customFormat="1" ht="15.75" x14ac:dyDescent="0.25">
      <c r="A57" s="11" t="s">
        <v>48</v>
      </c>
      <c r="B57" s="15">
        <f>114092.05+1960</f>
        <v>116052.05</v>
      </c>
      <c r="C57" s="21">
        <v>122932.05</v>
      </c>
      <c r="D57" s="22"/>
    </row>
    <row r="58" spans="1:9" s="11" customFormat="1" ht="15.75" x14ac:dyDescent="0.25">
      <c r="A58" s="11" t="s">
        <v>18</v>
      </c>
      <c r="B58" s="15">
        <v>714.46</v>
      </c>
      <c r="C58" s="19"/>
    </row>
    <row r="59" spans="1:9" s="11" customFormat="1" ht="15.75" x14ac:dyDescent="0.25">
      <c r="A59" s="11" t="s">
        <v>49</v>
      </c>
      <c r="B59" s="15"/>
    </row>
    <row r="60" spans="1:9" s="11" customFormat="1" ht="15.75" x14ac:dyDescent="0.25">
      <c r="A60" s="11" t="s">
        <v>50</v>
      </c>
      <c r="B60" s="15"/>
    </row>
    <row r="61" spans="1:9" s="11" customFormat="1" ht="15.75" x14ac:dyDescent="0.25">
      <c r="A61" s="11" t="s">
        <v>51</v>
      </c>
      <c r="B61" s="15"/>
    </row>
    <row r="62" spans="1:9" s="11" customFormat="1" ht="15.75" x14ac:dyDescent="0.25">
      <c r="B62" s="15">
        <f>SUM($B$53:$B$61)</f>
        <v>648098.82999999996</v>
      </c>
    </row>
    <row r="63" spans="1:9" s="11" customFormat="1" ht="15.75" x14ac:dyDescent="0.25">
      <c r="A63" s="9" t="s">
        <v>52</v>
      </c>
      <c r="B63" s="15">
        <f>SUM($B$51,$B$62)</f>
        <v>948098.83</v>
      </c>
      <c r="C63" s="22"/>
    </row>
    <row r="64" spans="1:9" s="11" customFormat="1" ht="15.75" x14ac:dyDescent="0.25">
      <c r="A64" s="12" t="s">
        <v>53</v>
      </c>
      <c r="B64" s="15">
        <f>SUM($B$42,$B$63)</f>
        <v>1350663.0899999999</v>
      </c>
      <c r="C64" s="25">
        <f>+C31+C40+C47+C53+C55+C57+C58</f>
        <v>1358735.23</v>
      </c>
      <c r="D64" s="22"/>
      <c r="E64" s="22"/>
    </row>
    <row r="65" spans="1:3" s="11" customFormat="1" ht="15.75" x14ac:dyDescent="0.25">
      <c r="A65" s="18" t="s">
        <v>54</v>
      </c>
      <c r="B65" s="17">
        <f>+B28-B64</f>
        <v>7357.6800000001676</v>
      </c>
      <c r="C65" s="22">
        <f>+C28-C64</f>
        <v>0</v>
      </c>
    </row>
    <row r="66" spans="1:3" s="10" customFormat="1" ht="15.75" x14ac:dyDescent="0.25">
      <c r="B66" s="16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3" sqref="B13:I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Quintas</dc:creator>
  <cp:lastModifiedBy>SS</cp:lastModifiedBy>
  <dcterms:created xsi:type="dcterms:W3CDTF">2015-10-25T12:37:23Z</dcterms:created>
  <dcterms:modified xsi:type="dcterms:W3CDTF">2015-10-26T00:51:32Z</dcterms:modified>
</cp:coreProperties>
</file>