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15" windowHeight="7740"/>
  </bookViews>
  <sheets>
    <sheet name="C.Producao" sheetId="2" r:id="rId1"/>
    <sheet name="DR" sheetId="3" r:id="rId2"/>
  </sheets>
  <calcPr calcId="145621"/>
</workbook>
</file>

<file path=xl/calcChain.xml><?xml version="1.0" encoding="utf-8"?>
<calcChain xmlns="http://schemas.openxmlformats.org/spreadsheetml/2006/main">
  <c r="B9" i="3" l="1"/>
  <c r="B4" i="3"/>
  <c r="B3" i="3"/>
  <c r="B2" i="3"/>
  <c r="H7" i="2"/>
  <c r="H12" i="2" s="1"/>
  <c r="H24" i="2" s="1"/>
  <c r="O6" i="2"/>
  <c r="N7" i="2"/>
  <c r="H19" i="2"/>
  <c r="H22" i="2"/>
  <c r="H21" i="2"/>
  <c r="H23" i="2" s="1"/>
  <c r="N5" i="2"/>
  <c r="N4" i="2"/>
  <c r="H25" i="2" l="1"/>
</calcChain>
</file>

<file path=xl/comments1.xml><?xml version="1.0" encoding="utf-8"?>
<comments xmlns="http://schemas.openxmlformats.org/spreadsheetml/2006/main">
  <authors>
    <author>Joana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>Joana:</t>
        </r>
        <r>
          <rPr>
            <sz val="9"/>
            <color indexed="81"/>
            <rFont val="Tahoma"/>
            <family val="2"/>
          </rPr>
          <t xml:space="preserve">
Ini+Compras-Inf</t>
        </r>
      </text>
    </comment>
  </commentList>
</comments>
</file>

<file path=xl/sharedStrings.xml><?xml version="1.0" encoding="utf-8"?>
<sst xmlns="http://schemas.openxmlformats.org/spreadsheetml/2006/main" count="47" uniqueCount="40">
  <si>
    <t>UF</t>
  </si>
  <si>
    <t>CU</t>
  </si>
  <si>
    <t>Q</t>
  </si>
  <si>
    <t>Valor</t>
  </si>
  <si>
    <t>Total</t>
  </si>
  <si>
    <t>Unitário</t>
  </si>
  <si>
    <t>Discriminação</t>
  </si>
  <si>
    <t>1 - Matérias Diretas</t>
  </si>
  <si>
    <t>Total (1)</t>
  </si>
  <si>
    <t>Total (2)</t>
  </si>
  <si>
    <t>No inicio</t>
  </si>
  <si>
    <t>(+)</t>
  </si>
  <si>
    <t>No fim</t>
  </si>
  <si>
    <t>(-)</t>
  </si>
  <si>
    <t>Total (3)</t>
  </si>
  <si>
    <t>5 - Custos</t>
  </si>
  <si>
    <t>Matérias Primas</t>
  </si>
  <si>
    <t>Inventários</t>
  </si>
  <si>
    <t>FIFO</t>
  </si>
  <si>
    <t>Qi</t>
  </si>
  <si>
    <t>Vi</t>
  </si>
  <si>
    <t>Inv In</t>
  </si>
  <si>
    <t>Compras</t>
  </si>
  <si>
    <t>A</t>
  </si>
  <si>
    <t>Produção</t>
  </si>
  <si>
    <t>Produto</t>
  </si>
  <si>
    <t>Firt In Firs Out</t>
  </si>
  <si>
    <t>Fabril</t>
  </si>
  <si>
    <t>Comercial</t>
  </si>
  <si>
    <t>Administrativo</t>
  </si>
  <si>
    <t>2 - MOD</t>
  </si>
  <si>
    <t>4 - PVP</t>
  </si>
  <si>
    <t>Vendas</t>
  </si>
  <si>
    <t>CIPV</t>
  </si>
  <si>
    <t>Mbruta</t>
  </si>
  <si>
    <t>CNI</t>
  </si>
  <si>
    <t>PV</t>
  </si>
  <si>
    <t>Inv Finais</t>
  </si>
  <si>
    <t>Produtos Acabados</t>
  </si>
  <si>
    <t>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</si>
</sst>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16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4" fontId="0" fillId="0" borderId="19" xfId="1" applyFont="1" applyBorder="1"/>
    <xf numFmtId="44" fontId="0" fillId="0" borderId="28" xfId="1" applyFont="1" applyBorder="1"/>
    <xf numFmtId="44" fontId="0" fillId="0" borderId="22" xfId="1" applyFont="1" applyBorder="1"/>
    <xf numFmtId="44" fontId="0" fillId="0" borderId="1" xfId="1" applyFont="1" applyBorder="1"/>
    <xf numFmtId="44" fontId="0" fillId="0" borderId="0" xfId="1" applyFont="1"/>
    <xf numFmtId="44" fontId="0" fillId="0" borderId="0" xfId="0" applyNumberFormat="1"/>
    <xf numFmtId="0" fontId="0" fillId="2" borderId="0" xfId="0" applyFill="1"/>
    <xf numFmtId="44" fontId="0" fillId="2" borderId="0" xfId="0" applyNumberFormat="1" applyFill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6</xdr:row>
      <xdr:rowOff>85725</xdr:rowOff>
    </xdr:from>
    <xdr:to>
      <xdr:col>1</xdr:col>
      <xdr:colOff>152400</xdr:colOff>
      <xdr:row>6</xdr:row>
      <xdr:rowOff>131444</xdr:rowOff>
    </xdr:to>
    <xdr:sp macro="" textlink="">
      <xdr:nvSpPr>
        <xdr:cNvPr id="2" name="Seta para a direita 1"/>
        <xdr:cNvSpPr/>
      </xdr:nvSpPr>
      <xdr:spPr>
        <a:xfrm>
          <a:off x="247650" y="1057275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57150</xdr:colOff>
      <xdr:row>7</xdr:row>
      <xdr:rowOff>66675</xdr:rowOff>
    </xdr:from>
    <xdr:to>
      <xdr:col>1</xdr:col>
      <xdr:colOff>161925</xdr:colOff>
      <xdr:row>7</xdr:row>
      <xdr:rowOff>112394</xdr:rowOff>
    </xdr:to>
    <xdr:sp macro="" textlink="">
      <xdr:nvSpPr>
        <xdr:cNvPr id="3" name="Seta para a direita 2"/>
        <xdr:cNvSpPr/>
      </xdr:nvSpPr>
      <xdr:spPr>
        <a:xfrm>
          <a:off x="257175" y="1228725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47625</xdr:colOff>
      <xdr:row>9</xdr:row>
      <xdr:rowOff>76200</xdr:rowOff>
    </xdr:from>
    <xdr:to>
      <xdr:col>1</xdr:col>
      <xdr:colOff>152400</xdr:colOff>
      <xdr:row>9</xdr:row>
      <xdr:rowOff>121919</xdr:rowOff>
    </xdr:to>
    <xdr:sp macro="" textlink="">
      <xdr:nvSpPr>
        <xdr:cNvPr id="4" name="Seta para a direita 3"/>
        <xdr:cNvSpPr/>
      </xdr:nvSpPr>
      <xdr:spPr>
        <a:xfrm>
          <a:off x="247650" y="142875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47625</xdr:colOff>
      <xdr:row>10</xdr:row>
      <xdr:rowOff>66675</xdr:rowOff>
    </xdr:from>
    <xdr:to>
      <xdr:col>1</xdr:col>
      <xdr:colOff>152400</xdr:colOff>
      <xdr:row>10</xdr:row>
      <xdr:rowOff>112394</xdr:rowOff>
    </xdr:to>
    <xdr:sp macro="" textlink="">
      <xdr:nvSpPr>
        <xdr:cNvPr id="5" name="Seta para a direita 4"/>
        <xdr:cNvSpPr/>
      </xdr:nvSpPr>
      <xdr:spPr>
        <a:xfrm>
          <a:off x="247650" y="1609725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57150</xdr:colOff>
      <xdr:row>20</xdr:row>
      <xdr:rowOff>76200</xdr:rowOff>
    </xdr:from>
    <xdr:to>
      <xdr:col>1</xdr:col>
      <xdr:colOff>161925</xdr:colOff>
      <xdr:row>20</xdr:row>
      <xdr:rowOff>121919</xdr:rowOff>
    </xdr:to>
    <xdr:sp macro="" textlink="">
      <xdr:nvSpPr>
        <xdr:cNvPr id="14" name="Seta para a direita 13"/>
        <xdr:cNvSpPr/>
      </xdr:nvSpPr>
      <xdr:spPr>
        <a:xfrm>
          <a:off x="257175" y="337185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66675</xdr:colOff>
      <xdr:row>21</xdr:row>
      <xdr:rowOff>57150</xdr:rowOff>
    </xdr:from>
    <xdr:to>
      <xdr:col>1</xdr:col>
      <xdr:colOff>171450</xdr:colOff>
      <xdr:row>21</xdr:row>
      <xdr:rowOff>102869</xdr:rowOff>
    </xdr:to>
    <xdr:sp macro="" textlink="">
      <xdr:nvSpPr>
        <xdr:cNvPr id="15" name="Seta para a direita 14"/>
        <xdr:cNvSpPr/>
      </xdr:nvSpPr>
      <xdr:spPr>
        <a:xfrm>
          <a:off x="266700" y="354330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47625</xdr:colOff>
      <xdr:row>8</xdr:row>
      <xdr:rowOff>76200</xdr:rowOff>
    </xdr:from>
    <xdr:to>
      <xdr:col>1</xdr:col>
      <xdr:colOff>152400</xdr:colOff>
      <xdr:row>8</xdr:row>
      <xdr:rowOff>121919</xdr:rowOff>
    </xdr:to>
    <xdr:sp macro="" textlink="">
      <xdr:nvSpPr>
        <xdr:cNvPr id="18" name="Seta para a direita 17"/>
        <xdr:cNvSpPr/>
      </xdr:nvSpPr>
      <xdr:spPr>
        <a:xfrm>
          <a:off x="247650" y="161925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66675</xdr:colOff>
      <xdr:row>13</xdr:row>
      <xdr:rowOff>76200</xdr:rowOff>
    </xdr:from>
    <xdr:to>
      <xdr:col>1</xdr:col>
      <xdr:colOff>171450</xdr:colOff>
      <xdr:row>13</xdr:row>
      <xdr:rowOff>121919</xdr:rowOff>
    </xdr:to>
    <xdr:sp macro="" textlink="">
      <xdr:nvSpPr>
        <xdr:cNvPr id="37" name="Seta para a direita 36"/>
        <xdr:cNvSpPr/>
      </xdr:nvSpPr>
      <xdr:spPr>
        <a:xfrm>
          <a:off x="266700" y="400050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76200</xdr:colOff>
      <xdr:row>14</xdr:row>
      <xdr:rowOff>57150</xdr:rowOff>
    </xdr:from>
    <xdr:to>
      <xdr:col>1</xdr:col>
      <xdr:colOff>180975</xdr:colOff>
      <xdr:row>14</xdr:row>
      <xdr:rowOff>102869</xdr:rowOff>
    </xdr:to>
    <xdr:sp macro="" textlink="">
      <xdr:nvSpPr>
        <xdr:cNvPr id="38" name="Seta para a direita 37"/>
        <xdr:cNvSpPr/>
      </xdr:nvSpPr>
      <xdr:spPr>
        <a:xfrm>
          <a:off x="276225" y="417195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66675</xdr:colOff>
      <xdr:row>16</xdr:row>
      <xdr:rowOff>66675</xdr:rowOff>
    </xdr:from>
    <xdr:to>
      <xdr:col>1</xdr:col>
      <xdr:colOff>171450</xdr:colOff>
      <xdr:row>16</xdr:row>
      <xdr:rowOff>112394</xdr:rowOff>
    </xdr:to>
    <xdr:sp macro="" textlink="">
      <xdr:nvSpPr>
        <xdr:cNvPr id="39" name="Seta para a direita 38"/>
        <xdr:cNvSpPr/>
      </xdr:nvSpPr>
      <xdr:spPr>
        <a:xfrm>
          <a:off x="266700" y="4562475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66675</xdr:colOff>
      <xdr:row>17</xdr:row>
      <xdr:rowOff>57150</xdr:rowOff>
    </xdr:from>
    <xdr:to>
      <xdr:col>1</xdr:col>
      <xdr:colOff>171450</xdr:colOff>
      <xdr:row>17</xdr:row>
      <xdr:rowOff>102869</xdr:rowOff>
    </xdr:to>
    <xdr:sp macro="" textlink="">
      <xdr:nvSpPr>
        <xdr:cNvPr id="40" name="Seta para a direita 39"/>
        <xdr:cNvSpPr/>
      </xdr:nvSpPr>
      <xdr:spPr>
        <a:xfrm>
          <a:off x="266700" y="4743450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</xdr:col>
      <xdr:colOff>66675</xdr:colOff>
      <xdr:row>15</xdr:row>
      <xdr:rowOff>66675</xdr:rowOff>
    </xdr:from>
    <xdr:to>
      <xdr:col>1</xdr:col>
      <xdr:colOff>171450</xdr:colOff>
      <xdr:row>15</xdr:row>
      <xdr:rowOff>112394</xdr:rowOff>
    </xdr:to>
    <xdr:sp macro="" textlink="">
      <xdr:nvSpPr>
        <xdr:cNvPr id="41" name="Seta para a direita 40"/>
        <xdr:cNvSpPr/>
      </xdr:nvSpPr>
      <xdr:spPr>
        <a:xfrm>
          <a:off x="266700" y="4371975"/>
          <a:ext cx="1047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5"/>
  <sheetViews>
    <sheetView tabSelected="1" zoomScaleNormal="100" workbookViewId="0">
      <selection activeCell="K22" sqref="K22"/>
    </sheetView>
  </sheetViews>
  <sheetFormatPr defaultRowHeight="15" x14ac:dyDescent="0.25"/>
  <cols>
    <col min="1" max="2" width="3" customWidth="1"/>
    <col min="4" max="4" width="10" customWidth="1"/>
    <col min="5" max="6" width="5.7109375" customWidth="1"/>
    <col min="7" max="7" width="9.85546875" customWidth="1"/>
    <col min="8" max="8" width="12" bestFit="1" customWidth="1"/>
    <col min="13" max="13" width="9.28515625" bestFit="1" customWidth="1"/>
    <col min="14" max="15" width="12" bestFit="1" customWidth="1"/>
  </cols>
  <sheetData>
    <row r="1" spans="1:15" ht="15.75" thickBot="1" x14ac:dyDescent="0.3"/>
    <row r="2" spans="1:15" x14ac:dyDescent="0.25">
      <c r="A2" s="29" t="s">
        <v>6</v>
      </c>
      <c r="B2" s="30"/>
      <c r="C2" s="30"/>
      <c r="D2" s="31"/>
      <c r="E2" s="23" t="s">
        <v>0</v>
      </c>
      <c r="F2" s="23" t="s">
        <v>1</v>
      </c>
      <c r="G2" s="3" t="s">
        <v>25</v>
      </c>
      <c r="H2" s="4" t="s">
        <v>23</v>
      </c>
      <c r="I2" s="26" t="s">
        <v>4</v>
      </c>
      <c r="L2" t="s">
        <v>17</v>
      </c>
      <c r="N2" t="s">
        <v>18</v>
      </c>
      <c r="O2" t="s">
        <v>26</v>
      </c>
    </row>
    <row r="3" spans="1:15" x14ac:dyDescent="0.25">
      <c r="A3" s="32"/>
      <c r="B3" s="33"/>
      <c r="C3" s="33"/>
      <c r="D3" s="34"/>
      <c r="E3" s="24"/>
      <c r="F3" s="24"/>
      <c r="G3" s="20" t="s">
        <v>24</v>
      </c>
      <c r="H3" s="21">
        <v>25000</v>
      </c>
      <c r="I3" s="27"/>
      <c r="L3" t="s">
        <v>19</v>
      </c>
      <c r="M3" t="s">
        <v>20</v>
      </c>
      <c r="N3" t="s">
        <v>4</v>
      </c>
    </row>
    <row r="4" spans="1:15" ht="15.75" thickBot="1" x14ac:dyDescent="0.3">
      <c r="A4" s="32"/>
      <c r="B4" s="33"/>
      <c r="C4" s="33"/>
      <c r="D4" s="34"/>
      <c r="E4" s="24"/>
      <c r="F4" s="24"/>
      <c r="G4" s="1"/>
      <c r="H4" s="2"/>
      <c r="I4" s="27"/>
      <c r="K4" t="s">
        <v>21</v>
      </c>
      <c r="L4">
        <v>10000</v>
      </c>
      <c r="M4" s="42">
        <v>0.25</v>
      </c>
      <c r="N4" s="42">
        <f>L4*M4</f>
        <v>2500</v>
      </c>
    </row>
    <row r="5" spans="1:15" ht="15.75" thickBot="1" x14ac:dyDescent="0.3">
      <c r="A5" s="35"/>
      <c r="B5" s="36"/>
      <c r="C5" s="36"/>
      <c r="D5" s="37"/>
      <c r="E5" s="25"/>
      <c r="F5" s="25"/>
      <c r="G5" s="1" t="s">
        <v>2</v>
      </c>
      <c r="H5" s="5" t="s">
        <v>3</v>
      </c>
      <c r="I5" s="28"/>
      <c r="K5" t="s">
        <v>22</v>
      </c>
      <c r="L5">
        <v>80000</v>
      </c>
      <c r="M5" s="42">
        <v>0.26</v>
      </c>
      <c r="N5" s="42">
        <f>L5*M5</f>
        <v>20800</v>
      </c>
    </row>
    <row r="6" spans="1:15" x14ac:dyDescent="0.25">
      <c r="A6" s="10" t="s">
        <v>7</v>
      </c>
      <c r="B6" s="14"/>
      <c r="C6" s="14"/>
      <c r="D6" s="8"/>
      <c r="E6" s="9"/>
      <c r="F6" s="9"/>
      <c r="G6" s="10"/>
      <c r="H6" s="38"/>
      <c r="I6" s="8"/>
      <c r="O6" s="43">
        <f>N5+N4</f>
        <v>23300</v>
      </c>
    </row>
    <row r="7" spans="1:15" x14ac:dyDescent="0.25">
      <c r="A7" s="15"/>
      <c r="B7" s="16"/>
      <c r="C7" s="16" t="s">
        <v>16</v>
      </c>
      <c r="D7" s="17"/>
      <c r="E7" s="18"/>
      <c r="F7" s="18"/>
      <c r="G7" s="15">
        <v>75000</v>
      </c>
      <c r="H7" s="39">
        <f>O6-N7</f>
        <v>19400</v>
      </c>
      <c r="I7" s="17"/>
      <c r="K7" t="s">
        <v>37</v>
      </c>
      <c r="L7">
        <v>15000</v>
      </c>
      <c r="M7" s="42">
        <v>0.26</v>
      </c>
      <c r="N7" s="42">
        <f>L7*M7</f>
        <v>3900</v>
      </c>
    </row>
    <row r="8" spans="1:15" x14ac:dyDescent="0.25">
      <c r="A8" s="15"/>
      <c r="B8" s="16"/>
      <c r="C8" s="16" t="s">
        <v>38</v>
      </c>
      <c r="D8" s="17"/>
      <c r="E8" s="18"/>
      <c r="F8" s="18"/>
      <c r="G8" s="15"/>
      <c r="H8" s="39"/>
      <c r="I8" s="17"/>
    </row>
    <row r="9" spans="1:15" x14ac:dyDescent="0.25">
      <c r="A9" s="15"/>
      <c r="B9" s="16"/>
      <c r="C9" s="16"/>
      <c r="D9" s="17"/>
      <c r="E9" s="18"/>
      <c r="F9" s="18"/>
      <c r="G9" s="15"/>
      <c r="H9" s="39"/>
      <c r="I9" s="17"/>
    </row>
    <row r="10" spans="1:15" x14ac:dyDescent="0.25">
      <c r="A10" s="15"/>
      <c r="B10" s="16"/>
      <c r="C10" s="16"/>
      <c r="D10" s="17"/>
      <c r="E10" s="18"/>
      <c r="F10" s="18"/>
      <c r="G10" s="15"/>
      <c r="H10" s="39"/>
      <c r="I10" s="17"/>
    </row>
    <row r="11" spans="1:15" ht="15.75" thickBot="1" x14ac:dyDescent="0.3">
      <c r="A11" s="13"/>
      <c r="B11" s="19"/>
      <c r="C11" s="19"/>
      <c r="D11" s="11"/>
      <c r="E11" s="12"/>
      <c r="F11" s="12"/>
      <c r="G11" s="13"/>
      <c r="H11" s="40"/>
      <c r="I11" s="11"/>
    </row>
    <row r="12" spans="1:15" ht="15.75" thickBot="1" x14ac:dyDescent="0.3">
      <c r="A12" s="6"/>
      <c r="B12" s="22"/>
      <c r="C12" s="22" t="s">
        <v>8</v>
      </c>
      <c r="D12" s="7"/>
      <c r="E12" s="5"/>
      <c r="F12" s="5"/>
      <c r="G12" s="6"/>
      <c r="H12" s="41">
        <f>SUM(H7:H11)</f>
        <v>19400</v>
      </c>
      <c r="I12" s="7"/>
    </row>
    <row r="13" spans="1:15" x14ac:dyDescent="0.25">
      <c r="A13" s="10" t="s">
        <v>30</v>
      </c>
      <c r="B13" s="14"/>
      <c r="C13" s="14"/>
      <c r="D13" s="8"/>
      <c r="E13" s="9"/>
      <c r="F13" s="9"/>
      <c r="G13" s="10"/>
      <c r="H13" s="38"/>
      <c r="I13" s="8"/>
    </row>
    <row r="14" spans="1:15" x14ac:dyDescent="0.25">
      <c r="A14" s="15"/>
      <c r="B14" s="16"/>
      <c r="C14" s="16" t="s">
        <v>27</v>
      </c>
      <c r="D14" s="17"/>
      <c r="E14" s="18"/>
      <c r="F14" s="18"/>
      <c r="G14" s="15"/>
      <c r="H14" s="39">
        <v>6000</v>
      </c>
      <c r="I14" s="17"/>
    </row>
    <row r="15" spans="1:15" x14ac:dyDescent="0.25">
      <c r="A15" s="15"/>
      <c r="B15" s="16"/>
      <c r="C15" s="16" t="s">
        <v>28</v>
      </c>
      <c r="D15" s="17"/>
      <c r="E15" s="18"/>
      <c r="F15" s="18"/>
      <c r="G15" s="15"/>
      <c r="H15" s="39">
        <v>1000</v>
      </c>
      <c r="I15" s="17"/>
    </row>
    <row r="16" spans="1:15" x14ac:dyDescent="0.25">
      <c r="A16" s="15"/>
      <c r="B16" s="16"/>
      <c r="C16" s="16" t="s">
        <v>29</v>
      </c>
      <c r="D16" s="17"/>
      <c r="E16" s="18"/>
      <c r="F16" s="18"/>
      <c r="G16" s="15"/>
      <c r="H16" s="39">
        <v>500</v>
      </c>
      <c r="I16" s="17"/>
    </row>
    <row r="17" spans="1:9" x14ac:dyDescent="0.25">
      <c r="A17" s="15"/>
      <c r="B17" s="16"/>
      <c r="C17" s="16"/>
      <c r="D17" s="17"/>
      <c r="E17" s="18"/>
      <c r="F17" s="18"/>
      <c r="G17" s="15"/>
      <c r="H17" s="39"/>
      <c r="I17" s="17"/>
    </row>
    <row r="18" spans="1:9" ht="15.75" thickBot="1" x14ac:dyDescent="0.3">
      <c r="A18" s="13"/>
      <c r="B18" s="19"/>
      <c r="C18" s="19"/>
      <c r="D18" s="11"/>
      <c r="E18" s="12"/>
      <c r="F18" s="12"/>
      <c r="G18" s="13"/>
      <c r="H18" s="40"/>
      <c r="I18" s="11"/>
    </row>
    <row r="19" spans="1:9" ht="15.75" thickBot="1" x14ac:dyDescent="0.3">
      <c r="A19" s="6"/>
      <c r="B19" s="22"/>
      <c r="C19" s="22" t="s">
        <v>9</v>
      </c>
      <c r="D19" s="7"/>
      <c r="E19" s="5"/>
      <c r="F19" s="5"/>
      <c r="G19" s="6"/>
      <c r="H19" s="41">
        <f>SUM(H14:H18)</f>
        <v>7500</v>
      </c>
      <c r="I19" s="7"/>
    </row>
    <row r="20" spans="1:9" x14ac:dyDescent="0.25">
      <c r="A20" s="10" t="s">
        <v>31</v>
      </c>
      <c r="B20" s="14"/>
      <c r="C20" s="14"/>
      <c r="D20" s="8"/>
      <c r="E20" s="9"/>
      <c r="F20" s="9"/>
      <c r="G20" s="10"/>
      <c r="H20" s="38"/>
      <c r="I20" s="8"/>
    </row>
    <row r="21" spans="1:9" x14ac:dyDescent="0.25">
      <c r="A21" s="15"/>
      <c r="B21" s="16"/>
      <c r="C21" s="16" t="s">
        <v>10</v>
      </c>
      <c r="D21" s="17" t="s">
        <v>11</v>
      </c>
      <c r="E21" s="18"/>
      <c r="F21" s="18">
        <v>1.1000000000000001</v>
      </c>
      <c r="G21" s="15">
        <v>5000</v>
      </c>
      <c r="H21" s="39">
        <f>F21*G21</f>
        <v>5500</v>
      </c>
      <c r="I21" s="17"/>
    </row>
    <row r="22" spans="1:9" ht="15.75" thickBot="1" x14ac:dyDescent="0.3">
      <c r="A22" s="13"/>
      <c r="B22" s="19"/>
      <c r="C22" s="19" t="s">
        <v>12</v>
      </c>
      <c r="D22" s="11" t="s">
        <v>13</v>
      </c>
      <c r="E22" s="12"/>
      <c r="F22" s="12">
        <v>1.1000000000000001</v>
      </c>
      <c r="G22" s="13">
        <v>10000</v>
      </c>
      <c r="H22" s="39">
        <f>-F22*G22</f>
        <v>-11000</v>
      </c>
      <c r="I22" s="11"/>
    </row>
    <row r="23" spans="1:9" ht="15.75" thickBot="1" x14ac:dyDescent="0.3">
      <c r="A23" s="6"/>
      <c r="B23" s="22"/>
      <c r="C23" s="22" t="s">
        <v>14</v>
      </c>
      <c r="D23" s="7"/>
      <c r="E23" s="5"/>
      <c r="F23" s="5"/>
      <c r="G23" s="6"/>
      <c r="H23" s="41">
        <f>SUM(H20:H22)</f>
        <v>-5500</v>
      </c>
      <c r="I23" s="7"/>
    </row>
    <row r="24" spans="1:9" x14ac:dyDescent="0.25">
      <c r="A24" s="10" t="s">
        <v>15</v>
      </c>
      <c r="B24" s="14"/>
      <c r="C24" s="14"/>
      <c r="D24" s="8" t="s">
        <v>4</v>
      </c>
      <c r="E24" s="9"/>
      <c r="F24" s="9"/>
      <c r="G24" s="10"/>
      <c r="H24" s="38">
        <f>+H23+H19+H12</f>
        <v>21400</v>
      </c>
      <c r="I24" s="8"/>
    </row>
    <row r="25" spans="1:9" ht="15.75" thickBot="1" x14ac:dyDescent="0.3">
      <c r="A25" s="13"/>
      <c r="B25" s="19"/>
      <c r="C25" s="19"/>
      <c r="D25" s="11" t="s">
        <v>5</v>
      </c>
      <c r="E25" s="12"/>
      <c r="F25" s="12"/>
      <c r="G25" s="13"/>
      <c r="H25" s="40">
        <f>H24/H3</f>
        <v>0.85599999999999998</v>
      </c>
      <c r="I25" s="11"/>
    </row>
  </sheetData>
  <mergeCells count="4">
    <mergeCell ref="I2:I5"/>
    <mergeCell ref="F2:F5"/>
    <mergeCell ref="E2:E5"/>
    <mergeCell ref="A2:D5"/>
  </mergeCells>
  <pageMargins left="0.7" right="0.7" top="0.75" bottom="0.75" header="0.3" footer="0.3"/>
  <pageSetup paperSize="9" orientation="landscape" horizontalDpi="4294967293" verticalDpi="0" r:id="rId1"/>
  <headerFooter>
    <oddHeader>&amp;L
Contabilidade, Fiscalidade e Auditoria&amp;CContabilidade Custos I
Mapa do Custo de Produção&amp;R
2014/2015</oddHeader>
    <oddFooter>&amp;L&amp;8Joana Pereira&amp;R&amp;8a21401911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D8" sqref="D8"/>
    </sheetView>
  </sheetViews>
  <sheetFormatPr defaultRowHeight="15" x14ac:dyDescent="0.25"/>
  <cols>
    <col min="1" max="1" width="14.28515625" bestFit="1" customWidth="1"/>
    <col min="2" max="2" width="12" bestFit="1" customWidth="1"/>
  </cols>
  <sheetData>
    <row r="1" spans="1:11" x14ac:dyDescent="0.25">
      <c r="A1" s="44"/>
      <c r="B1" s="44" t="s">
        <v>25</v>
      </c>
      <c r="G1" t="s">
        <v>36</v>
      </c>
      <c r="H1" s="42">
        <v>1.5</v>
      </c>
      <c r="J1" t="s">
        <v>24</v>
      </c>
      <c r="K1">
        <v>25000</v>
      </c>
    </row>
    <row r="2" spans="1:11" x14ac:dyDescent="0.25">
      <c r="A2" t="s">
        <v>32</v>
      </c>
      <c r="B2" s="43">
        <f>H1*K1</f>
        <v>37500</v>
      </c>
    </row>
    <row r="3" spans="1:11" x14ac:dyDescent="0.25">
      <c r="A3" t="s">
        <v>33</v>
      </c>
      <c r="B3" s="43">
        <f>K1*C.Producao!H25</f>
        <v>21400</v>
      </c>
    </row>
    <row r="4" spans="1:11" x14ac:dyDescent="0.25">
      <c r="A4" s="44" t="s">
        <v>34</v>
      </c>
      <c r="B4" s="45">
        <f>B2-B3</f>
        <v>16100</v>
      </c>
    </row>
    <row r="5" spans="1:11" x14ac:dyDescent="0.25">
      <c r="A5" t="s">
        <v>35</v>
      </c>
    </row>
    <row r="6" spans="1:11" x14ac:dyDescent="0.25">
      <c r="A6" t="s">
        <v>27</v>
      </c>
      <c r="B6">
        <v>3500</v>
      </c>
    </row>
    <row r="7" spans="1:11" x14ac:dyDescent="0.25">
      <c r="A7" t="s">
        <v>28</v>
      </c>
      <c r="B7">
        <v>250</v>
      </c>
    </row>
    <row r="8" spans="1:11" x14ac:dyDescent="0.25">
      <c r="A8" t="s">
        <v>29</v>
      </c>
      <c r="B8">
        <v>250</v>
      </c>
    </row>
    <row r="9" spans="1:11" x14ac:dyDescent="0.25">
      <c r="A9" s="44" t="s">
        <v>39</v>
      </c>
      <c r="B9" s="45">
        <f>B4-B6-B7-B8</f>
        <v>12100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C.Producao</vt:lpstr>
      <vt:lpstr>DR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Joana</cp:lastModifiedBy>
  <cp:lastPrinted>2014-11-25T14:17:05Z</cp:lastPrinted>
  <dcterms:created xsi:type="dcterms:W3CDTF">2014-11-25T13:37:46Z</dcterms:created>
  <dcterms:modified xsi:type="dcterms:W3CDTF">2015-12-22T10:10:16Z</dcterms:modified>
</cp:coreProperties>
</file>