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115" windowHeight="7740" activeTab="1"/>
  </bookViews>
  <sheets>
    <sheet name="Exercicio 5" sheetId="1" r:id="rId1"/>
    <sheet name="Exercicio 6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G24" i="2" l="1"/>
  <c r="G23" i="2"/>
  <c r="G21" i="2"/>
  <c r="G25" i="2" s="1"/>
  <c r="G20" i="2"/>
  <c r="G16" i="2"/>
  <c r="G14" i="2"/>
  <c r="G9" i="2"/>
  <c r="G8" i="2"/>
  <c r="G6" i="2"/>
  <c r="G4" i="2"/>
  <c r="G12" i="2" s="1"/>
  <c r="N8" i="2"/>
  <c r="N9" i="2" s="1"/>
  <c r="N5" i="2"/>
  <c r="N6" i="2" s="1"/>
  <c r="N2" i="2"/>
  <c r="N3" i="2" s="1"/>
  <c r="B11" i="2"/>
  <c r="G17" i="2" s="1"/>
  <c r="G18" i="1"/>
  <c r="G17" i="1"/>
  <c r="G16" i="1"/>
  <c r="G11" i="1"/>
  <c r="G10" i="1"/>
  <c r="G5" i="1"/>
  <c r="G3" i="1"/>
  <c r="G2" i="1"/>
  <c r="C2" i="1"/>
  <c r="G18" i="2" l="1"/>
  <c r="G5" i="2"/>
  <c r="G10" i="2" s="1"/>
  <c r="G13" i="2"/>
</calcChain>
</file>

<file path=xl/comments1.xml><?xml version="1.0" encoding="utf-8"?>
<comments xmlns="http://schemas.openxmlformats.org/spreadsheetml/2006/main">
  <authors>
    <author>Joana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Joana:</t>
        </r>
        <r>
          <rPr>
            <sz val="9"/>
            <color indexed="81"/>
            <rFont val="Tahoma"/>
            <family val="2"/>
          </rPr>
          <t xml:space="preserve">
80%*5000+8*400
Cap.Racional*CF+Cvu*Pe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Joana:</t>
        </r>
        <r>
          <rPr>
            <sz val="9"/>
            <color indexed="81"/>
            <rFont val="Tahoma"/>
            <family val="2"/>
          </rPr>
          <t xml:space="preserve">
CIPA/ Pe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Joana:</t>
        </r>
        <r>
          <rPr>
            <sz val="9"/>
            <color indexed="81"/>
            <rFont val="Tahoma"/>
            <family val="2"/>
          </rPr>
          <t xml:space="preserve">
5000+8*400
CF+Cvu*Pe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Joana:</t>
        </r>
        <r>
          <rPr>
            <sz val="9"/>
            <color indexed="81"/>
            <rFont val="Tahoma"/>
            <family val="2"/>
          </rPr>
          <t xml:space="preserve">
8*400
Cvu*Pe</t>
        </r>
      </text>
    </comment>
  </commentList>
</comments>
</file>

<file path=xl/sharedStrings.xml><?xml version="1.0" encoding="utf-8"?>
<sst xmlns="http://schemas.openxmlformats.org/spreadsheetml/2006/main" count="67" uniqueCount="36">
  <si>
    <t>Capacidade Normal</t>
  </si>
  <si>
    <t>Produção Efetiva</t>
  </si>
  <si>
    <t>Vendas</t>
  </si>
  <si>
    <t>Gastos Prod. Fixos</t>
  </si>
  <si>
    <t>Gastos Prod. Variáveis</t>
  </si>
  <si>
    <t>Custeio Racional</t>
  </si>
  <si>
    <t>CIPA</t>
  </si>
  <si>
    <t>CINI</t>
  </si>
  <si>
    <t>Cu</t>
  </si>
  <si>
    <t>Custeio Total</t>
  </si>
  <si>
    <t>A incorporar na DR</t>
  </si>
  <si>
    <t>Custeio Variável</t>
  </si>
  <si>
    <t>Com base na capacidade de produção</t>
  </si>
  <si>
    <t>Custos totais, incluem todos os custos</t>
  </si>
  <si>
    <t>Só incluem os custos variáveis, os fixos são considerados CINI</t>
  </si>
  <si>
    <t>Gastos Industriais</t>
  </si>
  <si>
    <t>Gastos de distribuição e Venda</t>
  </si>
  <si>
    <t>Gastos Administrativos</t>
  </si>
  <si>
    <t>Produção</t>
  </si>
  <si>
    <t>Pv</t>
  </si>
  <si>
    <t>Capacidade de Produção</t>
  </si>
  <si>
    <t>Produção Vendida</t>
  </si>
  <si>
    <t>Inventário Final</t>
  </si>
  <si>
    <t>Fixos</t>
  </si>
  <si>
    <t>Variáveis</t>
  </si>
  <si>
    <t>Demonstração Resultados Por Funções</t>
  </si>
  <si>
    <t>CIPV</t>
  </si>
  <si>
    <t>Unitário</t>
  </si>
  <si>
    <t>CNI</t>
  </si>
  <si>
    <t xml:space="preserve">         Fixos</t>
  </si>
  <si>
    <t xml:space="preserve">         Variáveis</t>
  </si>
  <si>
    <t>Resultado</t>
  </si>
  <si>
    <t>Os custos não incorporados são aqueles que não estão incorporados na capacidade normal de produção: 5% de CF</t>
  </si>
  <si>
    <t>Os custos não incorporados são os CF</t>
  </si>
  <si>
    <t>Todos os custos são incluídos</t>
  </si>
  <si>
    <t>Produção - Inv.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</si>
</sst>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44" fontId="0" fillId="0" borderId="0" xfId="1" applyFont="1"/>
    <xf numFmtId="9" fontId="0" fillId="0" borderId="0" xfId="2" applyFont="1"/>
    <xf numFmtId="0" fontId="0" fillId="0" borderId="4" xfId="0" applyBorder="1"/>
    <xf numFmtId="44" fontId="0" fillId="0" borderId="0" xfId="0" applyNumberFormat="1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2" borderId="2" xfId="0" applyFill="1" applyBorder="1"/>
    <xf numFmtId="0" fontId="0" fillId="2" borderId="3" xfId="0" applyFill="1" applyBorder="1"/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3" fontId="0" fillId="0" borderId="0" xfId="0" applyNumberFormat="1"/>
    <xf numFmtId="44" fontId="0" fillId="0" borderId="5" xfId="0" applyNumberFormat="1" applyBorder="1"/>
    <xf numFmtId="44" fontId="0" fillId="0" borderId="8" xfId="0" applyNumberFormat="1" applyBorder="1"/>
    <xf numFmtId="0" fontId="0" fillId="0" borderId="4" xfId="0" applyFill="1" applyBorder="1"/>
    <xf numFmtId="0" fontId="0" fillId="0" borderId="6" xfId="0" applyFill="1" applyBorder="1"/>
    <xf numFmtId="44" fontId="0" fillId="0" borderId="7" xfId="0" applyNumberFormat="1" applyBorder="1"/>
    <xf numFmtId="0" fontId="0" fillId="2" borderId="1" xfId="0" applyFill="1" applyBorder="1"/>
    <xf numFmtId="0" fontId="0" fillId="2" borderId="0" xfId="0" applyFill="1"/>
    <xf numFmtId="0" fontId="2" fillId="3" borderId="0" xfId="0" applyFont="1" applyFill="1" applyAlignment="1">
      <alignment horizontal="center"/>
    </xf>
  </cellXfs>
  <cellStyles count="3">
    <cellStyle name="Moeda" xfId="1" builtinId="4"/>
    <cellStyle name="Normal" xfId="0" builtinId="0"/>
    <cellStyle name="Pe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9"/>
  <sheetViews>
    <sheetView workbookViewId="0">
      <selection activeCell="D13" sqref="D13"/>
    </sheetView>
  </sheetViews>
  <sheetFormatPr defaultRowHeight="15" x14ac:dyDescent="0.25"/>
  <cols>
    <col min="1" max="1" width="20.85546875" bestFit="1" customWidth="1"/>
    <col min="2" max="2" width="11" bestFit="1" customWidth="1"/>
    <col min="7" max="7" width="11" bestFit="1" customWidth="1"/>
  </cols>
  <sheetData>
    <row r="1" spans="1:11" x14ac:dyDescent="0.25">
      <c r="F1" s="22"/>
      <c r="G1" s="8"/>
      <c r="H1" s="8" t="s">
        <v>5</v>
      </c>
      <c r="I1" s="8"/>
      <c r="J1" s="10" t="s">
        <v>12</v>
      </c>
      <c r="K1" s="11"/>
    </row>
    <row r="2" spans="1:11" x14ac:dyDescent="0.25">
      <c r="A2" t="s">
        <v>0</v>
      </c>
      <c r="B2">
        <v>500</v>
      </c>
      <c r="C2" s="2">
        <f>B3/B2</f>
        <v>0.8</v>
      </c>
      <c r="F2" s="3" t="s">
        <v>6</v>
      </c>
      <c r="G2" s="4">
        <f>C2*B5+B3*B6</f>
        <v>7200</v>
      </c>
      <c r="H2" s="5"/>
      <c r="I2" s="5"/>
      <c r="J2" s="12"/>
      <c r="K2" s="13"/>
    </row>
    <row r="3" spans="1:11" x14ac:dyDescent="0.25">
      <c r="A3" t="s">
        <v>1</v>
      </c>
      <c r="B3">
        <v>400</v>
      </c>
      <c r="F3" s="3" t="s">
        <v>7</v>
      </c>
      <c r="G3" s="4">
        <f>B5-(C2*B5)</f>
        <v>1000</v>
      </c>
      <c r="H3" s="5" t="s">
        <v>10</v>
      </c>
      <c r="I3" s="5"/>
      <c r="J3" s="12"/>
      <c r="K3" s="13"/>
    </row>
    <row r="4" spans="1:11" x14ac:dyDescent="0.25">
      <c r="A4" t="s">
        <v>2</v>
      </c>
      <c r="B4">
        <v>400</v>
      </c>
      <c r="F4" s="3"/>
      <c r="G4" s="5"/>
      <c r="H4" s="5"/>
      <c r="I4" s="5"/>
      <c r="J4" s="12"/>
      <c r="K4" s="13"/>
    </row>
    <row r="5" spans="1:11" x14ac:dyDescent="0.25">
      <c r="A5" t="s">
        <v>3</v>
      </c>
      <c r="B5" s="1">
        <v>5000</v>
      </c>
      <c r="F5" s="3" t="s">
        <v>8</v>
      </c>
      <c r="G5" s="4">
        <f>G2/B3</f>
        <v>18</v>
      </c>
      <c r="H5" s="5"/>
      <c r="I5" s="5"/>
      <c r="J5" s="12"/>
      <c r="K5" s="13"/>
    </row>
    <row r="6" spans="1:11" ht="15.75" thickBot="1" x14ac:dyDescent="0.3">
      <c r="A6" t="s">
        <v>4</v>
      </c>
      <c r="B6" s="1">
        <v>8</v>
      </c>
      <c r="F6" s="6"/>
      <c r="G6" s="7"/>
      <c r="H6" s="7"/>
      <c r="I6" s="7"/>
      <c r="J6" s="14"/>
      <c r="K6" s="15"/>
    </row>
    <row r="7" spans="1:11" ht="15.75" thickBot="1" x14ac:dyDescent="0.3"/>
    <row r="8" spans="1:11" x14ac:dyDescent="0.25">
      <c r="F8" s="22"/>
      <c r="G8" s="8"/>
      <c r="H8" s="8" t="s">
        <v>9</v>
      </c>
      <c r="I8" s="8"/>
      <c r="J8" s="10" t="s">
        <v>13</v>
      </c>
      <c r="K8" s="11"/>
    </row>
    <row r="9" spans="1:11" x14ac:dyDescent="0.25">
      <c r="F9" s="3"/>
      <c r="G9" s="5"/>
      <c r="H9" s="5"/>
      <c r="I9" s="5"/>
      <c r="J9" s="12"/>
      <c r="K9" s="13"/>
    </row>
    <row r="10" spans="1:11" x14ac:dyDescent="0.25">
      <c r="F10" s="3" t="s">
        <v>6</v>
      </c>
      <c r="G10" s="4">
        <f>B5+B6*B3</f>
        <v>8200</v>
      </c>
      <c r="H10" s="5"/>
      <c r="I10" s="5"/>
      <c r="J10" s="12"/>
      <c r="K10" s="13"/>
    </row>
    <row r="11" spans="1:11" x14ac:dyDescent="0.25">
      <c r="F11" s="3" t="s">
        <v>8</v>
      </c>
      <c r="G11" s="4">
        <f>G10/B4</f>
        <v>20.5</v>
      </c>
      <c r="H11" s="5"/>
      <c r="I11" s="5"/>
      <c r="J11" s="12"/>
      <c r="K11" s="13"/>
    </row>
    <row r="12" spans="1:11" ht="15.75" thickBot="1" x14ac:dyDescent="0.3">
      <c r="F12" s="6"/>
      <c r="G12" s="7"/>
      <c r="H12" s="7"/>
      <c r="I12" s="7"/>
      <c r="J12" s="14"/>
      <c r="K12" s="15"/>
    </row>
    <row r="13" spans="1:11" ht="15.75" thickBot="1" x14ac:dyDescent="0.3"/>
    <row r="14" spans="1:11" x14ac:dyDescent="0.25">
      <c r="F14" s="22"/>
      <c r="G14" s="8"/>
      <c r="H14" s="8" t="s">
        <v>11</v>
      </c>
      <c r="I14" s="8"/>
      <c r="J14" s="10" t="s">
        <v>14</v>
      </c>
      <c r="K14" s="11"/>
    </row>
    <row r="15" spans="1:11" x14ac:dyDescent="0.25">
      <c r="F15" s="3"/>
      <c r="G15" s="5"/>
      <c r="H15" s="5"/>
      <c r="I15" s="5"/>
      <c r="J15" s="12"/>
      <c r="K15" s="13"/>
    </row>
    <row r="16" spans="1:11" x14ac:dyDescent="0.25">
      <c r="F16" s="3" t="s">
        <v>6</v>
      </c>
      <c r="G16" s="4">
        <f>B6*B3</f>
        <v>3200</v>
      </c>
      <c r="H16" s="5"/>
      <c r="I16" s="5"/>
      <c r="J16" s="12"/>
      <c r="K16" s="13"/>
    </row>
    <row r="17" spans="6:11" x14ac:dyDescent="0.25">
      <c r="F17" s="3" t="s">
        <v>7</v>
      </c>
      <c r="G17" s="4">
        <f>B5</f>
        <v>5000</v>
      </c>
      <c r="H17" s="5"/>
      <c r="I17" s="5"/>
      <c r="J17" s="12"/>
      <c r="K17" s="13"/>
    </row>
    <row r="18" spans="6:11" x14ac:dyDescent="0.25">
      <c r="F18" s="3" t="s">
        <v>8</v>
      </c>
      <c r="G18" s="4">
        <f>G16/B3</f>
        <v>8</v>
      </c>
      <c r="H18" s="5"/>
      <c r="I18" s="5"/>
      <c r="J18" s="12"/>
      <c r="K18" s="13"/>
    </row>
    <row r="19" spans="6:11" ht="15.75" thickBot="1" x14ac:dyDescent="0.3">
      <c r="F19" s="6"/>
      <c r="G19" s="7"/>
      <c r="H19" s="7"/>
      <c r="I19" s="7"/>
      <c r="J19" s="14"/>
      <c r="K19" s="15"/>
    </row>
  </sheetData>
  <mergeCells count="3">
    <mergeCell ref="J1:K6"/>
    <mergeCell ref="J8:K12"/>
    <mergeCell ref="J14:K19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C14" sqref="C14"/>
    </sheetView>
  </sheetViews>
  <sheetFormatPr defaultRowHeight="15" x14ac:dyDescent="0.25"/>
  <cols>
    <col min="1" max="1" width="28.7109375" bestFit="1" customWidth="1"/>
    <col min="2" max="2" width="14.7109375" bestFit="1" customWidth="1"/>
    <col min="3" max="3" width="14.7109375" customWidth="1"/>
    <col min="6" max="6" width="13.140625" bestFit="1" customWidth="1"/>
    <col min="7" max="7" width="15.7109375" bestFit="1" customWidth="1"/>
    <col min="14" max="14" width="14.7109375" bestFit="1" customWidth="1"/>
  </cols>
  <sheetData>
    <row r="1" spans="1:14" ht="15.75" thickBot="1" x14ac:dyDescent="0.3">
      <c r="B1" t="s">
        <v>23</v>
      </c>
      <c r="C1" t="s">
        <v>24</v>
      </c>
      <c r="F1" s="24" t="s">
        <v>25</v>
      </c>
      <c r="G1" s="24"/>
      <c r="H1" s="24"/>
      <c r="I1" s="24"/>
      <c r="J1" s="24"/>
      <c r="M1" s="22" t="s">
        <v>5</v>
      </c>
      <c r="N1" s="9"/>
    </row>
    <row r="2" spans="1:14" x14ac:dyDescent="0.25">
      <c r="A2" t="s">
        <v>15</v>
      </c>
      <c r="B2" s="1">
        <v>2000000</v>
      </c>
      <c r="C2" s="1">
        <v>4750000</v>
      </c>
      <c r="F2" s="22"/>
      <c r="G2" s="8" t="s">
        <v>5</v>
      </c>
      <c r="H2" s="8"/>
      <c r="I2" s="10" t="s">
        <v>32</v>
      </c>
      <c r="J2" s="11"/>
      <c r="M2" s="3" t="s">
        <v>6</v>
      </c>
      <c r="N2" s="17">
        <f>B2*B9+C2</f>
        <v>6650000</v>
      </c>
    </row>
    <row r="3" spans="1:14" ht="15.75" thickBot="1" x14ac:dyDescent="0.3">
      <c r="A3" t="s">
        <v>16</v>
      </c>
      <c r="B3" s="1">
        <v>40000</v>
      </c>
      <c r="C3" s="1">
        <v>3</v>
      </c>
      <c r="F3" s="3"/>
      <c r="G3" s="5"/>
      <c r="H3" s="5"/>
      <c r="I3" s="12"/>
      <c r="J3" s="13"/>
      <c r="M3" s="6" t="s">
        <v>27</v>
      </c>
      <c r="N3" s="18">
        <f>N2/B7</f>
        <v>7</v>
      </c>
    </row>
    <row r="4" spans="1:14" x14ac:dyDescent="0.25">
      <c r="A4" t="s">
        <v>17</v>
      </c>
      <c r="B4" s="1">
        <v>20000</v>
      </c>
      <c r="C4" s="1">
        <v>0</v>
      </c>
      <c r="F4" s="3" t="s">
        <v>2</v>
      </c>
      <c r="G4" s="4">
        <f>B11*B8</f>
        <v>10800000</v>
      </c>
      <c r="H4" s="5"/>
      <c r="I4" s="12"/>
      <c r="J4" s="13"/>
      <c r="M4" s="22" t="s">
        <v>11</v>
      </c>
      <c r="N4" s="9"/>
    </row>
    <row r="5" spans="1:14" x14ac:dyDescent="0.25">
      <c r="F5" s="3" t="s">
        <v>26</v>
      </c>
      <c r="G5" s="4">
        <f>B11*N3</f>
        <v>6300000</v>
      </c>
      <c r="H5" s="5"/>
      <c r="I5" s="12"/>
      <c r="J5" s="13"/>
      <c r="M5" s="19" t="s">
        <v>6</v>
      </c>
      <c r="N5" s="17">
        <f>C2</f>
        <v>4750000</v>
      </c>
    </row>
    <row r="6" spans="1:14" ht="15.75" thickBot="1" x14ac:dyDescent="0.3">
      <c r="F6" s="3" t="s">
        <v>7</v>
      </c>
      <c r="G6" s="4">
        <f>B2-(B2*B9)</f>
        <v>100000</v>
      </c>
      <c r="H6" s="5"/>
      <c r="I6" s="12"/>
      <c r="J6" s="13"/>
      <c r="M6" s="20" t="s">
        <v>27</v>
      </c>
      <c r="N6" s="18">
        <f>N5/B7</f>
        <v>5</v>
      </c>
    </row>
    <row r="7" spans="1:14" x14ac:dyDescent="0.25">
      <c r="A7" t="s">
        <v>18</v>
      </c>
      <c r="B7" s="16">
        <v>950000</v>
      </c>
      <c r="F7" s="3" t="s">
        <v>28</v>
      </c>
      <c r="G7" s="5"/>
      <c r="H7" s="5"/>
      <c r="I7" s="12"/>
      <c r="J7" s="13"/>
      <c r="M7" s="22" t="s">
        <v>9</v>
      </c>
      <c r="N7" s="9"/>
    </row>
    <row r="8" spans="1:14" x14ac:dyDescent="0.25">
      <c r="A8" t="s">
        <v>19</v>
      </c>
      <c r="B8" s="1">
        <v>12</v>
      </c>
      <c r="F8" s="3" t="s">
        <v>29</v>
      </c>
      <c r="G8" s="4">
        <f>B3+B4</f>
        <v>60000</v>
      </c>
      <c r="H8" s="5"/>
      <c r="I8" s="12"/>
      <c r="J8" s="13"/>
      <c r="M8" s="19" t="s">
        <v>6</v>
      </c>
      <c r="N8" s="17">
        <f>B2+C2</f>
        <v>6750000</v>
      </c>
    </row>
    <row r="9" spans="1:14" ht="15.75" thickBot="1" x14ac:dyDescent="0.3">
      <c r="A9" t="s">
        <v>20</v>
      </c>
      <c r="B9" s="2">
        <v>0.95</v>
      </c>
      <c r="F9" s="3" t="s">
        <v>30</v>
      </c>
      <c r="G9" s="4">
        <f>C3*B11</f>
        <v>2700000</v>
      </c>
      <c r="H9" s="5"/>
      <c r="I9" s="12"/>
      <c r="J9" s="13"/>
      <c r="M9" s="20" t="s">
        <v>27</v>
      </c>
      <c r="N9" s="18">
        <f>N8/B7</f>
        <v>7.1052631578947372</v>
      </c>
    </row>
    <row r="10" spans="1:14" ht="15.75" thickBot="1" x14ac:dyDescent="0.3">
      <c r="F10" s="6" t="s">
        <v>31</v>
      </c>
      <c r="G10" s="21">
        <f>G4-G5-G6-G8-G9</f>
        <v>1640000</v>
      </c>
      <c r="H10" s="7"/>
      <c r="I10" s="14"/>
      <c r="J10" s="15"/>
    </row>
    <row r="11" spans="1:14" x14ac:dyDescent="0.25">
      <c r="A11" t="s">
        <v>21</v>
      </c>
      <c r="B11" s="16">
        <f>B7-B12</f>
        <v>900000</v>
      </c>
      <c r="C11" s="23" t="s">
        <v>35</v>
      </c>
      <c r="D11" s="23"/>
      <c r="F11" s="22"/>
      <c r="G11" s="8" t="s">
        <v>11</v>
      </c>
      <c r="H11" s="8"/>
      <c r="I11" s="10" t="s">
        <v>33</v>
      </c>
      <c r="J11" s="11"/>
    </row>
    <row r="12" spans="1:14" x14ac:dyDescent="0.25">
      <c r="A12" t="s">
        <v>22</v>
      </c>
      <c r="B12" s="16">
        <v>50000</v>
      </c>
      <c r="F12" s="3" t="s">
        <v>2</v>
      </c>
      <c r="G12" s="4">
        <f>G4</f>
        <v>10800000</v>
      </c>
      <c r="H12" s="5"/>
      <c r="I12" s="12"/>
      <c r="J12" s="13"/>
    </row>
    <row r="13" spans="1:14" x14ac:dyDescent="0.25">
      <c r="F13" s="3" t="s">
        <v>26</v>
      </c>
      <c r="G13" s="4">
        <f>B11*N6</f>
        <v>4500000</v>
      </c>
      <c r="H13" s="5"/>
      <c r="I13" s="12"/>
      <c r="J13" s="13"/>
    </row>
    <row r="14" spans="1:14" x14ac:dyDescent="0.25">
      <c r="F14" s="3" t="s">
        <v>7</v>
      </c>
      <c r="G14" s="4">
        <f>B2</f>
        <v>2000000</v>
      </c>
      <c r="H14" s="5"/>
      <c r="I14" s="12"/>
      <c r="J14" s="13"/>
    </row>
    <row r="15" spans="1:14" x14ac:dyDescent="0.25">
      <c r="F15" s="3" t="s">
        <v>28</v>
      </c>
      <c r="G15" s="5"/>
      <c r="H15" s="5"/>
      <c r="I15" s="12"/>
      <c r="J15" s="13"/>
    </row>
    <row r="16" spans="1:14" x14ac:dyDescent="0.25">
      <c r="F16" s="3" t="s">
        <v>29</v>
      </c>
      <c r="G16" s="4">
        <f>B3+B4</f>
        <v>60000</v>
      </c>
      <c r="H16" s="5"/>
      <c r="I16" s="12"/>
      <c r="J16" s="13"/>
    </row>
    <row r="17" spans="6:10" x14ac:dyDescent="0.25">
      <c r="F17" s="3" t="s">
        <v>30</v>
      </c>
      <c r="G17" s="4">
        <f>C3*B11</f>
        <v>2700000</v>
      </c>
      <c r="H17" s="5"/>
      <c r="I17" s="12"/>
      <c r="J17" s="13"/>
    </row>
    <row r="18" spans="6:10" ht="15.75" thickBot="1" x14ac:dyDescent="0.3">
      <c r="F18" s="6" t="s">
        <v>31</v>
      </c>
      <c r="G18" s="21">
        <f>G12-G13-G14-G16-G17</f>
        <v>1540000</v>
      </c>
      <c r="H18" s="7"/>
      <c r="I18" s="14"/>
      <c r="J18" s="15"/>
    </row>
    <row r="19" spans="6:10" x14ac:dyDescent="0.25">
      <c r="F19" s="22"/>
      <c r="G19" s="8" t="s">
        <v>9</v>
      </c>
      <c r="H19" s="8"/>
      <c r="I19" s="10" t="s">
        <v>34</v>
      </c>
      <c r="J19" s="11"/>
    </row>
    <row r="20" spans="6:10" x14ac:dyDescent="0.25">
      <c r="F20" s="3" t="s">
        <v>2</v>
      </c>
      <c r="G20" s="4">
        <f>B11*B8</f>
        <v>10800000</v>
      </c>
      <c r="H20" s="5"/>
      <c r="I20" s="12"/>
      <c r="J20" s="13"/>
    </row>
    <row r="21" spans="6:10" x14ac:dyDescent="0.25">
      <c r="F21" s="3" t="s">
        <v>26</v>
      </c>
      <c r="G21" s="4">
        <f>B11*N9</f>
        <v>6394736.8421052638</v>
      </c>
      <c r="H21" s="5"/>
      <c r="I21" s="12"/>
      <c r="J21" s="13"/>
    </row>
    <row r="22" spans="6:10" x14ac:dyDescent="0.25">
      <c r="F22" s="3" t="s">
        <v>28</v>
      </c>
      <c r="G22" s="5"/>
      <c r="H22" s="5"/>
      <c r="I22" s="12"/>
      <c r="J22" s="13"/>
    </row>
    <row r="23" spans="6:10" x14ac:dyDescent="0.25">
      <c r="F23" s="3" t="s">
        <v>29</v>
      </c>
      <c r="G23" s="4">
        <f>B3+B4</f>
        <v>60000</v>
      </c>
      <c r="H23" s="5"/>
      <c r="I23" s="12"/>
      <c r="J23" s="13"/>
    </row>
    <row r="24" spans="6:10" x14ac:dyDescent="0.25">
      <c r="F24" s="3" t="s">
        <v>30</v>
      </c>
      <c r="G24" s="4">
        <f>C3*B11</f>
        <v>2700000</v>
      </c>
      <c r="H24" s="5"/>
      <c r="I24" s="12"/>
      <c r="J24" s="13"/>
    </row>
    <row r="25" spans="6:10" ht="15.75" thickBot="1" x14ac:dyDescent="0.3">
      <c r="F25" s="6" t="s">
        <v>31</v>
      </c>
      <c r="G25" s="21">
        <f>G20-G21-G23-G24</f>
        <v>1645263.1578947362</v>
      </c>
      <c r="H25" s="7"/>
      <c r="I25" s="14"/>
      <c r="J25" s="15"/>
    </row>
  </sheetData>
  <mergeCells count="4">
    <mergeCell ref="F1:J1"/>
    <mergeCell ref="I2:J10"/>
    <mergeCell ref="I11:J18"/>
    <mergeCell ref="I19:J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Exercicio 5</vt:lpstr>
      <vt:lpstr>Exercicio 6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</dc:creator>
  <cp:lastModifiedBy>Joana</cp:lastModifiedBy>
  <dcterms:created xsi:type="dcterms:W3CDTF">2015-12-23T10:11:58Z</dcterms:created>
  <dcterms:modified xsi:type="dcterms:W3CDTF">2015-12-23T10:40:00Z</dcterms:modified>
</cp:coreProperties>
</file>