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1"/>
  </bookViews>
  <sheets>
    <sheet name="1" sheetId="1" state="visible" r:id="rId2"/>
    <sheet name="2" sheetId="2" state="visible" r:id="rId3"/>
  </sheets>
  <definedNames>
    <definedName function="false" hidden="false" localSheetId="0" name="_xlnm.Print_Area" vbProcedure="false">'1'!$A$1:$H$72</definedName>
    <definedName function="false" hidden="false" localSheetId="0" name="_xlnm.Print_Titles" vbProcedure="false">'1'!$1:$4</definedName>
    <definedName function="false" hidden="false" localSheetId="1" name="_xlnm.Print_Area" vbProcedure="false">'2'!$A$1:$H$128</definedName>
    <definedName function="false" hidden="false" localSheetId="1" name="_xlnm.Print_Titles" vbProcedure="false">'2'!$1:$2</definedName>
    <definedName function="false" hidden="false" localSheetId="0" name="_xlnm.Print_Area" vbProcedure="false">'1'!$A$1:$H$72</definedName>
    <definedName function="false" hidden="false" localSheetId="0" name="_xlnm.Print_Titles" vbProcedure="false">'1'!$1:$4</definedName>
    <definedName function="false" hidden="false" localSheetId="1" name="_xlnm.Print_Area" vbProcedure="false">'2'!$A$1:$H$128</definedName>
    <definedName function="false" hidden="false" localSheetId="1" name="_xlnm.Print_Titles" vbProcedure="false">'2'!$1:$2</definedName>
  </definedNames>
  <calcPr iterateCount="1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<sst xmlns="http://schemas.openxmlformats.org/spreadsheetml/2006/main" count="176" uniqueCount="150">
  <si>
    <t>Quadros plurianuais de Apoio</t>
  </si>
  <si>
    <t>Pagamentos especiais por conta disponíveis</t>
  </si>
  <si>
    <t>Ano</t>
  </si>
  <si>
    <t>Valores</t>
  </si>
  <si>
    <t>Do pagamento</t>
  </si>
  <si>
    <t>Limite do uso</t>
  </si>
  <si>
    <t>Deduzido até 2014</t>
  </si>
  <si>
    <t>Disponíveis em 2015</t>
  </si>
  <si>
    <t>Deduzir em 2015</t>
  </si>
  <si>
    <t>Expira em 1/1/2016</t>
  </si>
  <si>
    <t>Remanescente</t>
  </si>
  <si>
    <t>Totais:</t>
  </si>
  <si>
    <t>Limites à utilização do PEC:</t>
  </si>
  <si>
    <t>Prejuízos fiscais disponíveis</t>
  </si>
  <si>
    <t>Do prejuízo</t>
  </si>
  <si>
    <t>Limite da dedução</t>
  </si>
  <si>
    <t>Do Prejuízo</t>
  </si>
  <si>
    <t>Valor Utilizado:</t>
  </si>
  <si>
    <t>Mais-valias disponíveis</t>
  </si>
  <si>
    <t>Da mais-valia</t>
  </si>
  <si>
    <t>Dedução</t>
  </si>
  <si>
    <t>Mais-Valias</t>
  </si>
  <si>
    <t>Realização</t>
  </si>
  <si>
    <t>Investimento até 2014</t>
  </si>
  <si>
    <t>Investimento no exercício</t>
  </si>
  <si>
    <t>Mais-valia a expirar</t>
  </si>
  <si>
    <t>Investimento Remanescente</t>
  </si>
  <si>
    <t>2012-2015</t>
  </si>
  <si>
    <t>2013-2016</t>
  </si>
  <si>
    <t>2014-2017</t>
  </si>
  <si>
    <t>Mais-valia Majorada (15%)</t>
  </si>
  <si>
    <t>Autónomas</t>
  </si>
  <si>
    <t>Despesas com viaturas</t>
  </si>
  <si>
    <t>Até 25.000,00</t>
  </si>
  <si>
    <t>até 35.000,00</t>
  </si>
  <si>
    <t>Superior</t>
  </si>
  <si>
    <t>Gasóleos</t>
  </si>
  <si>
    <t>Gasolina</t>
  </si>
  <si>
    <t>Gás</t>
  </si>
  <si>
    <t>Rendas e Alugueres</t>
  </si>
  <si>
    <t>ALD e locações</t>
  </si>
  <si>
    <t>Seguros</t>
  </si>
  <si>
    <t>Conservação e reparação</t>
  </si>
  <si>
    <t>Depreciações</t>
  </si>
  <si>
    <t>Juros</t>
  </si>
  <si>
    <t>Serviços Bancários</t>
  </si>
  <si>
    <t>Imposto Único de Circulação</t>
  </si>
  <si>
    <t>Outras Tributações Autónomas</t>
  </si>
  <si>
    <t>Despesas de Representação</t>
  </si>
  <si>
    <t>Quilómetros (deslocações e estadas)</t>
  </si>
  <si>
    <t>Gerência - Ajudas de Custo</t>
  </si>
  <si>
    <t>Pessoal - Ajudas de Custo</t>
  </si>
  <si>
    <t>Indeminização não cumprimento objectivos</t>
  </si>
  <si>
    <t>Excesso de Indeminização a gestores</t>
  </si>
  <si>
    <t>Excesso remunerações variáveis a gestores</t>
  </si>
  <si>
    <t>Nome da Empresa, Lda</t>
  </si>
  <si>
    <t>Mapa de Apuramento de IRC 2015 - M22</t>
  </si>
  <si>
    <t>Apuramento do resultado tributável</t>
  </si>
  <si>
    <t>Rúbrica</t>
  </si>
  <si>
    <t>Parcelas</t>
  </si>
  <si>
    <t>Totais</t>
  </si>
  <si>
    <t>Campo</t>
  </si>
  <si>
    <t>Resultado antes de imposto</t>
  </si>
  <si>
    <t>Inicio dos cálculos</t>
  </si>
  <si>
    <t>Variações patrimoniais positivas</t>
  </si>
  <si>
    <t>Transição POC SNC Positiva</t>
  </si>
  <si>
    <t>Variações patrimoniais negativas</t>
  </si>
  <si>
    <t>Transição POC SNC negativa</t>
  </si>
  <si>
    <t>Variações patrimoniais:</t>
  </si>
  <si>
    <t>Imputação matéria colectável de ACE, AEIE e transparência</t>
  </si>
  <si>
    <t>Correcções Exercícios Anteriores</t>
  </si>
  <si>
    <t>Anulação do MEP e da consolidação proporcional</t>
  </si>
  <si>
    <t>Ajustamentos do justo Valor</t>
  </si>
  <si>
    <t>Encargos não devidamente documentados</t>
  </si>
  <si>
    <t>Depreciações e amortizações não aceites</t>
  </si>
  <si>
    <t>Impostos diferidos</t>
  </si>
  <si>
    <t>Multas, penalidades, juros compensatórios</t>
  </si>
  <si>
    <t>Aluguer de viatura sem condutor</t>
  </si>
  <si>
    <t>Menos-valias contabilísticas</t>
  </si>
  <si>
    <t>Mais-valias fiscais sem intenção de reinvestimento</t>
  </si>
  <si>
    <t>50% de Mais-valias fiscais com intenção reinvestimento</t>
  </si>
  <si>
    <t>Mais-valias para reinvestir não reinvestidas</t>
  </si>
  <si>
    <t>Excesso Gastos Financiamento</t>
  </si>
  <si>
    <t>Regimes das fusões, cisões, entrada de activos e permuta de partes sociais</t>
  </si>
  <si>
    <t>Donativos não previstos ou além dos limites legais</t>
  </si>
  <si>
    <t>Acréscimos à matéria colectável:</t>
  </si>
  <si>
    <t>Prejuízo imputado por ACE, AEIE e agrupamentos complementares de empresas</t>
  </si>
  <si>
    <t>Correcções de períodos anteriores</t>
  </si>
  <si>
    <t>Excesso de estimativa para imposto</t>
  </si>
  <si>
    <t>Mais-valias contabilísticas</t>
  </si>
  <si>
    <t>Menos-valias fiscais</t>
  </si>
  <si>
    <t>Benefícios fiscais</t>
  </si>
  <si>
    <t>Deduções à matéria colectável:</t>
  </si>
  <si>
    <t>Resultado Fiscal:</t>
  </si>
  <si>
    <t>777/778</t>
  </si>
  <si>
    <t>Apuramento da matéria colectável</t>
  </si>
  <si>
    <t>Limite da dedução dos prejuízos:</t>
  </si>
  <si>
    <t>Valores de prejuízos disponíveis em 2015</t>
  </si>
  <si>
    <t>Valor utilizado de prejuízos fiscais:</t>
  </si>
  <si>
    <t>Matéria Colectável:</t>
  </si>
  <si>
    <t>Cálculo do Imposto</t>
  </si>
  <si>
    <t>Imposto à taxa reduzida</t>
  </si>
  <si>
    <t>347A</t>
  </si>
  <si>
    <t>Imposto à taxa normal</t>
  </si>
  <si>
    <t>347B</t>
  </si>
  <si>
    <t>Imposto a outras taxas</t>
  </si>
  <si>
    <t>Imposto imputável aos Açores</t>
  </si>
  <si>
    <t>Imposto imputável à Madeira</t>
  </si>
  <si>
    <t>Colecta</t>
  </si>
  <si>
    <t>Derrama Estatual</t>
  </si>
  <si>
    <t>Colecta Total</t>
  </si>
  <si>
    <t>Dupla Tributação Jurídica Internacional</t>
  </si>
  <si>
    <t>Dupla Tributação Económica Internacional</t>
  </si>
  <si>
    <t>Benefícios Fiscais</t>
  </si>
  <si>
    <t>Pagamento especial por conta</t>
  </si>
  <si>
    <t>Total das Deduções</t>
  </si>
  <si>
    <t>Total do IRC</t>
  </si>
  <si>
    <t>Resultado da liquidação</t>
  </si>
  <si>
    <t>Retenção na Fonte</t>
  </si>
  <si>
    <t>Pagamento por Conta (Normais)</t>
  </si>
  <si>
    <t>Pagamentos adicionais por conta</t>
  </si>
  <si>
    <t>IRC a pagar:</t>
  </si>
  <si>
    <t>361/362</t>
  </si>
  <si>
    <t>Derrama</t>
  </si>
  <si>
    <t>Guia de Pagamento de IRC:</t>
  </si>
  <si>
    <t>367/368</t>
  </si>
  <si>
    <t>Outras Informação</t>
  </si>
  <si>
    <t>Total dos rendimentos do exercício</t>
  </si>
  <si>
    <t>Volume de Negócios</t>
  </si>
  <si>
    <t>Vendas</t>
  </si>
  <si>
    <t>Prestação de Serviços</t>
  </si>
  <si>
    <t>Contabilidade</t>
  </si>
  <si>
    <t>Resultado líquido</t>
  </si>
  <si>
    <t>Resultado antes de impostos</t>
  </si>
  <si>
    <t>Imposto</t>
  </si>
  <si>
    <t>Benefícios fiscais a aplicar na colecta</t>
  </si>
  <si>
    <t>Imposto sobre o rendimento</t>
  </si>
  <si>
    <t>Imposto diferido</t>
  </si>
  <si>
    <t>Imposto sobre o rendimento do período (na DR)</t>
  </si>
  <si>
    <t>Ano seguinte</t>
  </si>
  <si>
    <t>Pagamento por conta 2016</t>
  </si>
  <si>
    <t>Retenções na fonte</t>
  </si>
  <si>
    <t>Taxa</t>
  </si>
  <si>
    <t>Prestações</t>
  </si>
  <si>
    <t>Valor de cada pagamento</t>
  </si>
  <si>
    <t>Pagamento especial por conta 2016</t>
  </si>
  <si>
    <t>Mínimo</t>
  </si>
  <si>
    <t>Excedente do mínimo</t>
  </si>
  <si>
    <t>Pagamentos por conta</t>
  </si>
  <si>
    <t>Valor a pagar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</si>
</sst>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#,##0.00"/>
    <numFmt numFmtId="167" formatCode="0%"/>
    <numFmt numFmtId="168" formatCode="0.0%"/>
    <numFmt numFmtId="169" formatCode="0"/>
    <numFmt numFmtId="170" formatCode="0.00"/>
    <numFmt numFmtId="171" formatCode="0.00%"/>
    <numFmt numFmtId="172" formatCode="#,##0"/>
  </numFmts>
  <fonts count="19">
    <font>
      <sz val="8"/>
      <name val="Tahoma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6"/>
      <color rgb="FF376092"/>
      <name val="Courier New"/>
      <family val="3"/>
      <charset val="1"/>
    </font>
    <font>
      <sz val="8"/>
      <name val="Courier New"/>
      <family val="3"/>
      <charset val="1"/>
    </font>
    <font>
      <b val="true"/>
      <sz val="12"/>
      <name val="Courier New"/>
      <family val="3"/>
      <charset val="1"/>
    </font>
    <font>
      <b val="true"/>
      <u val="single"/>
      <sz val="16"/>
      <name val="Courier New"/>
      <family val="3"/>
      <charset val="1"/>
    </font>
    <font>
      <b val="true"/>
      <sz val="7"/>
      <name val="Courier New"/>
      <family val="3"/>
      <charset val="1"/>
    </font>
    <font>
      <b val="true"/>
      <sz val="8"/>
      <name val="Courier New"/>
      <family val="3"/>
      <charset val="1"/>
    </font>
    <font>
      <sz val="8"/>
      <color rgb="FF376092"/>
      <name val="Courier New"/>
      <family val="3"/>
      <charset val="1"/>
    </font>
    <font>
      <b val="true"/>
      <sz val="8"/>
      <color rgb="FF376092"/>
      <name val="Courier New"/>
      <family val="3"/>
      <charset val="1"/>
    </font>
    <font>
      <sz val="7"/>
      <name val="Courier New"/>
      <family val="3"/>
      <charset val="1"/>
    </font>
    <font>
      <sz val="7"/>
      <color rgb="FF1F497D"/>
      <name val="Courier New"/>
      <family val="3"/>
      <charset val="1"/>
    </font>
    <font>
      <sz val="7"/>
      <color rgb="FF376092"/>
      <name val="Courier New"/>
      <family val="3"/>
      <charset val="1"/>
    </font>
    <font>
      <sz val="6"/>
      <name val="Courier New"/>
      <family val="3"/>
      <charset val="1"/>
    </font>
    <font>
      <b val="true"/>
      <sz val="7"/>
      <color rgb="FF376092"/>
      <name val="Courier New"/>
      <family val="3"/>
      <charset val="1"/>
    </font>
    <font>
      <b val="true"/>
      <sz val="7"/>
      <color rgb="FF1F497D"/>
      <name val="Courier New"/>
      <family val="3"/>
      <charset val="1"/>
    </font>
    <font>
      <b val="true"/>
      <sz val="15"/>
      <name val="Courier New"/>
      <family val="3"/>
      <charset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BFBFBF"/>
      </patternFill>
    </fill>
    <fill>
      <patternFill patternType="solid">
        <fgColor rgb="FFFFFFFF"/>
        <bgColor rgb="FFFFFF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hair">
        <color rgb="FFBFBFBF"/>
      </left>
      <right style="hair">
        <color rgb="FFBFBFBF"/>
      </right>
      <top style="hair">
        <color rgb="FFBFBFBF"/>
      </top>
      <bottom style="hair">
        <color rgb="FFBFBFBF"/>
      </bottom>
      <diagonal/>
    </border>
    <border diagonalUp="false" diagonalDown="false">
      <left style="hair">
        <color rgb="FFBFBFBF"/>
      </left>
      <right style="hair">
        <color rgb="FFBFBFBF"/>
      </right>
      <top style="hair">
        <color rgb="FFBFBFBF"/>
      </top>
      <bottom style="thin"/>
      <diagonal/>
    </border>
    <border diagonalUp="false" diagonalDown="false">
      <left style="hair">
        <color rgb="FFBFBFBF"/>
      </left>
      <right style="hair">
        <color rgb="FFBFBFBF"/>
      </right>
      <top/>
      <bottom style="hair">
        <color rgb="FFBFBFBF"/>
      </bottom>
      <diagonal/>
    </border>
    <border diagonalUp="false" diagonalDown="false">
      <left/>
      <right/>
      <top style="hair">
        <color rgb="FFBFBFBF"/>
      </top>
      <bottom style="hair">
        <color rgb="FFBFBFBF"/>
      </bottom>
      <diagonal/>
    </border>
    <border diagonalUp="false" diagonalDown="false">
      <left style="hair">
        <color rgb="FFBFBFBF"/>
      </left>
      <right/>
      <top style="hair">
        <color rgb="FFBFBFBF"/>
      </top>
      <bottom style="hair">
        <color rgb="FFBFBFBF"/>
      </bottom>
      <diagonal/>
    </border>
    <border diagonalUp="false" diagonalDown="false">
      <left/>
      <right style="hair">
        <color rgb="FFBFBFBF"/>
      </right>
      <top style="hair">
        <color rgb="FFBFBFBF"/>
      </top>
      <bottom style="hair">
        <color rgb="FFBFBFBF"/>
      </bottom>
      <diagonal/>
    </border>
    <border diagonalUp="false" diagonalDown="false">
      <left/>
      <right/>
      <top style="hair">
        <color rgb="FFBFBFBF"/>
      </top>
      <bottom/>
      <diagonal/>
    </border>
    <border diagonalUp="false" diagonalDown="false">
      <left style="hair">
        <color rgb="FFBFBFBF"/>
      </left>
      <right/>
      <top style="hair">
        <color rgb="FFBFBFBF"/>
      </top>
      <bottom/>
      <diagonal/>
    </border>
    <border diagonalUp="false" diagonalDown="false">
      <left/>
      <right style="hair">
        <color rgb="FFBFBFBF"/>
      </right>
      <top style="hair">
        <color rgb="FFBFBFBF"/>
      </top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dotted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9">
    <xf numFmtId="164" fontId="0" fillId="0" borderId="0" xfId="0" applyFont="false" applyBorder="false" applyAlignment="false" applyProtection="false">
      <alignment horizontal="general" vertical="top" textRotation="0" wrapText="true" indent="0" shrinkToFit="false"/>
      <protection locked="fals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false" hidden="false"/>
    </xf>
    <xf numFmtId="164" fontId="0" fillId="0" borderId="0" xfId="0" applyFont="true" applyBorder="false" applyAlignment="true" applyProtection="false">
      <alignment horizontal="right" vertical="top" textRotation="0" wrapText="true" indent="0" shrinkToFit="false"/>
      <protection locked="false" hidden="false"/>
    </xf>
    <xf numFmtId="164" fontId="0" fillId="0" borderId="0" xfId="0" applyFont="true" applyBorder="false" applyAlignment="true" applyProtection="false">
      <alignment horizontal="left" vertical="top" textRotation="0" wrapText="true" indent="0" shrinkToFit="false"/>
      <protection locked="false" hidden="false"/>
    </xf>
    <xf numFmtId="165" fontId="4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fals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7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0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1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11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10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fals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5" fontId="12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5" fillId="0" borderId="1" xfId="0" applyFont="true" applyBorder="true" applyAlignment="true" applyProtection="false">
      <alignment horizontal="left" vertical="center" textRotation="0" wrapText="true" indent="0" shrinkToFit="false"/>
      <protection locked="false" hidden="false"/>
    </xf>
    <xf numFmtId="166" fontId="5" fillId="0" borderId="2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5" fillId="0" borderId="2" xfId="0" applyFont="true" applyBorder="true" applyAlignment="true" applyProtection="false">
      <alignment horizontal="left" vertical="center" textRotation="0" wrapText="true" indent="0" shrinkToFit="false"/>
      <protection locked="false" hidden="false"/>
    </xf>
    <xf numFmtId="164" fontId="9" fillId="0" borderId="1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11" fillId="0" borderId="3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7" fontId="13" fillId="0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8" fontId="13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0" fillId="0" borderId="1" xfId="0" applyFont="true" applyBorder="true" applyAlignment="true" applyProtection="false">
      <alignment horizontal="left" vertical="center" textRotation="0" wrapText="true" indent="0" shrinkToFit="false"/>
      <protection locked="false" hidden="false"/>
    </xf>
    <xf numFmtId="166" fontId="10" fillId="0" borderId="1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9" fillId="0" borderId="1" xfId="0" applyFont="true" applyBorder="true" applyAlignment="true" applyProtection="false">
      <alignment horizontal="left" vertical="center" textRotation="0" wrapText="true" indent="0" shrinkToFit="false"/>
      <protection locked="false" hidden="false"/>
    </xf>
    <xf numFmtId="165" fontId="12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0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13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top" textRotation="0" wrapText="true" indent="0" shrinkToFit="false"/>
      <protection locked="false" hidden="false"/>
    </xf>
    <xf numFmtId="165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0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center" textRotation="0" wrapText="true" indent="0" shrinkToFit="false"/>
      <protection locked="false" hidden="false"/>
    </xf>
    <xf numFmtId="164" fontId="5" fillId="0" borderId="3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10" fillId="0" borderId="3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4" fontId="0" fillId="0" borderId="0" xfId="0" applyFont="true" applyBorder="true" applyAlignment="true" applyProtection="false">
      <alignment horizontal="center" vertical="top" textRotation="0" wrapText="true" indent="0" shrinkToFit="false"/>
      <protection locked="false" hidden="false"/>
    </xf>
    <xf numFmtId="165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2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11" xfId="0" applyFont="true" applyBorder="true" applyAlignment="false" applyProtection="false">
      <alignment horizontal="general" vertical="top" textRotation="0" wrapText="true" indent="0" shrinkToFit="false"/>
      <protection locked="false" hidden="false"/>
    </xf>
    <xf numFmtId="164" fontId="8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1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8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14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12" fillId="2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1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2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2" fillId="2" borderId="1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12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8" fillId="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2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2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5" fontId="1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7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13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12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2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2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12" fillId="0" borderId="1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9" fontId="12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2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2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1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17" fillId="2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2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17" fillId="2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5" fontId="12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7" fontId="1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14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right" vertical="center" textRotation="0" wrapText="false" indent="0" shrinkToFit="false"/>
      <protection locked="false" hidden="false"/>
    </xf>
    <xf numFmtId="164" fontId="12" fillId="0" borderId="0" xfId="0" applyFont="true" applyBorder="false" applyAlignment="true" applyProtection="false">
      <alignment horizontal="right" vertical="top" textRotation="0" wrapText="true" indent="0" shrinkToFit="false"/>
      <protection locked="false" hidden="false"/>
    </xf>
    <xf numFmtId="166" fontId="14" fillId="0" borderId="11" xfId="0" applyFont="true" applyBorder="true" applyAlignment="true" applyProtection="false">
      <alignment horizontal="right" vertical="top" textRotation="0" wrapText="true" indent="0" shrinkToFit="false"/>
      <protection locked="false" hidden="false"/>
    </xf>
    <xf numFmtId="166" fontId="1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14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3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2" fillId="0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8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2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2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1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12" fillId="0" borderId="1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1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4" fillId="2" borderId="13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9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2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2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1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12" fillId="0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2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2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70" fontId="1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70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1" fontId="12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6" fontId="13" fillId="2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13" fillId="2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2" fillId="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2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2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12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2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1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12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2" fillId="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3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8" fillId="0" borderId="1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0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3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3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12" fillId="0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72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76092"/>
      <rgbColor rgb="FF969696"/>
      <rgbColor rgb="FF003366"/>
      <rgbColor rgb="FF339966"/>
      <rgbColor rgb="FF003300"/>
      <rgbColor rgb="FF333300"/>
      <rgbColor rgb="FF9933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63"/>
  <sheetViews>
    <sheetView windowProtection="false" showFormulas="false" showGridLines="true" showRowColHeaders="true" showZeros="true" rightToLeft="false" tabSelected="false" showOutlineSymbols="true" defaultGridColor="true" view="pageBreakPreview" topLeftCell="A37" colorId="64" zoomScale="140" zoomScaleNormal="100" zoomScalePageLayoutView="140" workbookViewId="0">
      <selection pane="topLeft" activeCell="D56" activeCellId="0" sqref="D56"/>
    </sheetView>
  </sheetViews>
  <sheetFormatPr defaultRowHeight="10.5"/>
  <cols>
    <col collapsed="false" hidden="false" max="2" min="1" style="1" width="16.2549019607843"/>
    <col collapsed="false" hidden="false" max="3" min="3" style="2" width="19.8888888888889"/>
    <col collapsed="false" hidden="false" max="6" min="4" style="3" width="19.8888888888889"/>
    <col collapsed="false" hidden="false" max="7" min="7" style="2" width="19.8888888888889"/>
    <col collapsed="false" hidden="false" max="8" min="8" style="3" width="19.8888888888889"/>
    <col collapsed="false" hidden="false" max="1025" min="9" style="3" width="11.5882352941176"/>
  </cols>
  <sheetData>
    <row r="1" s="5" customFormat="true" ht="21" hidden="false" customHeight="false" outlineLevel="0" collapsed="false">
      <c r="A1" s="4" t="str">
        <f aca="false">'2'!A1:H1</f>
        <v>Nome da Empresa, Lda</v>
      </c>
      <c r="B1" s="4"/>
      <c r="C1" s="4"/>
      <c r="D1" s="4"/>
      <c r="E1" s="4"/>
      <c r="F1" s="4"/>
      <c r="G1" s="4"/>
      <c r="H1" s="4"/>
    </row>
    <row r="2" customFormat="false" ht="16.5" hidden="false" customHeight="false" outlineLevel="0" collapsed="false">
      <c r="A2" s="6" t="s">
        <v>0</v>
      </c>
      <c r="B2" s="6"/>
      <c r="C2" s="6"/>
      <c r="D2" s="6"/>
      <c r="E2" s="6"/>
      <c r="F2" s="6"/>
      <c r="G2" s="6"/>
      <c r="H2" s="6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false" outlineLevel="0" collapsed="false">
      <c r="A3" s="7"/>
      <c r="B3" s="7"/>
      <c r="C3" s="7"/>
      <c r="D3" s="7"/>
      <c r="E3" s="7"/>
      <c r="F3" s="7"/>
      <c r="G3" s="7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5" hidden="false" customHeight="true" outlineLevel="0" collapsed="false">
      <c r="A4" s="8" t="s">
        <v>1</v>
      </c>
      <c r="B4" s="8"/>
      <c r="C4" s="8"/>
      <c r="D4" s="8"/>
      <c r="E4" s="8"/>
      <c r="F4" s="8"/>
      <c r="G4" s="8"/>
      <c r="H4" s="8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s="10" customFormat="true" ht="10.5" hidden="false" customHeight="true" outlineLevel="0" collapsed="false">
      <c r="A5" s="9" t="s">
        <v>2</v>
      </c>
      <c r="B5" s="9"/>
      <c r="C5" s="9" t="s">
        <v>3</v>
      </c>
      <c r="D5" s="9"/>
      <c r="E5" s="9"/>
      <c r="F5" s="9"/>
      <c r="G5" s="9"/>
      <c r="H5" s="9"/>
    </row>
    <row r="6" customFormat="false" ht="10.5" hidden="false" customHeight="false" outlineLevel="0" collapsed="false">
      <c r="A6" s="9" t="s">
        <v>4</v>
      </c>
      <c r="B6" s="9" t="s">
        <v>5</v>
      </c>
      <c r="C6" s="9" t="s">
        <v>4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10</v>
      </c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5" customFormat="true" ht="11.25" hidden="false" customHeight="false" outlineLevel="0" collapsed="false">
      <c r="A7" s="11" t="n">
        <v>2011</v>
      </c>
      <c r="B7" s="11" t="n">
        <v>2015</v>
      </c>
      <c r="C7" s="12" t="n">
        <v>0</v>
      </c>
      <c r="D7" s="12" t="n">
        <v>0</v>
      </c>
      <c r="E7" s="13" t="n">
        <f aca="false">C7-D7</f>
        <v>0</v>
      </c>
      <c r="F7" s="13" t="n">
        <f aca="false">IF(E7&lt;F14,E7,F14)</f>
        <v>0</v>
      </c>
      <c r="G7" s="13" t="n">
        <f aca="false">C7-D7-F7</f>
        <v>0</v>
      </c>
      <c r="H7" s="13"/>
    </row>
    <row r="8" s="5" customFormat="true" ht="11.25" hidden="false" customHeight="false" outlineLevel="0" collapsed="false">
      <c r="A8" s="11" t="n">
        <v>2012</v>
      </c>
      <c r="B8" s="11" t="n">
        <v>2016</v>
      </c>
      <c r="C8" s="12" t="n">
        <v>0</v>
      </c>
      <c r="D8" s="12" t="n">
        <v>0</v>
      </c>
      <c r="E8" s="13" t="n">
        <f aca="false">C8-D8</f>
        <v>0</v>
      </c>
      <c r="F8" s="13" t="n">
        <f aca="false">IF((E8+E7-F7)&lt;(F14-F7),(E8+E7-F7),(F14-F7))</f>
        <v>0</v>
      </c>
      <c r="G8" s="13"/>
      <c r="H8" s="13" t="n">
        <f aca="false">C8-D8-F8-G8</f>
        <v>0</v>
      </c>
    </row>
    <row r="9" s="5" customFormat="true" ht="11.25" hidden="false" customHeight="false" outlineLevel="0" collapsed="false">
      <c r="A9" s="11" t="n">
        <v>2013</v>
      </c>
      <c r="B9" s="11" t="n">
        <v>2017</v>
      </c>
      <c r="C9" s="12" t="n">
        <v>0</v>
      </c>
      <c r="D9" s="12" t="n">
        <v>0</v>
      </c>
      <c r="E9" s="13" t="n">
        <f aca="false">C9-D9</f>
        <v>0</v>
      </c>
      <c r="F9" s="13" t="n">
        <f aca="false">IF((E8+E7+E9-F8-F7)&lt;(F14-F7-F8),(E8+E7+E9-F7-F8),(F14-F7-F8))</f>
        <v>0</v>
      </c>
      <c r="G9" s="13"/>
      <c r="H9" s="13" t="n">
        <f aca="false">C9-D9-F9-G9</f>
        <v>0</v>
      </c>
    </row>
    <row r="10" s="5" customFormat="true" ht="11.25" hidden="false" customHeight="false" outlineLevel="0" collapsed="false">
      <c r="A10" s="11" t="n">
        <v>2014</v>
      </c>
      <c r="B10" s="11" t="n">
        <v>2020</v>
      </c>
      <c r="C10" s="12" t="n">
        <v>0</v>
      </c>
      <c r="D10" s="12" t="n">
        <v>0</v>
      </c>
      <c r="E10" s="13" t="n">
        <f aca="false">C10-D10</f>
        <v>0</v>
      </c>
      <c r="F10" s="13" t="n">
        <f aca="false">IF((E8+E7+E9+E10-F8-F7-F9)&lt;(F14-F7-F8-F9),(E8+E7+E9+E10-F7-F8-F9),(F14-F7-F8-F9))</f>
        <v>0</v>
      </c>
      <c r="G10" s="13"/>
      <c r="H10" s="13" t="n">
        <f aca="false">C10-D10-F10-G10</f>
        <v>0</v>
      </c>
    </row>
    <row r="11" customFormat="false" ht="11.25" hidden="false" customHeight="false" outlineLevel="0" collapsed="false">
      <c r="A11" s="11" t="n">
        <v>2015</v>
      </c>
      <c r="B11" s="11" t="n">
        <v>2021</v>
      </c>
      <c r="C11" s="14" t="n">
        <v>0</v>
      </c>
      <c r="D11" s="14" t="n">
        <v>0</v>
      </c>
      <c r="E11" s="15" t="n">
        <f aca="false">C11-D11</f>
        <v>0</v>
      </c>
      <c r="F11" s="15" t="n">
        <f aca="false">IF((E8+E7+E9+E10+E11-F8-F7-F9-F10)&lt;(F14-F7-F8-F9-F10),(E8+E7+E9+E10+E11-F7-F8-F9-F10),(F14-F7-F8-F9-F10))</f>
        <v>0</v>
      </c>
      <c r="G11" s="15"/>
      <c r="H11" s="15" t="n">
        <f aca="false">C11-D11-F11-G11</f>
        <v>0</v>
      </c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s="19" customFormat="true" ht="11.25" hidden="false" customHeight="false" outlineLevel="0" collapsed="false">
      <c r="A12" s="16"/>
      <c r="B12" s="17" t="s">
        <v>11</v>
      </c>
      <c r="C12" s="18" t="n">
        <f aca="false">SUM(C7:C11)</f>
        <v>0</v>
      </c>
      <c r="D12" s="18" t="n">
        <f aca="false">SUM(D7:D11)</f>
        <v>0</v>
      </c>
      <c r="E12" s="18" t="n">
        <f aca="false">SUM(E7:E11)</f>
        <v>0</v>
      </c>
      <c r="F12" s="18" t="n">
        <f aca="false">SUM(F7:F11)</f>
        <v>0</v>
      </c>
      <c r="G12" s="18" t="n">
        <f aca="false">SUM(G7:G11)</f>
        <v>0</v>
      </c>
      <c r="H12" s="18" t="n">
        <f aca="false">SUM(H7:H11)</f>
        <v>0</v>
      </c>
    </row>
    <row r="13" customFormat="false" ht="11.25" hidden="false" customHeight="false" outlineLevel="0" collapsed="false">
      <c r="A13" s="16"/>
      <c r="B13" s="17"/>
      <c r="C13" s="20"/>
      <c r="D13" s="20"/>
      <c r="E13" s="20"/>
      <c r="F13" s="20"/>
      <c r="G13" s="20"/>
      <c r="H13" s="2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1.25" hidden="false" customHeight="false" outlineLevel="0" collapsed="false">
      <c r="A14" s="16"/>
      <c r="B14" s="17"/>
      <c r="C14" s="20"/>
      <c r="D14" s="20"/>
      <c r="E14" s="21" t="s">
        <v>12</v>
      </c>
      <c r="F14" s="20" t="n">
        <f aca="false">'2'!F71-'2'!F73-'2'!F74-'2'!F75</f>
        <v>0</v>
      </c>
      <c r="G14" s="20"/>
      <c r="H14" s="2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s="5" customFormat="true" ht="30" hidden="false" customHeight="true" outlineLevel="0" collapsed="false"/>
    <row r="16" customFormat="false" ht="15" hidden="false" customHeight="true" outlineLevel="0" collapsed="false">
      <c r="A16" s="8" t="s">
        <v>13</v>
      </c>
      <c r="B16" s="8"/>
      <c r="C16" s="8"/>
      <c r="D16" s="8"/>
      <c r="E16" s="8"/>
      <c r="F16" s="8"/>
      <c r="G16" s="8"/>
      <c r="H16" s="8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s="22" customFormat="true" ht="10.5" hidden="false" customHeight="true" outlineLevel="0" collapsed="false">
      <c r="A17" s="9" t="s">
        <v>2</v>
      </c>
      <c r="B17" s="9"/>
      <c r="C17" s="9" t="s">
        <v>3</v>
      </c>
      <c r="D17" s="9"/>
      <c r="E17" s="9"/>
      <c r="F17" s="9"/>
      <c r="G17" s="9"/>
      <c r="H17" s="9"/>
    </row>
    <row r="18" customFormat="false" ht="19.5" hidden="false" customHeight="false" outlineLevel="0" collapsed="false">
      <c r="A18" s="9" t="s">
        <v>14</v>
      </c>
      <c r="B18" s="9" t="s">
        <v>15</v>
      </c>
      <c r="C18" s="9" t="s">
        <v>16</v>
      </c>
      <c r="D18" s="9" t="s">
        <v>6</v>
      </c>
      <c r="E18" s="9" t="s">
        <v>7</v>
      </c>
      <c r="F18" s="9" t="s">
        <v>8</v>
      </c>
      <c r="G18" s="9" t="s">
        <v>9</v>
      </c>
      <c r="H18" s="9" t="s">
        <v>10</v>
      </c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s="26" customFormat="true" ht="11.25" hidden="false" customHeight="false" outlineLevel="0" collapsed="false">
      <c r="A19" s="23" t="n">
        <v>2009</v>
      </c>
      <c r="B19" s="23" t="n">
        <v>2015</v>
      </c>
      <c r="C19" s="24" t="n">
        <v>0</v>
      </c>
      <c r="D19" s="24" t="n">
        <v>0</v>
      </c>
      <c r="E19" s="25" t="n">
        <f aca="false">IF(C19-D19&lt;0.001,0,C19-D19)</f>
        <v>0</v>
      </c>
      <c r="F19" s="25" t="n">
        <f aca="false">IF(E19&lt;F26,E19,F26)</f>
        <v>0</v>
      </c>
      <c r="G19" s="25" t="n">
        <f aca="false">C19-D19-F19</f>
        <v>0</v>
      </c>
      <c r="H19" s="25"/>
    </row>
    <row r="20" s="5" customFormat="true" ht="11.25" hidden="false" customHeight="false" outlineLevel="0" collapsed="false">
      <c r="A20" s="11" t="n">
        <v>2012</v>
      </c>
      <c r="B20" s="11" t="n">
        <v>2017</v>
      </c>
      <c r="C20" s="12" t="n">
        <v>0</v>
      </c>
      <c r="D20" s="12" t="n">
        <v>0</v>
      </c>
      <c r="E20" s="25" t="n">
        <f aca="false">IF(C20-D20&lt;0.001,0,C20-D20)</f>
        <v>0</v>
      </c>
      <c r="F20" s="25" t="n">
        <f aca="false">IF((F26-F19)&lt;(E19+E20-F19),(F26-F19),(E19+E20-F19))</f>
        <v>0</v>
      </c>
      <c r="G20" s="13"/>
      <c r="H20" s="25" t="n">
        <f aca="false">C20-D20-F20-G20</f>
        <v>0</v>
      </c>
    </row>
    <row r="21" s="5" customFormat="true" ht="11.25" hidden="false" customHeight="false" outlineLevel="0" collapsed="false">
      <c r="A21" s="11" t="n">
        <v>2013</v>
      </c>
      <c r="B21" s="11" t="n">
        <v>2018</v>
      </c>
      <c r="C21" s="12" t="n">
        <v>0</v>
      </c>
      <c r="D21" s="12" t="n">
        <v>0</v>
      </c>
      <c r="E21" s="25" t="n">
        <f aca="false">IF(C21-D21&lt;0.001,0,C21-D21)</f>
        <v>0</v>
      </c>
      <c r="F21" s="25" t="n">
        <f aca="false">IF((F26-F19-F20)&lt;(E19+E20+E21-F19-F20),(F26-F19-F20),(E19+E20+E21-F19-F20))</f>
        <v>0</v>
      </c>
      <c r="G21" s="13"/>
      <c r="H21" s="25" t="n">
        <f aca="false">C21-D21-F21-G21</f>
        <v>0</v>
      </c>
    </row>
    <row r="22" s="5" customFormat="true" ht="11.25" hidden="false" customHeight="false" outlineLevel="0" collapsed="false">
      <c r="A22" s="11" t="n">
        <v>2014</v>
      </c>
      <c r="B22" s="11" t="n">
        <v>2026</v>
      </c>
      <c r="C22" s="12" t="n">
        <v>0</v>
      </c>
      <c r="D22" s="12" t="n">
        <v>0</v>
      </c>
      <c r="E22" s="25" t="n">
        <f aca="false">IF(C22-D22&lt;0.001,0,C22-D22)</f>
        <v>0</v>
      </c>
      <c r="F22" s="25" t="n">
        <f aca="false">IF((F26-F19-F20-F21)&lt;(E19+E20+E21+E22-F19-F20-F21),(F26-F19-F20-F21),(E19+E20+E21+E22-F19-F20-F21))</f>
        <v>0</v>
      </c>
      <c r="G22" s="13"/>
      <c r="H22" s="25" t="n">
        <f aca="false">C22-D22-F22-G22</f>
        <v>0</v>
      </c>
    </row>
    <row r="23" customFormat="false" ht="11.25" hidden="false" customHeight="false" outlineLevel="0" collapsed="false">
      <c r="A23" s="11" t="n">
        <v>2015</v>
      </c>
      <c r="B23" s="11" t="n">
        <v>2027</v>
      </c>
      <c r="C23" s="15" t="n">
        <f aca="false">IF('2'!F49&lt;0,'2'!F49,0)</f>
        <v>0</v>
      </c>
      <c r="D23" s="14"/>
      <c r="E23" s="27"/>
      <c r="F23" s="14"/>
      <c r="G23" s="15"/>
      <c r="H23" s="27" t="n">
        <f aca="false">C23-D23-F23-G23</f>
        <v>0</v>
      </c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s="19" customFormat="true" ht="11.25" hidden="false" customHeight="false" outlineLevel="0" collapsed="false">
      <c r="A24" s="16"/>
      <c r="B24" s="17" t="s">
        <v>11</v>
      </c>
      <c r="C24" s="18" t="n">
        <f aca="false">SUM(C19:C23)</f>
        <v>0</v>
      </c>
      <c r="D24" s="18" t="n">
        <f aca="false">SUM(D19:D23)</f>
        <v>0</v>
      </c>
      <c r="E24" s="18" t="n">
        <f aca="false">SUM(E19:E23)</f>
        <v>0</v>
      </c>
      <c r="F24" s="18" t="n">
        <f aca="false">SUM(F19:F23)</f>
        <v>0</v>
      </c>
      <c r="G24" s="18" t="n">
        <f aca="false">SUM(G19:G23)</f>
        <v>0</v>
      </c>
      <c r="H24" s="18" t="n">
        <f aca="false">SUM(H19:H23)</f>
        <v>0</v>
      </c>
    </row>
    <row r="25" customFormat="false" ht="11.25" hidden="false" customHeight="false" outlineLevel="0" collapsed="false">
      <c r="A25" s="16"/>
      <c r="B25" s="17"/>
      <c r="C25" s="20"/>
      <c r="D25" s="20"/>
      <c r="E25" s="20"/>
      <c r="F25" s="20"/>
      <c r="G25" s="20"/>
      <c r="H25" s="2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11.25" hidden="false" customHeight="false" outlineLevel="0" collapsed="false">
      <c r="A26" s="16"/>
      <c r="B26" s="17"/>
      <c r="C26" s="20"/>
      <c r="D26" s="20"/>
      <c r="E26" s="21" t="s">
        <v>17</v>
      </c>
      <c r="F26" s="20" t="n">
        <f aca="false">'2'!F56</f>
        <v>0</v>
      </c>
      <c r="G26" s="20"/>
      <c r="H26" s="2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s="5" customFormat="true" ht="30" hidden="false" customHeight="true" outlineLevel="0" collapsed="false"/>
    <row r="28" customFormat="false" ht="16.5" hidden="false" customHeight="false" outlineLevel="0" collapsed="false">
      <c r="A28" s="28" t="s">
        <v>18</v>
      </c>
      <c r="B28" s="28"/>
      <c r="C28" s="28"/>
      <c r="D28" s="28"/>
      <c r="E28" s="28"/>
      <c r="F28" s="28"/>
      <c r="G28" s="28"/>
      <c r="H28" s="28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10.5" hidden="false" customHeight="true" outlineLevel="0" collapsed="false">
      <c r="A29" s="9" t="s">
        <v>2</v>
      </c>
      <c r="B29" s="9"/>
      <c r="C29" s="9" t="s">
        <v>3</v>
      </c>
      <c r="D29" s="9"/>
      <c r="E29" s="9"/>
      <c r="F29" s="9"/>
      <c r="G29" s="9"/>
      <c r="H29" s="9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19.5" hidden="false" customHeight="false" outlineLevel="0" collapsed="false">
      <c r="A30" s="9" t="s">
        <v>19</v>
      </c>
      <c r="B30" s="9" t="s">
        <v>20</v>
      </c>
      <c r="C30" s="9" t="s">
        <v>21</v>
      </c>
      <c r="D30" s="9" t="s">
        <v>22</v>
      </c>
      <c r="E30" s="9" t="s">
        <v>23</v>
      </c>
      <c r="F30" s="9" t="s">
        <v>24</v>
      </c>
      <c r="G30" s="9" t="s">
        <v>25</v>
      </c>
      <c r="H30" s="9" t="s">
        <v>26</v>
      </c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1.25" hidden="false" customHeight="false" outlineLevel="0" collapsed="false">
      <c r="A31" s="23" t="n">
        <v>2013</v>
      </c>
      <c r="B31" s="23" t="s">
        <v>27</v>
      </c>
      <c r="C31" s="24" t="n">
        <v>0</v>
      </c>
      <c r="D31" s="24" t="n">
        <v>0.001</v>
      </c>
      <c r="E31" s="24" t="n">
        <v>0</v>
      </c>
      <c r="F31" s="24" t="n">
        <v>0</v>
      </c>
      <c r="G31" s="25" t="n">
        <f aca="false">((D31-E31-F31)/D31)*C31</f>
        <v>0</v>
      </c>
      <c r="H31" s="25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1.25" hidden="false" customHeight="false" outlineLevel="0" collapsed="false">
      <c r="A32" s="11" t="n">
        <v>2014</v>
      </c>
      <c r="B32" s="11" t="s">
        <v>28</v>
      </c>
      <c r="C32" s="12" t="n">
        <v>0</v>
      </c>
      <c r="D32" s="12" t="n">
        <v>0</v>
      </c>
      <c r="E32" s="12" t="n">
        <v>0</v>
      </c>
      <c r="F32" s="24" t="n">
        <v>0</v>
      </c>
      <c r="G32" s="13"/>
      <c r="H32" s="25" t="n">
        <f aca="false">D32-E32-F32</f>
        <v>0</v>
      </c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11.25" hidden="false" customHeight="false" outlineLevel="0" collapsed="false">
      <c r="A33" s="11" t="n">
        <v>2015</v>
      </c>
      <c r="B33" s="11" t="s">
        <v>29</v>
      </c>
      <c r="C33" s="14" t="n">
        <v>0</v>
      </c>
      <c r="D33" s="14" t="n">
        <v>0</v>
      </c>
      <c r="E33" s="14" t="n">
        <v>0</v>
      </c>
      <c r="F33" s="29" t="n">
        <v>0</v>
      </c>
      <c r="G33" s="15"/>
      <c r="H33" s="27" t="n">
        <f aca="false">D33-E33-F33</f>
        <v>0</v>
      </c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s="19" customFormat="true" ht="11.25" hidden="false" customHeight="false" outlineLevel="0" collapsed="false">
      <c r="A34" s="16"/>
      <c r="B34" s="17" t="s">
        <v>11</v>
      </c>
      <c r="C34" s="18" t="n">
        <f aca="false">SUM(C31:C33)</f>
        <v>0</v>
      </c>
      <c r="D34" s="18" t="n">
        <f aca="false">SUM(D31:D33)</f>
        <v>0.001</v>
      </c>
      <c r="E34" s="18" t="n">
        <f aca="false">SUM(E31:E33)</f>
        <v>0</v>
      </c>
      <c r="F34" s="18" t="n">
        <f aca="false">SUM(F31:F33)</f>
        <v>0</v>
      </c>
      <c r="G34" s="18" t="n">
        <f aca="false">SUM(G31:G33)</f>
        <v>0</v>
      </c>
      <c r="H34" s="18" t="n">
        <f aca="false">SUM(H31:H33)</f>
        <v>0</v>
      </c>
    </row>
    <row r="35" customFormat="false" ht="11.25" hidden="false" customHeight="false" outlineLevel="0" collapsed="false">
      <c r="A35" s="11"/>
      <c r="B35" s="11"/>
      <c r="C35" s="30"/>
      <c r="D35" s="31"/>
      <c r="E35" s="31"/>
      <c r="F35" s="30" t="s">
        <v>30</v>
      </c>
      <c r="G35" s="21" t="n">
        <f aca="false">G34*1.15</f>
        <v>0</v>
      </c>
      <c r="H35" s="31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0.5" hidden="false" customHeight="false" outlineLevel="0" collapsed="false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s="5" customFormat="true" ht="16.5" hidden="false" customHeight="false" outlineLevel="0" collapsed="false">
      <c r="A37" s="28" t="s">
        <v>31</v>
      </c>
      <c r="B37" s="28"/>
      <c r="C37" s="28"/>
      <c r="D37" s="28"/>
      <c r="E37" s="28"/>
      <c r="F37" s="28"/>
      <c r="G37" s="28"/>
      <c r="H37" s="28"/>
    </row>
    <row r="38" customFormat="false" ht="11.25" hidden="false" customHeight="true" outlineLevel="0" collapsed="false">
      <c r="A38" s="32"/>
      <c r="B38" s="32"/>
      <c r="C38" s="33" t="s">
        <v>32</v>
      </c>
      <c r="D38" s="33"/>
      <c r="E38" s="33"/>
      <c r="F38" s="34"/>
      <c r="G38" s="35"/>
      <c r="H38" s="34"/>
      <c r="I38" s="0"/>
      <c r="J38" s="0"/>
    </row>
    <row r="39" customFormat="false" ht="11.25" hidden="false" customHeight="false" outlineLevel="0" collapsed="false">
      <c r="A39" s="32"/>
      <c r="B39" s="32"/>
      <c r="C39" s="32" t="s">
        <v>33</v>
      </c>
      <c r="D39" s="32" t="s">
        <v>34</v>
      </c>
      <c r="E39" s="32" t="s">
        <v>35</v>
      </c>
      <c r="F39" s="34"/>
      <c r="G39" s="35"/>
      <c r="H39" s="34"/>
      <c r="I39" s="0"/>
      <c r="J39" s="0"/>
    </row>
    <row r="40" customFormat="false" ht="11.25" hidden="false" customHeight="false" outlineLevel="0" collapsed="false">
      <c r="A40" s="36" t="s">
        <v>36</v>
      </c>
      <c r="B40" s="36"/>
      <c r="C40" s="37"/>
      <c r="D40" s="38"/>
      <c r="E40" s="38"/>
      <c r="F40" s="34"/>
      <c r="G40" s="35"/>
      <c r="H40" s="34"/>
      <c r="I40" s="0"/>
      <c r="J40" s="0"/>
    </row>
    <row r="41" customFormat="false" ht="11.25" hidden="false" customHeight="false" outlineLevel="0" collapsed="false">
      <c r="A41" s="36" t="s">
        <v>37</v>
      </c>
      <c r="B41" s="36"/>
      <c r="C41" s="37"/>
      <c r="D41" s="38"/>
      <c r="E41" s="38"/>
      <c r="F41" s="34"/>
      <c r="G41" s="35"/>
      <c r="H41" s="34"/>
      <c r="I41" s="0"/>
      <c r="J41" s="0"/>
    </row>
    <row r="42" customFormat="false" ht="11.25" hidden="false" customHeight="false" outlineLevel="0" collapsed="false">
      <c r="A42" s="36" t="s">
        <v>38</v>
      </c>
      <c r="B42" s="36"/>
      <c r="C42" s="37"/>
      <c r="D42" s="38"/>
      <c r="E42" s="38"/>
      <c r="F42" s="34"/>
      <c r="G42" s="35"/>
      <c r="H42" s="34"/>
      <c r="I42" s="0"/>
      <c r="J42" s="0"/>
    </row>
    <row r="43" customFormat="false" ht="11.25" hidden="false" customHeight="false" outlineLevel="0" collapsed="false">
      <c r="A43" s="36" t="s">
        <v>39</v>
      </c>
      <c r="B43" s="36"/>
      <c r="C43" s="37"/>
      <c r="D43" s="38"/>
      <c r="E43" s="38"/>
      <c r="F43" s="34"/>
      <c r="G43" s="35"/>
      <c r="H43" s="34"/>
      <c r="I43" s="0"/>
      <c r="J43" s="0"/>
    </row>
    <row r="44" customFormat="false" ht="11.25" hidden="false" customHeight="false" outlineLevel="0" collapsed="false">
      <c r="A44" s="36" t="s">
        <v>40</v>
      </c>
      <c r="B44" s="36"/>
      <c r="C44" s="37"/>
      <c r="D44" s="38"/>
      <c r="E44" s="38"/>
      <c r="F44" s="34"/>
      <c r="G44" s="35"/>
      <c r="H44" s="34"/>
      <c r="I44" s="0"/>
      <c r="J44" s="0"/>
    </row>
    <row r="45" customFormat="false" ht="11.25" hidden="false" customHeight="false" outlineLevel="0" collapsed="false">
      <c r="A45" s="36" t="s">
        <v>41</v>
      </c>
      <c r="B45" s="36"/>
      <c r="C45" s="37"/>
      <c r="D45" s="38"/>
      <c r="E45" s="38"/>
      <c r="F45" s="34"/>
      <c r="G45" s="35"/>
      <c r="H45" s="34"/>
      <c r="I45" s="0"/>
      <c r="J45" s="0"/>
    </row>
    <row r="46" customFormat="false" ht="11.25" hidden="false" customHeight="false" outlineLevel="0" collapsed="false">
      <c r="A46" s="36" t="s">
        <v>42</v>
      </c>
      <c r="B46" s="36"/>
      <c r="C46" s="37"/>
      <c r="D46" s="38"/>
      <c r="E46" s="38"/>
      <c r="F46" s="34"/>
      <c r="G46" s="35"/>
      <c r="H46" s="34"/>
      <c r="I46" s="0"/>
      <c r="J46" s="0"/>
    </row>
    <row r="47" customFormat="false" ht="11.25" hidden="false" customHeight="false" outlineLevel="0" collapsed="false">
      <c r="A47" s="36" t="s">
        <v>43</v>
      </c>
      <c r="B47" s="36"/>
      <c r="C47" s="37"/>
      <c r="D47" s="38"/>
      <c r="E47" s="38"/>
      <c r="F47" s="34"/>
      <c r="G47" s="35"/>
      <c r="H47" s="34"/>
      <c r="I47" s="0"/>
      <c r="J47" s="0"/>
    </row>
    <row r="48" customFormat="false" ht="11.25" hidden="false" customHeight="false" outlineLevel="0" collapsed="false">
      <c r="A48" s="36" t="s">
        <v>44</v>
      </c>
      <c r="B48" s="36"/>
      <c r="C48" s="37"/>
      <c r="D48" s="38"/>
      <c r="E48" s="38"/>
      <c r="F48" s="34"/>
      <c r="G48" s="35"/>
      <c r="H48" s="34"/>
      <c r="I48" s="0"/>
      <c r="J48" s="0"/>
    </row>
    <row r="49" customFormat="false" ht="11.25" hidden="false" customHeight="false" outlineLevel="0" collapsed="false">
      <c r="A49" s="36" t="s">
        <v>45</v>
      </c>
      <c r="B49" s="36"/>
      <c r="C49" s="37"/>
      <c r="D49" s="38"/>
      <c r="E49" s="38"/>
      <c r="F49" s="34"/>
      <c r="G49" s="35"/>
      <c r="H49" s="34"/>
      <c r="I49" s="0"/>
      <c r="J49" s="0"/>
    </row>
    <row r="50" customFormat="false" ht="11.25" hidden="false" customHeight="false" outlineLevel="0" collapsed="false">
      <c r="A50" s="36" t="s">
        <v>46</v>
      </c>
      <c r="B50" s="36"/>
      <c r="C50" s="39"/>
      <c r="D50" s="40"/>
      <c r="E50" s="40"/>
      <c r="F50" s="34"/>
      <c r="G50" s="35"/>
      <c r="H50" s="34"/>
      <c r="I50" s="0"/>
      <c r="J50" s="0"/>
    </row>
    <row r="51" customFormat="false" ht="11.25" hidden="false" customHeight="false" outlineLevel="0" collapsed="false">
      <c r="A51" s="32"/>
      <c r="B51" s="41" t="s">
        <v>11</v>
      </c>
      <c r="C51" s="42" t="n">
        <f aca="false">SUM(C40:C50)</f>
        <v>0</v>
      </c>
      <c r="D51" s="42" t="n">
        <f aca="false">SUM(D40:D50)</f>
        <v>0</v>
      </c>
      <c r="E51" s="42" t="n">
        <f aca="false">SUM(E40:E50)</f>
        <v>0</v>
      </c>
      <c r="F51" s="34"/>
      <c r="G51" s="35"/>
      <c r="H51" s="34"/>
      <c r="I51" s="0"/>
      <c r="J51" s="0"/>
    </row>
    <row r="52" customFormat="false" ht="11.25" hidden="false" customHeight="false" outlineLevel="0" collapsed="false">
      <c r="A52" s="32"/>
      <c r="B52" s="32"/>
      <c r="C52" s="43" t="n">
        <f aca="false">IF('2'!F49&lt;0,0.2,0.1)</f>
        <v>0.1</v>
      </c>
      <c r="D52" s="44" t="n">
        <f aca="false">IF('2'!F49&lt;0,0.375,0.275)</f>
        <v>0.275</v>
      </c>
      <c r="E52" s="44" t="n">
        <f aca="false">IF('2'!F49&lt;0,0.45,0.35)</f>
        <v>0.35</v>
      </c>
      <c r="F52" s="34"/>
      <c r="G52" s="35"/>
      <c r="H52" s="34"/>
      <c r="I52" s="0"/>
      <c r="J52" s="0"/>
    </row>
    <row r="53" customFormat="false" ht="11.25" hidden="false" customHeight="false" outlineLevel="0" collapsed="false">
      <c r="A53" s="32"/>
      <c r="B53" s="32"/>
      <c r="C53" s="42" t="n">
        <f aca="false">C51*C52</f>
        <v>0</v>
      </c>
      <c r="D53" s="42" t="n">
        <f aca="false">D51*D52</f>
        <v>0</v>
      </c>
      <c r="E53" s="42" t="n">
        <f aca="false">E51*E52</f>
        <v>0</v>
      </c>
      <c r="F53" s="34"/>
      <c r="G53" s="35"/>
      <c r="H53" s="45" t="n">
        <f aca="false">SUM(C53:G53)</f>
        <v>0</v>
      </c>
      <c r="I53" s="0"/>
      <c r="J53" s="0"/>
    </row>
    <row r="54" customFormat="false" ht="11.25" hidden="false" customHeight="false" outlineLevel="0" collapsed="false">
      <c r="A54" s="32"/>
      <c r="B54" s="32"/>
      <c r="C54" s="46"/>
      <c r="D54" s="46"/>
      <c r="E54" s="46"/>
      <c r="F54" s="34"/>
      <c r="G54" s="35"/>
      <c r="H54" s="45"/>
      <c r="I54" s="0"/>
      <c r="J54" s="0"/>
    </row>
    <row r="55" customFormat="false" ht="11.25" hidden="false" customHeight="true" outlineLevel="0" collapsed="false">
      <c r="A55" s="32"/>
      <c r="B55" s="32"/>
      <c r="C55" s="47" t="s">
        <v>47</v>
      </c>
      <c r="D55" s="47"/>
      <c r="E55" s="47"/>
      <c r="F55" s="34"/>
      <c r="G55" s="35"/>
      <c r="H55" s="45"/>
      <c r="I55" s="0"/>
      <c r="J55" s="0"/>
    </row>
    <row r="56" customFormat="false" ht="11.25" hidden="false" customHeight="false" outlineLevel="0" collapsed="false">
      <c r="A56" s="32"/>
      <c r="B56" s="48"/>
      <c r="C56" s="49" t="s">
        <v>48</v>
      </c>
      <c r="D56" s="48"/>
      <c r="E56" s="50"/>
      <c r="F56" s="51" t="n">
        <v>0</v>
      </c>
      <c r="G56" s="52" t="n">
        <f aca="false">IF('2'!F431,0.2,0.1)</f>
        <v>0.1</v>
      </c>
      <c r="H56" s="53" t="n">
        <f aca="false">F56*G56</f>
        <v>0</v>
      </c>
      <c r="I56" s="54"/>
      <c r="J56" s="55"/>
    </row>
    <row r="57" customFormat="false" ht="11.25" hidden="false" customHeight="false" outlineLevel="0" collapsed="false">
      <c r="A57" s="32"/>
      <c r="B57" s="48"/>
      <c r="C57" s="49" t="s">
        <v>49</v>
      </c>
      <c r="D57" s="48"/>
      <c r="E57" s="50"/>
      <c r="F57" s="51" t="n">
        <v>0</v>
      </c>
      <c r="G57" s="52" t="n">
        <f aca="false">IF('2'!F49&lt;0,0.15,0.05)</f>
        <v>0.05</v>
      </c>
      <c r="H57" s="53" t="n">
        <f aca="false">F57*G57</f>
        <v>0</v>
      </c>
      <c r="I57" s="54"/>
      <c r="J57" s="55"/>
    </row>
    <row r="58" customFormat="false" ht="11.25" hidden="false" customHeight="false" outlineLevel="0" collapsed="false">
      <c r="A58" s="32"/>
      <c r="B58" s="48"/>
      <c r="C58" s="49" t="s">
        <v>50</v>
      </c>
      <c r="D58" s="48"/>
      <c r="E58" s="50"/>
      <c r="F58" s="51" t="n">
        <v>0</v>
      </c>
      <c r="G58" s="52" t="n">
        <f aca="false">IF('2'!F50&lt;0,0.15,0.05)</f>
        <v>0.05</v>
      </c>
      <c r="H58" s="53" t="n">
        <f aca="false">F58*G58</f>
        <v>0</v>
      </c>
      <c r="I58" s="54"/>
      <c r="J58" s="55"/>
    </row>
    <row r="59" customFormat="false" ht="11.25" hidden="false" customHeight="false" outlineLevel="0" collapsed="false">
      <c r="A59" s="32"/>
      <c r="B59" s="48"/>
      <c r="C59" s="49" t="s">
        <v>51</v>
      </c>
      <c r="D59" s="48"/>
      <c r="E59" s="50"/>
      <c r="F59" s="51" t="n">
        <v>0</v>
      </c>
      <c r="G59" s="52" t="n">
        <f aca="false">IF('2'!F51&lt;0,0.15,0.05)</f>
        <v>0.05</v>
      </c>
      <c r="H59" s="53" t="n">
        <f aca="false">F59*G59</f>
        <v>0</v>
      </c>
      <c r="I59" s="54"/>
      <c r="J59" s="55"/>
    </row>
    <row r="60" customFormat="false" ht="11.25" hidden="false" customHeight="false" outlineLevel="0" collapsed="false">
      <c r="A60" s="32"/>
      <c r="B60" s="48"/>
      <c r="C60" s="49" t="s">
        <v>52</v>
      </c>
      <c r="D60" s="48"/>
      <c r="E60" s="50"/>
      <c r="F60" s="51" t="n">
        <v>0</v>
      </c>
      <c r="G60" s="52" t="n">
        <f aca="false">IF('2'!F49&lt;0,0.45,0.35)</f>
        <v>0.35</v>
      </c>
      <c r="H60" s="53" t="n">
        <f aca="false">F60*G60</f>
        <v>0</v>
      </c>
      <c r="I60" s="54"/>
      <c r="J60" s="54"/>
    </row>
    <row r="61" customFormat="false" ht="11.25" hidden="false" customHeight="false" outlineLevel="0" collapsed="false">
      <c r="A61" s="32"/>
      <c r="B61" s="48"/>
      <c r="C61" s="49" t="s">
        <v>53</v>
      </c>
      <c r="D61" s="48"/>
      <c r="E61" s="50"/>
      <c r="F61" s="51" t="n">
        <v>0</v>
      </c>
      <c r="G61" s="52" t="n">
        <f aca="false">IF('2'!F50&lt;0,0.45,0.35)</f>
        <v>0.35</v>
      </c>
      <c r="H61" s="53" t="n">
        <f aca="false">F61*G61</f>
        <v>0</v>
      </c>
      <c r="I61" s="54"/>
      <c r="J61" s="54"/>
    </row>
    <row r="62" customFormat="false" ht="11.25" hidden="false" customHeight="false" outlineLevel="0" collapsed="false">
      <c r="A62" s="32"/>
      <c r="B62" s="56"/>
      <c r="C62" s="57" t="s">
        <v>54</v>
      </c>
      <c r="D62" s="56"/>
      <c r="E62" s="58"/>
      <c r="F62" s="59" t="n">
        <v>0</v>
      </c>
      <c r="G62" s="60" t="n">
        <f aca="false">IF('2'!F51&lt;0,0.45,0.35)</f>
        <v>0.35</v>
      </c>
      <c r="H62" s="61" t="n">
        <f aca="false">F62*G62</f>
        <v>0</v>
      </c>
      <c r="I62" s="54"/>
      <c r="J62" s="54"/>
    </row>
    <row r="63" customFormat="false" ht="11.25" hidden="false" customHeight="false" outlineLevel="0" collapsed="false">
      <c r="A63" s="32"/>
      <c r="B63" s="32"/>
      <c r="C63" s="35"/>
      <c r="D63" s="62"/>
      <c r="E63" s="62"/>
      <c r="F63" s="62"/>
      <c r="G63" s="63"/>
      <c r="H63" s="64" t="n">
        <f aca="false">SUM(H53:H62)</f>
        <v>0</v>
      </c>
    </row>
  </sheetData>
  <mergeCells count="25">
    <mergeCell ref="A1:H1"/>
    <mergeCell ref="A2:H2"/>
    <mergeCell ref="A4:H4"/>
    <mergeCell ref="A5:B5"/>
    <mergeCell ref="C5:H5"/>
    <mergeCell ref="A16:H16"/>
    <mergeCell ref="A17:B17"/>
    <mergeCell ref="C17:H17"/>
    <mergeCell ref="A28:H28"/>
    <mergeCell ref="A29:B29"/>
    <mergeCell ref="C29:H29"/>
    <mergeCell ref="A37:H37"/>
    <mergeCell ref="C38:E38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C55:E55"/>
  </mergeCells>
  <printOptions headings="false" gridLines="false" gridLinesSet="true" horizontalCentered="true" verticalCentered="false"/>
  <pageMargins left="0.39375" right="0.39375" top="0.393055555555556" bottom="0.393055555555556" header="0.196527777777778" footer="0.196527777777778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&amp;R&amp;"Verdana,Normal"&amp;7&amp;D &amp;T</oddHeader>
    <oddFooter>&amp;L&amp;"Verdana,Normal"&amp;6&amp;Z&amp;F&amp;R&amp;"Verdana,Normal"&amp;6Páginas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128"/>
  <sheetViews>
    <sheetView windowProtection="false" showFormulas="false" showGridLines="true" showRowColHeaders="true" showZeros="true" rightToLeft="false" tabSelected="true" showOutlineSymbols="true" defaultGridColor="true" view="pageBreakPreview" topLeftCell="A70" colorId="64" zoomScale="140" zoomScaleNormal="100" zoomScalePageLayoutView="140" workbookViewId="0">
      <selection pane="topLeft" activeCell="A73" activeCellId="0" sqref="A73"/>
    </sheetView>
  </sheetViews>
  <sheetFormatPr defaultRowHeight="10.5"/>
  <cols>
    <col collapsed="false" hidden="false" max="1" min="1" style="3" width="30.0915032679739"/>
    <col collapsed="false" hidden="false" max="2" min="2" style="3" width="18.6797385620915"/>
    <col collapsed="false" hidden="false" max="3" min="3" style="3" width="22.6535947712418"/>
    <col collapsed="false" hidden="false" max="4" min="4" style="2" width="20.0588235294118"/>
    <col collapsed="false" hidden="false" max="5" min="5" style="3" width="20.0588235294118"/>
    <col collapsed="false" hidden="false" max="6" min="6" style="2" width="20.0588235294118"/>
    <col collapsed="false" hidden="true" max="7" min="7" style="3" width="0"/>
    <col collapsed="false" hidden="false" max="8" min="8" style="65" width="9.68627450980392"/>
    <col collapsed="false" hidden="false" max="1025" min="9" style="3" width="13.6601307189542"/>
  </cols>
  <sheetData>
    <row r="1" s="54" customFormat="true" ht="19.5" hidden="false" customHeight="true" outlineLevel="0" collapsed="false">
      <c r="A1" s="7" t="s">
        <v>55</v>
      </c>
      <c r="B1" s="7"/>
      <c r="C1" s="7"/>
      <c r="D1" s="7"/>
      <c r="E1" s="7"/>
      <c r="F1" s="7"/>
      <c r="G1" s="7"/>
      <c r="H1" s="7"/>
    </row>
    <row r="2" s="54" customFormat="true" ht="16.5" hidden="false" customHeight="false" outlineLevel="0" collapsed="false">
      <c r="A2" s="66" t="s">
        <v>56</v>
      </c>
      <c r="B2" s="66"/>
      <c r="C2" s="66"/>
      <c r="D2" s="66"/>
      <c r="E2" s="66"/>
      <c r="F2" s="66"/>
      <c r="G2" s="66"/>
      <c r="H2" s="66"/>
    </row>
    <row r="3" s="54" customFormat="true" ht="12" hidden="false" customHeight="true" outlineLevel="0" collapsed="false">
      <c r="A3" s="0"/>
      <c r="B3" s="0"/>
      <c r="C3" s="0"/>
      <c r="D3" s="0"/>
      <c r="E3" s="0"/>
      <c r="F3" s="0"/>
      <c r="G3" s="0"/>
      <c r="H3" s="0"/>
    </row>
    <row r="4" s="54" customFormat="true" ht="12" hidden="false" customHeight="true" outlineLevel="0" collapsed="false">
      <c r="A4" s="67" t="s">
        <v>57</v>
      </c>
      <c r="B4" s="67"/>
      <c r="C4" s="67"/>
      <c r="D4" s="67"/>
      <c r="E4" s="67"/>
      <c r="F4" s="67"/>
      <c r="G4" s="67"/>
      <c r="H4" s="67"/>
    </row>
    <row r="5" s="54" customFormat="true" ht="12" hidden="false" customHeight="true" outlineLevel="0" collapsed="false">
      <c r="A5" s="68"/>
      <c r="B5" s="69"/>
      <c r="C5" s="69"/>
      <c r="D5" s="70"/>
      <c r="E5" s="71"/>
      <c r="F5" s="70"/>
      <c r="G5" s="0"/>
      <c r="H5" s="0"/>
    </row>
    <row r="6" s="54" customFormat="true" ht="12" hidden="false" customHeight="true" outlineLevel="0" collapsed="false">
      <c r="A6" s="72" t="s">
        <v>58</v>
      </c>
      <c r="B6" s="72"/>
      <c r="C6" s="72"/>
      <c r="D6" s="73"/>
      <c r="E6" s="73" t="s">
        <v>59</v>
      </c>
      <c r="F6" s="73" t="s">
        <v>60</v>
      </c>
      <c r="G6" s="74"/>
      <c r="H6" s="75" t="s">
        <v>61</v>
      </c>
    </row>
    <row r="7" s="54" customFormat="true" ht="12" hidden="false" customHeight="true" outlineLevel="0" collapsed="false">
      <c r="A7" s="76" t="s">
        <v>62</v>
      </c>
      <c r="B7" s="77"/>
      <c r="C7" s="76"/>
      <c r="D7" s="78"/>
      <c r="E7" s="79" t="n">
        <v>0</v>
      </c>
      <c r="F7" s="80"/>
      <c r="G7" s="0"/>
      <c r="H7" s="0"/>
    </row>
    <row r="8" s="54" customFormat="true" ht="12" hidden="false" customHeight="true" outlineLevel="0" collapsed="false">
      <c r="A8" s="69"/>
      <c r="B8" s="0"/>
      <c r="C8" s="69"/>
      <c r="D8" s="70" t="s">
        <v>63</v>
      </c>
      <c r="E8" s="81" t="n">
        <f aca="false">SUM(E7:E7)</f>
        <v>0</v>
      </c>
      <c r="F8" s="82" t="n">
        <f aca="false">E8</f>
        <v>0</v>
      </c>
      <c r="G8" s="0"/>
      <c r="H8" s="0"/>
    </row>
    <row r="9" s="54" customFormat="true" ht="12" hidden="false" customHeight="true" outlineLevel="0" collapsed="false">
      <c r="A9" s="83"/>
      <c r="B9" s="68"/>
      <c r="C9" s="68"/>
      <c r="D9" s="84"/>
      <c r="E9" s="85"/>
      <c r="F9" s="86"/>
      <c r="G9" s="0"/>
      <c r="H9" s="0"/>
    </row>
    <row r="10" s="54" customFormat="true" ht="12" hidden="false" customHeight="true" outlineLevel="0" collapsed="false">
      <c r="A10" s="69" t="s">
        <v>64</v>
      </c>
      <c r="B10" s="87"/>
      <c r="C10" s="88"/>
      <c r="D10" s="89"/>
      <c r="E10" s="90" t="n">
        <v>0</v>
      </c>
      <c r="F10" s="91"/>
      <c r="G10" s="0"/>
      <c r="H10" s="92" t="n">
        <v>702</v>
      </c>
    </row>
    <row r="11" s="54" customFormat="true" ht="12" hidden="false" customHeight="true" outlineLevel="0" collapsed="false">
      <c r="A11" s="69" t="s">
        <v>65</v>
      </c>
      <c r="B11" s="87"/>
      <c r="C11" s="88"/>
      <c r="D11" s="89"/>
      <c r="E11" s="90" t="n">
        <v>0</v>
      </c>
      <c r="F11" s="91"/>
      <c r="G11" s="0"/>
      <c r="H11" s="92" t="n">
        <v>703</v>
      </c>
    </row>
    <row r="12" s="54" customFormat="true" ht="12" hidden="false" customHeight="true" outlineLevel="0" collapsed="false">
      <c r="A12" s="69" t="s">
        <v>66</v>
      </c>
      <c r="B12" s="87"/>
      <c r="C12" s="88"/>
      <c r="D12" s="89"/>
      <c r="E12" s="90" t="n">
        <v>0</v>
      </c>
      <c r="F12" s="91"/>
      <c r="G12" s="0"/>
      <c r="H12" s="92" t="n">
        <v>704</v>
      </c>
    </row>
    <row r="13" s="54" customFormat="true" ht="12" hidden="false" customHeight="true" outlineLevel="0" collapsed="false">
      <c r="A13" s="69" t="s">
        <v>67</v>
      </c>
      <c r="B13" s="87"/>
      <c r="C13" s="93"/>
      <c r="D13" s="94"/>
      <c r="E13" s="95" t="n">
        <v>0</v>
      </c>
      <c r="F13" s="91"/>
      <c r="G13" s="0"/>
      <c r="H13" s="92" t="n">
        <v>705</v>
      </c>
    </row>
    <row r="14" s="54" customFormat="true" ht="12" hidden="false" customHeight="true" outlineLevel="0" collapsed="false">
      <c r="A14" s="96"/>
      <c r="B14" s="97"/>
      <c r="C14" s="0"/>
      <c r="D14" s="98" t="s">
        <v>68</v>
      </c>
      <c r="E14" s="99" t="n">
        <f aca="false">E10+E11-E12-E13</f>
        <v>0</v>
      </c>
      <c r="F14" s="100" t="n">
        <f aca="false">E14</f>
        <v>0</v>
      </c>
      <c r="G14" s="0"/>
      <c r="H14" s="101" t="n">
        <v>708</v>
      </c>
    </row>
    <row r="15" s="54" customFormat="true" ht="12" hidden="false" customHeight="true" outlineLevel="0" collapsed="false">
      <c r="A15" s="55"/>
      <c r="B15" s="69"/>
      <c r="C15" s="69"/>
      <c r="D15" s="70"/>
      <c r="E15" s="102"/>
      <c r="F15" s="103"/>
      <c r="G15" s="0"/>
      <c r="H15" s="0"/>
    </row>
    <row r="16" s="54" customFormat="true" ht="12" hidden="false" customHeight="true" outlineLevel="0" collapsed="false">
      <c r="A16" s="69" t="s">
        <v>69</v>
      </c>
      <c r="B16" s="69"/>
      <c r="C16" s="69"/>
      <c r="D16" s="70"/>
      <c r="E16" s="104" t="n">
        <v>0</v>
      </c>
      <c r="F16" s="91"/>
      <c r="G16" s="0"/>
      <c r="H16" s="101" t="n">
        <v>709</v>
      </c>
    </row>
    <row r="17" s="54" customFormat="true" ht="12" hidden="false" customHeight="true" outlineLevel="0" collapsed="false">
      <c r="A17" s="105" t="s">
        <v>70</v>
      </c>
      <c r="B17" s="87"/>
      <c r="C17" s="105"/>
      <c r="D17" s="89"/>
      <c r="E17" s="104" t="n">
        <v>0</v>
      </c>
      <c r="F17" s="91"/>
      <c r="G17" s="0"/>
      <c r="H17" s="101" t="n">
        <v>710</v>
      </c>
    </row>
    <row r="18" s="54" customFormat="true" ht="12" hidden="false" customHeight="true" outlineLevel="0" collapsed="false">
      <c r="A18" s="105" t="s">
        <v>71</v>
      </c>
      <c r="B18" s="87"/>
      <c r="C18" s="105"/>
      <c r="D18" s="89"/>
      <c r="E18" s="104" t="n">
        <v>0</v>
      </c>
      <c r="F18" s="91"/>
      <c r="G18" s="0"/>
      <c r="H18" s="101" t="n">
        <v>712</v>
      </c>
    </row>
    <row r="19" s="54" customFormat="true" ht="12" hidden="false" customHeight="true" outlineLevel="0" collapsed="false">
      <c r="A19" s="105" t="s">
        <v>72</v>
      </c>
      <c r="B19" s="87"/>
      <c r="C19" s="105"/>
      <c r="D19" s="89"/>
      <c r="E19" s="104" t="n">
        <v>0</v>
      </c>
      <c r="F19" s="91"/>
      <c r="G19" s="0"/>
      <c r="H19" s="101" t="n">
        <v>713</v>
      </c>
    </row>
    <row r="20" s="54" customFormat="true" ht="12" hidden="false" customHeight="true" outlineLevel="0" collapsed="false">
      <c r="A20" s="105" t="s">
        <v>73</v>
      </c>
      <c r="B20" s="87"/>
      <c r="C20" s="105"/>
      <c r="D20" s="89"/>
      <c r="E20" s="104" t="n">
        <v>0</v>
      </c>
      <c r="F20" s="91"/>
      <c r="G20" s="0"/>
      <c r="H20" s="101" t="n">
        <v>716</v>
      </c>
    </row>
    <row r="21" s="54" customFormat="true" ht="12" hidden="false" customHeight="true" outlineLevel="0" collapsed="false">
      <c r="A21" s="105" t="s">
        <v>74</v>
      </c>
      <c r="B21" s="87"/>
      <c r="C21" s="105"/>
      <c r="D21" s="89"/>
      <c r="E21" s="90" t="n">
        <v>0</v>
      </c>
      <c r="F21" s="91"/>
      <c r="G21" s="0"/>
      <c r="H21" s="101" t="n">
        <v>719</v>
      </c>
    </row>
    <row r="22" s="54" customFormat="true" ht="12" hidden="false" customHeight="true" outlineLevel="0" collapsed="false">
      <c r="A22" s="105" t="s">
        <v>75</v>
      </c>
      <c r="B22" s="87"/>
      <c r="C22" s="105"/>
      <c r="D22" s="89"/>
      <c r="E22" s="90" t="n">
        <v>0</v>
      </c>
      <c r="F22" s="91"/>
      <c r="G22" s="0"/>
      <c r="H22" s="101" t="n">
        <v>725</v>
      </c>
    </row>
    <row r="23" s="54" customFormat="true" ht="12" hidden="false" customHeight="true" outlineLevel="0" collapsed="false">
      <c r="A23" s="69" t="s">
        <v>76</v>
      </c>
      <c r="B23" s="87"/>
      <c r="C23" s="69"/>
      <c r="D23" s="89"/>
      <c r="E23" s="90" t="n">
        <v>0</v>
      </c>
      <c r="F23" s="91"/>
      <c r="G23" s="0"/>
      <c r="H23" s="101" t="n">
        <v>728</v>
      </c>
    </row>
    <row r="24" s="54" customFormat="true" ht="12" hidden="false" customHeight="true" outlineLevel="0" collapsed="false">
      <c r="A24" s="69" t="s">
        <v>77</v>
      </c>
      <c r="B24" s="87"/>
      <c r="C24" s="69"/>
      <c r="D24" s="89"/>
      <c r="E24" s="90" t="n">
        <v>0</v>
      </c>
      <c r="F24" s="91"/>
      <c r="G24" s="0"/>
      <c r="H24" s="101" t="n">
        <v>732</v>
      </c>
    </row>
    <row r="25" s="54" customFormat="true" ht="12" hidden="false" customHeight="true" outlineLevel="0" collapsed="false">
      <c r="A25" s="69" t="s">
        <v>78</v>
      </c>
      <c r="B25" s="87"/>
      <c r="C25" s="69"/>
      <c r="D25" s="89"/>
      <c r="E25" s="90" t="n">
        <v>0</v>
      </c>
      <c r="F25" s="91"/>
      <c r="G25" s="0"/>
      <c r="H25" s="101" t="n">
        <v>736</v>
      </c>
    </row>
    <row r="26" s="54" customFormat="true" ht="12" hidden="false" customHeight="true" outlineLevel="0" collapsed="false">
      <c r="A26" s="105" t="s">
        <v>79</v>
      </c>
      <c r="B26" s="87"/>
      <c r="C26" s="105"/>
      <c r="D26" s="89"/>
      <c r="E26" s="104" t="n">
        <v>0</v>
      </c>
      <c r="F26" s="91"/>
      <c r="G26" s="0"/>
      <c r="H26" s="101" t="n">
        <v>739</v>
      </c>
    </row>
    <row r="27" s="54" customFormat="true" ht="12" hidden="false" customHeight="true" outlineLevel="0" collapsed="false">
      <c r="A27" s="69" t="s">
        <v>80</v>
      </c>
      <c r="B27" s="87"/>
      <c r="C27" s="69"/>
      <c r="D27" s="89"/>
      <c r="E27" s="90" t="n">
        <v>0</v>
      </c>
      <c r="F27" s="91"/>
      <c r="G27" s="0"/>
      <c r="H27" s="101" t="n">
        <v>740</v>
      </c>
    </row>
    <row r="28" s="54" customFormat="true" ht="12" hidden="false" customHeight="true" outlineLevel="0" collapsed="false">
      <c r="A28" s="87" t="s">
        <v>81</v>
      </c>
      <c r="B28" s="87"/>
      <c r="C28" s="106"/>
      <c r="D28" s="107"/>
      <c r="E28" s="108" t="n">
        <f aca="false">'1'!G35</f>
        <v>0</v>
      </c>
      <c r="F28" s="89"/>
      <c r="G28" s="0"/>
      <c r="H28" s="101" t="n">
        <v>741</v>
      </c>
    </row>
    <row r="29" s="54" customFormat="true" ht="12" hidden="false" customHeight="true" outlineLevel="0" collapsed="false">
      <c r="A29" s="87" t="s">
        <v>82</v>
      </c>
      <c r="B29" s="87"/>
      <c r="C29" s="109"/>
      <c r="D29" s="106"/>
      <c r="E29" s="110" t="n">
        <v>0</v>
      </c>
      <c r="F29" s="89"/>
      <c r="G29" s="0"/>
      <c r="H29" s="101" t="n">
        <v>748</v>
      </c>
    </row>
    <row r="30" s="54" customFormat="true" ht="12" hidden="false" customHeight="true" outlineLevel="0" collapsed="false">
      <c r="A30" s="111" t="s">
        <v>83</v>
      </c>
      <c r="B30" s="112"/>
      <c r="C30" s="112"/>
      <c r="D30" s="113"/>
      <c r="E30" s="90" t="n">
        <v>0</v>
      </c>
      <c r="F30" s="91"/>
      <c r="G30" s="0"/>
      <c r="H30" s="101" t="n">
        <v>750</v>
      </c>
    </row>
    <row r="31" s="54" customFormat="true" ht="12" hidden="false" customHeight="true" outlineLevel="0" collapsed="false">
      <c r="A31" s="111" t="s">
        <v>84</v>
      </c>
      <c r="B31" s="112"/>
      <c r="C31" s="112"/>
      <c r="D31" s="113"/>
      <c r="E31" s="90" t="n">
        <v>0</v>
      </c>
      <c r="F31" s="91"/>
      <c r="G31" s="0"/>
      <c r="H31" s="101" t="n">
        <v>751</v>
      </c>
    </row>
    <row r="32" s="54" customFormat="true" ht="12" hidden="false" customHeight="true" outlineLevel="0" collapsed="false">
      <c r="A32" s="111"/>
      <c r="B32" s="112"/>
      <c r="C32" s="112"/>
      <c r="D32" s="113"/>
      <c r="E32" s="90" t="n">
        <v>0</v>
      </c>
      <c r="F32" s="91"/>
      <c r="G32" s="0"/>
      <c r="H32" s="101"/>
    </row>
    <row r="33" s="54" customFormat="true" ht="12" hidden="false" customHeight="true" outlineLevel="0" collapsed="false">
      <c r="A33" s="111"/>
      <c r="B33" s="112"/>
      <c r="C33" s="112"/>
      <c r="D33" s="113"/>
      <c r="E33" s="90" t="n">
        <v>0</v>
      </c>
      <c r="F33" s="91"/>
      <c r="G33" s="0"/>
      <c r="H33" s="101"/>
    </row>
    <row r="34" s="54" customFormat="true" ht="12" hidden="false" customHeight="true" outlineLevel="0" collapsed="false">
      <c r="A34" s="112"/>
      <c r="B34" s="112"/>
      <c r="C34" s="114"/>
      <c r="D34" s="113"/>
      <c r="E34" s="90" t="n">
        <v>0</v>
      </c>
      <c r="F34" s="91"/>
      <c r="G34" s="0"/>
      <c r="H34" s="101"/>
    </row>
    <row r="35" s="54" customFormat="true" ht="12" hidden="false" customHeight="true" outlineLevel="0" collapsed="false">
      <c r="A35" s="115"/>
      <c r="B35" s="97"/>
      <c r="C35" s="0"/>
      <c r="D35" s="98" t="s">
        <v>85</v>
      </c>
      <c r="E35" s="116" t="n">
        <f aca="false">SUM(E16:E34)</f>
        <v>0</v>
      </c>
      <c r="F35" s="117" t="n">
        <f aca="false">E35</f>
        <v>0</v>
      </c>
      <c r="G35" s="0"/>
      <c r="H35" s="101" t="n">
        <v>753</v>
      </c>
    </row>
    <row r="36" s="54" customFormat="true" ht="12" hidden="false" customHeight="true" outlineLevel="0" collapsed="false">
      <c r="A36" s="118"/>
      <c r="B36" s="69"/>
      <c r="C36" s="69"/>
      <c r="D36" s="119"/>
      <c r="E36" s="103"/>
      <c r="F36" s="91"/>
      <c r="G36" s="0"/>
      <c r="H36" s="0"/>
    </row>
    <row r="37" s="54" customFormat="true" ht="12" hidden="false" customHeight="true" outlineLevel="0" collapsed="false">
      <c r="A37" s="120" t="s">
        <v>86</v>
      </c>
      <c r="B37" s="69"/>
      <c r="C37" s="69"/>
      <c r="D37" s="119"/>
      <c r="E37" s="90" t="n">
        <v>0</v>
      </c>
      <c r="F37" s="87"/>
      <c r="G37" s="0"/>
      <c r="H37" s="101" t="n">
        <v>755</v>
      </c>
    </row>
    <row r="38" s="54" customFormat="true" ht="12" hidden="false" customHeight="true" outlineLevel="0" collapsed="false">
      <c r="A38" s="120" t="s">
        <v>87</v>
      </c>
      <c r="B38" s="69"/>
      <c r="C38" s="69"/>
      <c r="D38" s="119"/>
      <c r="E38" s="90" t="n">
        <v>0</v>
      </c>
      <c r="F38" s="87"/>
      <c r="G38" s="0"/>
      <c r="H38" s="101" t="n">
        <v>756</v>
      </c>
    </row>
    <row r="39" s="54" customFormat="true" ht="12" hidden="false" customHeight="true" outlineLevel="0" collapsed="false">
      <c r="A39" s="69" t="s">
        <v>88</v>
      </c>
      <c r="B39" s="69"/>
      <c r="C39" s="70"/>
      <c r="D39" s="89"/>
      <c r="E39" s="90" t="n">
        <v>0</v>
      </c>
      <c r="F39" s="87"/>
      <c r="G39" s="0"/>
      <c r="H39" s="101" t="n">
        <v>765</v>
      </c>
    </row>
    <row r="40" s="54" customFormat="true" ht="12" hidden="false" customHeight="true" outlineLevel="0" collapsed="false">
      <c r="A40" s="69" t="s">
        <v>75</v>
      </c>
      <c r="B40" s="69"/>
      <c r="C40" s="70"/>
      <c r="D40" s="89"/>
      <c r="E40" s="90" t="n">
        <v>0</v>
      </c>
      <c r="F40" s="87"/>
      <c r="G40" s="0"/>
      <c r="H40" s="101" t="n">
        <v>766</v>
      </c>
    </row>
    <row r="41" s="54" customFormat="true" ht="12" hidden="false" customHeight="true" outlineLevel="0" collapsed="false">
      <c r="A41" s="69" t="s">
        <v>89</v>
      </c>
      <c r="B41" s="69"/>
      <c r="C41" s="70"/>
      <c r="D41" s="89"/>
      <c r="E41" s="90" t="n">
        <v>0</v>
      </c>
      <c r="F41" s="87"/>
      <c r="G41" s="0"/>
      <c r="H41" s="101" t="n">
        <v>767</v>
      </c>
    </row>
    <row r="42" s="54" customFormat="true" ht="12" hidden="false" customHeight="true" outlineLevel="0" collapsed="false">
      <c r="A42" s="69" t="s">
        <v>90</v>
      </c>
      <c r="B42" s="69"/>
      <c r="C42" s="70"/>
      <c r="D42" s="89"/>
      <c r="E42" s="90" t="n">
        <v>0</v>
      </c>
      <c r="F42" s="87"/>
      <c r="G42" s="0"/>
      <c r="H42" s="101" t="n">
        <v>769</v>
      </c>
    </row>
    <row r="43" s="54" customFormat="true" ht="12" hidden="false" customHeight="true" outlineLevel="0" collapsed="false">
      <c r="A43" s="69" t="s">
        <v>91</v>
      </c>
      <c r="B43" s="69"/>
      <c r="C43" s="121"/>
      <c r="D43" s="89"/>
      <c r="E43" s="90" t="n">
        <v>0</v>
      </c>
      <c r="F43" s="87"/>
      <c r="G43" s="0"/>
      <c r="H43" s="101" t="n">
        <v>774</v>
      </c>
    </row>
    <row r="44" s="54" customFormat="true" ht="12" hidden="false" customHeight="true" outlineLevel="0" collapsed="false">
      <c r="A44" s="112"/>
      <c r="B44" s="112"/>
      <c r="C44" s="122"/>
      <c r="D44" s="113"/>
      <c r="E44" s="90" t="n">
        <v>0</v>
      </c>
      <c r="F44" s="87"/>
      <c r="G44" s="0"/>
      <c r="H44" s="101"/>
    </row>
    <row r="45" s="54" customFormat="true" ht="12" hidden="false" customHeight="true" outlineLevel="0" collapsed="false">
      <c r="A45" s="112"/>
      <c r="B45" s="112"/>
      <c r="C45" s="122"/>
      <c r="D45" s="113"/>
      <c r="E45" s="90" t="n">
        <v>0</v>
      </c>
      <c r="F45" s="87"/>
      <c r="G45" s="0"/>
      <c r="H45" s="101"/>
    </row>
    <row r="46" s="54" customFormat="true" ht="12" hidden="false" customHeight="true" outlineLevel="0" collapsed="false">
      <c r="A46" s="112"/>
      <c r="B46" s="112"/>
      <c r="C46" s="123"/>
      <c r="D46" s="113"/>
      <c r="E46" s="90" t="n">
        <v>0</v>
      </c>
      <c r="F46" s="71"/>
      <c r="G46" s="0"/>
      <c r="H46" s="101"/>
    </row>
    <row r="47" s="54" customFormat="true" ht="12" hidden="false" customHeight="true" outlineLevel="0" collapsed="false">
      <c r="A47" s="115"/>
      <c r="B47" s="97"/>
      <c r="C47" s="0"/>
      <c r="D47" s="98" t="s">
        <v>92</v>
      </c>
      <c r="E47" s="124" t="n">
        <f aca="false">SUM(E37:E46)</f>
        <v>0</v>
      </c>
      <c r="F47" s="125" t="n">
        <f aca="false">E47</f>
        <v>0</v>
      </c>
      <c r="G47" s="0"/>
      <c r="H47" s="101" t="n">
        <v>776</v>
      </c>
    </row>
    <row r="48" s="54" customFormat="true" ht="12" hidden="false" customHeight="true" outlineLevel="0" collapsed="false">
      <c r="A48" s="126"/>
      <c r="B48" s="127"/>
      <c r="C48" s="128"/>
      <c r="D48" s="129"/>
      <c r="E48" s="130"/>
      <c r="F48" s="129"/>
      <c r="G48" s="0"/>
      <c r="H48" s="118"/>
    </row>
    <row r="49" s="54" customFormat="true" ht="12" hidden="false" customHeight="true" outlineLevel="0" collapsed="false">
      <c r="A49" s="68"/>
      <c r="B49" s="68"/>
      <c r="C49" s="68"/>
      <c r="D49" s="131"/>
      <c r="E49" s="132" t="s">
        <v>93</v>
      </c>
      <c r="F49" s="133" t="n">
        <f aca="false">F8+F14+F35-F47</f>
        <v>0</v>
      </c>
      <c r="G49" s="0"/>
      <c r="H49" s="134" t="s">
        <v>94</v>
      </c>
    </row>
    <row r="50" s="54" customFormat="true" ht="12" hidden="false" customHeight="true" outlineLevel="0" collapsed="false">
      <c r="A50" s="68"/>
      <c r="B50" s="68"/>
      <c r="C50" s="68"/>
      <c r="D50" s="131"/>
      <c r="E50" s="132"/>
      <c r="F50" s="132"/>
      <c r="G50" s="0"/>
      <c r="H50" s="0"/>
    </row>
    <row r="51" customFormat="false" ht="12" hidden="false" customHeight="true" outlineLevel="0" collapsed="false">
      <c r="A51" s="135" t="s">
        <v>95</v>
      </c>
      <c r="B51" s="135"/>
      <c r="C51" s="135"/>
      <c r="D51" s="135"/>
      <c r="E51" s="135"/>
      <c r="F51" s="135"/>
      <c r="G51" s="135"/>
      <c r="H51" s="135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</row>
    <row r="52" customFormat="false" ht="12" hidden="false" customHeight="true" outlineLevel="0" collapsed="false">
      <c r="A52" s="136"/>
      <c r="B52" s="87"/>
      <c r="C52" s="87"/>
      <c r="D52" s="87"/>
      <c r="E52" s="87"/>
      <c r="F52" s="87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</row>
    <row r="53" customFormat="false" ht="12" hidden="false" customHeight="true" outlineLevel="0" collapsed="false">
      <c r="A53" s="136"/>
      <c r="B53" s="87"/>
      <c r="C53" s="137" t="s">
        <v>93</v>
      </c>
      <c r="D53" s="117"/>
      <c r="E53" s="138"/>
      <c r="F53" s="106" t="n">
        <f aca="false">IF(F49&gt;0,F49,0)</f>
        <v>0</v>
      </c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</row>
    <row r="54" customFormat="false" ht="12" hidden="false" customHeight="true" outlineLevel="0" collapsed="false">
      <c r="A54" s="136"/>
      <c r="B54" s="87"/>
      <c r="C54" s="137" t="s">
        <v>96</v>
      </c>
      <c r="D54" s="139" t="n">
        <f aca="false">F53</f>
        <v>0</v>
      </c>
      <c r="E54" s="138" t="n">
        <v>0.7</v>
      </c>
      <c r="F54" s="139" t="n">
        <f aca="false">D54*E54</f>
        <v>0</v>
      </c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</row>
    <row r="55" customFormat="false" ht="12" hidden="false" customHeight="true" outlineLevel="0" collapsed="false">
      <c r="A55" s="0"/>
      <c r="B55" s="0"/>
      <c r="C55" s="140" t="s">
        <v>97</v>
      </c>
      <c r="D55" s="141"/>
      <c r="E55" s="141"/>
      <c r="F55" s="142" t="n">
        <f aca="false">'1'!E24</f>
        <v>0</v>
      </c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</row>
    <row r="56" s="87" customFormat="true" ht="12" hidden="false" customHeight="true" outlineLevel="0" collapsed="false">
      <c r="C56" s="131" t="s">
        <v>98</v>
      </c>
      <c r="D56" s="131"/>
      <c r="E56" s="131"/>
      <c r="F56" s="143" t="n">
        <f aca="false">IF(F55&gt;F54,F54,F55)</f>
        <v>0</v>
      </c>
    </row>
    <row r="57" s="54" customFormat="true" ht="12" hidden="false" customHeight="true" outlineLevel="0" collapsed="false">
      <c r="A57" s="87"/>
      <c r="B57" s="87"/>
      <c r="C57" s="137"/>
      <c r="D57" s="137"/>
      <c r="E57" s="137"/>
      <c r="F57" s="139"/>
    </row>
    <row r="58" s="54" customFormat="true" ht="12" hidden="false" customHeight="true" outlineLevel="0" collapsed="false">
      <c r="A58" s="87"/>
      <c r="B58" s="87"/>
      <c r="C58" s="137"/>
      <c r="D58" s="137"/>
      <c r="E58" s="137" t="s">
        <v>93</v>
      </c>
      <c r="F58" s="139" t="n">
        <f aca="false">F53</f>
        <v>0</v>
      </c>
    </row>
    <row r="59" customFormat="false" ht="12" hidden="false" customHeight="true" outlineLevel="0" collapsed="false">
      <c r="A59" s="87"/>
      <c r="B59" s="87"/>
      <c r="C59" s="137"/>
      <c r="D59" s="137"/>
      <c r="E59" s="137" t="s">
        <v>98</v>
      </c>
      <c r="F59" s="144" t="n">
        <f aca="false">F56</f>
        <v>0</v>
      </c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</row>
    <row r="60" customFormat="false" ht="12" hidden="false" customHeight="true" outlineLevel="0" collapsed="false">
      <c r="A60" s="87"/>
      <c r="B60" s="87"/>
      <c r="C60" s="137"/>
      <c r="D60" s="137"/>
      <c r="E60" s="131" t="s">
        <v>99</v>
      </c>
      <c r="F60" s="143" t="n">
        <f aca="false">F58-F59</f>
        <v>0</v>
      </c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</row>
    <row r="61" customFormat="false" ht="12" hidden="false" customHeight="true" outlineLevel="0" collapsed="false">
      <c r="A61" s="68"/>
      <c r="B61" s="68"/>
      <c r="C61" s="68"/>
      <c r="D61" s="84"/>
      <c r="E61" s="86"/>
      <c r="F61" s="86"/>
      <c r="G61" s="89"/>
      <c r="H61" s="145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</row>
    <row r="62" customFormat="false" ht="12" hidden="false" customHeight="true" outlineLevel="0" collapsed="false">
      <c r="A62" s="146" t="s">
        <v>100</v>
      </c>
      <c r="B62" s="146"/>
      <c r="C62" s="146"/>
      <c r="D62" s="146"/>
      <c r="E62" s="146"/>
      <c r="F62" s="146"/>
      <c r="G62" s="146"/>
      <c r="H62" s="146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</row>
    <row r="63" customFormat="false" ht="12" hidden="false" customHeight="true" outlineLevel="0" collapsed="false">
      <c r="A63" s="147"/>
      <c r="B63" s="69"/>
      <c r="C63" s="69"/>
      <c r="D63" s="70"/>
      <c r="E63" s="103"/>
      <c r="F63" s="103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</row>
    <row r="64" s="74" customFormat="true" ht="12" hidden="false" customHeight="true" outlineLevel="0" collapsed="false">
      <c r="A64" s="69"/>
      <c r="B64" s="69" t="s">
        <v>101</v>
      </c>
      <c r="C64" s="72"/>
      <c r="D64" s="148" t="n">
        <f aca="false">IF(F60&lt;0,0,IF(F60&gt;15000,15000,F60))</f>
        <v>0</v>
      </c>
      <c r="E64" s="149" t="n">
        <v>0.17</v>
      </c>
      <c r="F64" s="108" t="n">
        <f aca="false">ROUNDUP(D64*E64,2)</f>
        <v>0</v>
      </c>
      <c r="H64" s="92" t="s">
        <v>102</v>
      </c>
    </row>
    <row r="65" s="54" customFormat="true" ht="12" hidden="false" customHeight="true" outlineLevel="0" collapsed="false">
      <c r="A65" s="69"/>
      <c r="B65" s="69" t="s">
        <v>103</v>
      </c>
      <c r="C65" s="69"/>
      <c r="D65" s="148" t="n">
        <f aca="false">IF(F60-D64=0,0,F60-D64)</f>
        <v>0</v>
      </c>
      <c r="E65" s="149" t="n">
        <v>0.21</v>
      </c>
      <c r="F65" s="108" t="n">
        <f aca="false">ROUNDUP(D65*E65,2)</f>
        <v>0</v>
      </c>
      <c r="H65" s="92" t="s">
        <v>104</v>
      </c>
    </row>
    <row r="66" s="54" customFormat="true" ht="12" hidden="false" customHeight="true" outlineLevel="0" collapsed="false">
      <c r="A66" s="69"/>
      <c r="B66" s="69" t="s">
        <v>105</v>
      </c>
      <c r="C66" s="69"/>
      <c r="D66" s="103"/>
      <c r="E66" s="150"/>
      <c r="F66" s="90" t="n">
        <v>0</v>
      </c>
      <c r="H66" s="92" t="n">
        <v>349</v>
      </c>
    </row>
    <row r="67" s="54" customFormat="true" ht="12" hidden="false" customHeight="true" outlineLevel="0" collapsed="false">
      <c r="A67" s="69"/>
      <c r="B67" s="69" t="s">
        <v>106</v>
      </c>
      <c r="C67" s="69"/>
      <c r="D67" s="103"/>
      <c r="E67" s="150"/>
      <c r="F67" s="90" t="n">
        <v>0</v>
      </c>
      <c r="H67" s="92" t="n">
        <v>350</v>
      </c>
    </row>
    <row r="68" s="54" customFormat="true" ht="12" hidden="false" customHeight="true" outlineLevel="0" collapsed="false">
      <c r="A68" s="127"/>
      <c r="B68" s="127" t="s">
        <v>107</v>
      </c>
      <c r="C68" s="127"/>
      <c r="D68" s="151"/>
      <c r="E68" s="152"/>
      <c r="F68" s="95" t="n">
        <v>0</v>
      </c>
      <c r="H68" s="92" t="n">
        <v>370</v>
      </c>
    </row>
    <row r="69" s="54" customFormat="true" ht="12" hidden="false" customHeight="true" outlineLevel="0" collapsed="false">
      <c r="A69" s="118"/>
      <c r="B69" s="69"/>
      <c r="C69" s="69"/>
      <c r="D69" s="103"/>
      <c r="E69" s="153" t="s">
        <v>108</v>
      </c>
      <c r="F69" s="99" t="n">
        <f aca="false">SUM(F64:G68)</f>
        <v>0</v>
      </c>
      <c r="G69" s="19"/>
      <c r="H69" s="154" t="n">
        <v>351</v>
      </c>
    </row>
    <row r="70" s="54" customFormat="true" ht="12" hidden="false" customHeight="true" outlineLevel="0" collapsed="false">
      <c r="A70" s="155"/>
      <c r="B70" s="155" t="s">
        <v>109</v>
      </c>
      <c r="C70" s="127"/>
      <c r="D70" s="151"/>
      <c r="E70" s="156"/>
      <c r="F70" s="157" t="n">
        <v>0</v>
      </c>
      <c r="G70" s="19"/>
      <c r="H70" s="154" t="n">
        <v>373</v>
      </c>
    </row>
    <row r="71" s="54" customFormat="true" ht="12" hidden="false" customHeight="true" outlineLevel="0" collapsed="false">
      <c r="A71" s="118"/>
      <c r="B71" s="69"/>
      <c r="C71" s="69"/>
      <c r="D71" s="103"/>
      <c r="E71" s="153" t="s">
        <v>110</v>
      </c>
      <c r="F71" s="99" t="n">
        <f aca="false">SUM(F69:F70)</f>
        <v>0</v>
      </c>
      <c r="G71" s="19"/>
      <c r="H71" s="154" t="n">
        <v>378</v>
      </c>
    </row>
    <row r="72" s="54" customFormat="true" ht="12" hidden="false" customHeight="true" outlineLevel="0" collapsed="false">
      <c r="A72" s="118"/>
      <c r="B72" s="69"/>
      <c r="C72" s="69"/>
      <c r="D72" s="103"/>
      <c r="E72" s="153"/>
      <c r="F72" s="99"/>
      <c r="G72" s="19"/>
      <c r="H72" s="154"/>
    </row>
    <row r="73" s="54" customFormat="true" ht="12" hidden="false" customHeight="true" outlineLevel="0" collapsed="false">
      <c r="A73" s="0"/>
      <c r="B73" s="69" t="s">
        <v>111</v>
      </c>
      <c r="C73" s="69"/>
      <c r="D73" s="103"/>
      <c r="E73" s="150"/>
      <c r="F73" s="90" t="n">
        <v>0</v>
      </c>
      <c r="G73" s="0"/>
      <c r="H73" s="92" t="n">
        <v>353</v>
      </c>
    </row>
    <row r="74" s="54" customFormat="true" ht="12" hidden="false" customHeight="true" outlineLevel="0" collapsed="false">
      <c r="A74" s="0"/>
      <c r="B74" s="69" t="s">
        <v>112</v>
      </c>
      <c r="C74" s="69"/>
      <c r="D74" s="103"/>
      <c r="E74" s="150"/>
      <c r="F74" s="90" t="n">
        <v>0</v>
      </c>
      <c r="G74" s="0"/>
      <c r="H74" s="92" t="n">
        <v>375</v>
      </c>
    </row>
    <row r="75" s="54" customFormat="true" ht="12" hidden="false" customHeight="true" outlineLevel="0" collapsed="false">
      <c r="A75" s="0"/>
      <c r="B75" s="69" t="s">
        <v>113</v>
      </c>
      <c r="C75" s="69"/>
      <c r="D75" s="103"/>
      <c r="E75" s="150"/>
      <c r="F75" s="90" t="n">
        <v>0</v>
      </c>
      <c r="G75" s="0"/>
      <c r="H75" s="92" t="n">
        <v>375</v>
      </c>
    </row>
    <row r="76" s="54" customFormat="true" ht="12" hidden="false" customHeight="true" outlineLevel="0" collapsed="false">
      <c r="A76" s="158" t="n">
        <v>24112</v>
      </c>
      <c r="B76" s="159" t="s">
        <v>114</v>
      </c>
      <c r="C76" s="159"/>
      <c r="D76" s="160"/>
      <c r="E76" s="161"/>
      <c r="F76" s="162" t="n">
        <f aca="false">'1'!F12</f>
        <v>0</v>
      </c>
      <c r="G76" s="0"/>
      <c r="H76" s="101" t="n">
        <v>356</v>
      </c>
    </row>
    <row r="77" s="54" customFormat="true" ht="12" hidden="false" customHeight="true" outlineLevel="0" collapsed="false">
      <c r="A77" s="126"/>
      <c r="B77" s="127"/>
      <c r="C77" s="127"/>
      <c r="D77" s="163"/>
      <c r="E77" s="164" t="s">
        <v>115</v>
      </c>
      <c r="F77" s="165" t="n">
        <f aca="false">SUM(F73:F76)</f>
        <v>0</v>
      </c>
      <c r="G77" s="0"/>
      <c r="H77" s="101" t="n">
        <v>357</v>
      </c>
    </row>
    <row r="78" s="54" customFormat="true" ht="12" hidden="false" customHeight="true" outlineLevel="0" collapsed="false">
      <c r="A78" s="166"/>
      <c r="B78" s="167"/>
      <c r="C78" s="167"/>
      <c r="D78" s="168"/>
      <c r="E78" s="169" t="s">
        <v>116</v>
      </c>
      <c r="F78" s="170" t="n">
        <f aca="false">IF(F77&gt;F69,0,F69-F77)</f>
        <v>0</v>
      </c>
      <c r="G78" s="0"/>
      <c r="H78" s="101" t="n">
        <v>358</v>
      </c>
    </row>
    <row r="79" s="54" customFormat="true" ht="12" hidden="false" customHeight="true" outlineLevel="0" collapsed="false">
      <c r="A79" s="118"/>
      <c r="B79" s="69"/>
      <c r="C79" s="69"/>
      <c r="D79" s="171"/>
      <c r="E79" s="86" t="s">
        <v>117</v>
      </c>
      <c r="F79" s="172" t="n">
        <f aca="false">F78</f>
        <v>0</v>
      </c>
      <c r="G79" s="0"/>
      <c r="H79" s="101" t="n">
        <v>371</v>
      </c>
    </row>
    <row r="80" s="54" customFormat="true" ht="12" hidden="false" customHeight="true" outlineLevel="0" collapsed="false">
      <c r="A80" s="118" t="n">
        <v>2412</v>
      </c>
      <c r="B80" s="69" t="s">
        <v>118</v>
      </c>
      <c r="C80" s="69"/>
      <c r="D80" s="171"/>
      <c r="E80" s="173"/>
      <c r="F80" s="104" t="n">
        <v>0</v>
      </c>
      <c r="G80" s="0"/>
      <c r="H80" s="101" t="n">
        <v>359</v>
      </c>
    </row>
    <row r="81" s="54" customFormat="true" ht="12" hidden="false" customHeight="true" outlineLevel="0" collapsed="false">
      <c r="A81" s="118" t="n">
        <v>24111</v>
      </c>
      <c r="B81" s="69" t="s">
        <v>119</v>
      </c>
      <c r="C81" s="69"/>
      <c r="D81" s="171"/>
      <c r="E81" s="173"/>
      <c r="F81" s="90" t="n">
        <v>0</v>
      </c>
      <c r="G81" s="0"/>
      <c r="H81" s="101" t="n">
        <v>360</v>
      </c>
    </row>
    <row r="82" s="54" customFormat="true" ht="12" hidden="false" customHeight="true" outlineLevel="0" collapsed="false">
      <c r="A82" s="127"/>
      <c r="B82" s="127" t="s">
        <v>120</v>
      </c>
      <c r="C82" s="127"/>
      <c r="D82" s="163"/>
      <c r="E82" s="174"/>
      <c r="F82" s="95" t="n">
        <v>0</v>
      </c>
      <c r="G82" s="0"/>
      <c r="H82" s="101" t="n">
        <v>374</v>
      </c>
    </row>
    <row r="83" s="54" customFormat="true" ht="12" hidden="false" customHeight="true" outlineLevel="0" collapsed="false">
      <c r="A83" s="118"/>
      <c r="B83" s="68"/>
      <c r="C83" s="71"/>
      <c r="D83" s="171"/>
      <c r="E83" s="86" t="s">
        <v>121</v>
      </c>
      <c r="F83" s="133" t="n">
        <f aca="false">F79-F80-F82-F81</f>
        <v>0</v>
      </c>
      <c r="G83" s="175"/>
      <c r="H83" s="92" t="s">
        <v>122</v>
      </c>
    </row>
    <row r="84" s="54" customFormat="true" ht="12" hidden="false" customHeight="true" outlineLevel="0" collapsed="false">
      <c r="A84" s="69"/>
      <c r="B84" s="69" t="s">
        <v>123</v>
      </c>
      <c r="C84" s="69"/>
      <c r="D84" s="106" t="n">
        <f aca="false">IF(F49&lt;0,0,F49)</f>
        <v>0</v>
      </c>
      <c r="E84" s="176" t="n">
        <v>0.0135</v>
      </c>
      <c r="F84" s="177" t="n">
        <f aca="false">D84*E84</f>
        <v>0</v>
      </c>
      <c r="G84" s="175"/>
      <c r="H84" s="101" t="n">
        <v>364</v>
      </c>
    </row>
    <row r="85" s="54" customFormat="true" ht="12" hidden="false" customHeight="true" outlineLevel="0" collapsed="false">
      <c r="A85" s="69"/>
      <c r="B85" s="69" t="s">
        <v>31</v>
      </c>
      <c r="C85" s="69"/>
      <c r="D85" s="171"/>
      <c r="E85" s="103"/>
      <c r="F85" s="178" t="n">
        <f aca="false">'1'!H63</f>
        <v>0</v>
      </c>
      <c r="G85" s="175"/>
      <c r="H85" s="101" t="n">
        <v>365</v>
      </c>
    </row>
    <row r="86" s="54" customFormat="true" ht="12" hidden="false" customHeight="true" outlineLevel="0" collapsed="false">
      <c r="A86" s="97"/>
      <c r="B86" s="179"/>
      <c r="C86" s="97"/>
      <c r="D86" s="180"/>
      <c r="E86" s="181" t="s">
        <v>124</v>
      </c>
      <c r="F86" s="182" t="n">
        <f aca="false">SUM(F83:F85)</f>
        <v>0</v>
      </c>
      <c r="G86" s="183"/>
      <c r="H86" s="154" t="s">
        <v>125</v>
      </c>
    </row>
    <row r="87" s="54" customFormat="true" ht="12" hidden="false" customHeight="true" outlineLevel="0" collapsed="false">
      <c r="A87" s="135" t="s">
        <v>126</v>
      </c>
      <c r="B87" s="135"/>
      <c r="C87" s="135"/>
      <c r="D87" s="135"/>
      <c r="E87" s="135"/>
      <c r="F87" s="135"/>
      <c r="G87" s="135"/>
      <c r="H87" s="135"/>
    </row>
    <row r="88" s="54" customFormat="true" ht="12" hidden="false" customHeight="true" outlineLevel="0" collapsed="false">
      <c r="A88" s="71"/>
      <c r="B88" s="119"/>
      <c r="C88" s="119"/>
      <c r="D88" s="0"/>
      <c r="E88" s="184"/>
      <c r="F88" s="86"/>
      <c r="G88" s="89"/>
      <c r="H88" s="145"/>
    </row>
    <row r="89" s="54" customFormat="true" ht="12" hidden="false" customHeight="true" outlineLevel="0" collapsed="false">
      <c r="A89" s="71"/>
      <c r="B89" s="69" t="s">
        <v>127</v>
      </c>
      <c r="C89" s="119"/>
      <c r="D89" s="0"/>
      <c r="E89" s="184"/>
      <c r="F89" s="185" t="n">
        <v>0</v>
      </c>
      <c r="G89" s="175"/>
      <c r="H89" s="92" t="n">
        <v>410</v>
      </c>
    </row>
    <row r="90" s="54" customFormat="true" ht="12" hidden="false" customHeight="true" outlineLevel="0" collapsed="false">
      <c r="A90" s="71"/>
      <c r="B90" s="119"/>
      <c r="C90" s="119"/>
      <c r="D90" s="0"/>
      <c r="E90" s="184"/>
      <c r="F90" s="86"/>
      <c r="G90" s="89"/>
      <c r="H90" s="145"/>
    </row>
    <row r="91" s="54" customFormat="true" ht="12" hidden="false" customHeight="true" outlineLevel="0" collapsed="false">
      <c r="A91" s="121" t="s">
        <v>128</v>
      </c>
      <c r="B91" s="121"/>
      <c r="C91" s="121"/>
      <c r="D91" s="121"/>
      <c r="E91" s="121"/>
      <c r="F91" s="121"/>
      <c r="G91" s="121"/>
      <c r="H91" s="121"/>
    </row>
    <row r="92" s="54" customFormat="true" ht="12" hidden="false" customHeight="true" outlineLevel="0" collapsed="false">
      <c r="A92" s="145" t="n">
        <v>71</v>
      </c>
      <c r="B92" s="69" t="s">
        <v>129</v>
      </c>
      <c r="C92" s="119"/>
      <c r="D92" s="0"/>
      <c r="E92" s="184"/>
      <c r="F92" s="186" t="n">
        <v>0</v>
      </c>
      <c r="G92" s="89"/>
      <c r="H92" s="145"/>
    </row>
    <row r="93" s="54" customFormat="true" ht="12" hidden="false" customHeight="true" outlineLevel="0" collapsed="false">
      <c r="A93" s="187" t="n">
        <v>72</v>
      </c>
      <c r="B93" s="127" t="s">
        <v>130</v>
      </c>
      <c r="C93" s="128"/>
      <c r="D93" s="93"/>
      <c r="E93" s="188"/>
      <c r="F93" s="189" t="n">
        <v>0</v>
      </c>
      <c r="G93" s="89"/>
      <c r="H93" s="145"/>
    </row>
    <row r="94" s="54" customFormat="true" ht="12" hidden="false" customHeight="true" outlineLevel="0" collapsed="false">
      <c r="A94" s="71"/>
      <c r="B94" s="119"/>
      <c r="C94" s="119"/>
      <c r="D94" s="0"/>
      <c r="E94" s="184" t="s">
        <v>128</v>
      </c>
      <c r="F94" s="99" t="n">
        <f aca="false">SUM(F92:F93)</f>
        <v>0</v>
      </c>
      <c r="G94" s="175"/>
      <c r="H94" s="92" t="n">
        <v>411</v>
      </c>
    </row>
    <row r="95" s="54" customFormat="true" ht="12" hidden="false" customHeight="true" outlineLevel="0" collapsed="false">
      <c r="A95" s="145"/>
      <c r="B95" s="119"/>
      <c r="C95" s="137"/>
      <c r="D95" s="103"/>
      <c r="E95" s="190"/>
      <c r="F95" s="103"/>
      <c r="G95" s="0"/>
      <c r="H95" s="0"/>
    </row>
    <row r="96" customFormat="false" ht="12" hidden="false" customHeight="true" outlineLevel="0" collapsed="false">
      <c r="A96" s="69"/>
      <c r="B96" s="69"/>
      <c r="C96" s="69"/>
      <c r="D96" s="70"/>
      <c r="E96" s="103"/>
      <c r="F96" s="103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</row>
    <row r="97" customFormat="false" ht="6" hidden="false" customHeight="true" outlineLevel="0" collapsed="false">
      <c r="A97" s="69"/>
      <c r="B97" s="71"/>
      <c r="C97" s="69"/>
      <c r="D97" s="103"/>
      <c r="E97" s="86"/>
      <c r="F97" s="191"/>
      <c r="G97" s="19"/>
      <c r="H97" s="121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</row>
    <row r="98" customFormat="false" ht="20.25" hidden="false" customHeight="false" outlineLevel="0" collapsed="false">
      <c r="A98" s="192" t="s">
        <v>131</v>
      </c>
      <c r="B98" s="192"/>
      <c r="C98" s="192"/>
      <c r="D98" s="192"/>
      <c r="E98" s="192"/>
      <c r="F98" s="192"/>
      <c r="G98" s="192"/>
      <c r="H98" s="192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</row>
    <row r="99" customFormat="false" ht="5.25" hidden="false" customHeight="true" outlineLevel="0" collapsed="false">
      <c r="A99" s="69"/>
      <c r="B99" s="71"/>
      <c r="C99" s="69"/>
      <c r="D99" s="103"/>
      <c r="E99" s="86"/>
      <c r="F99" s="191"/>
      <c r="G99" s="19"/>
      <c r="H99" s="121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</row>
    <row r="100" customFormat="false" ht="12" hidden="false" customHeight="true" outlineLevel="0" collapsed="false">
      <c r="A100" s="193" t="s">
        <v>132</v>
      </c>
      <c r="B100" s="193"/>
      <c r="C100" s="193"/>
      <c r="D100" s="193"/>
      <c r="E100" s="193"/>
      <c r="F100" s="193"/>
      <c r="G100" s="193"/>
      <c r="H100" s="193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</row>
    <row r="101" customFormat="false" ht="12" hidden="false" customHeight="true" outlineLevel="0" collapsed="false">
      <c r="A101" s="69"/>
      <c r="B101" s="69"/>
      <c r="C101" s="69"/>
      <c r="D101" s="70"/>
      <c r="E101" s="103"/>
      <c r="F101" s="103"/>
      <c r="G101" s="0"/>
      <c r="H101" s="0"/>
      <c r="I101" s="0"/>
      <c r="J101" s="0"/>
      <c r="K101" s="0"/>
      <c r="L101" s="0"/>
      <c r="M101" s="0"/>
      <c r="N101" s="0"/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  <c r="IT101" s="0"/>
      <c r="IU101" s="0"/>
      <c r="IV101" s="0"/>
      <c r="IW101" s="0"/>
      <c r="IX101" s="0"/>
      <c r="IY101" s="0"/>
      <c r="IZ101" s="0"/>
      <c r="JA101" s="0"/>
      <c r="JB101" s="0"/>
      <c r="JC101" s="0"/>
      <c r="JD101" s="0"/>
      <c r="JE101" s="0"/>
      <c r="JF101" s="0"/>
      <c r="JG101" s="0"/>
      <c r="JH101" s="0"/>
      <c r="JI101" s="0"/>
      <c r="JJ101" s="0"/>
      <c r="JK101" s="0"/>
      <c r="JL101" s="0"/>
      <c r="JM101" s="0"/>
      <c r="JN101" s="0"/>
      <c r="JO101" s="0"/>
      <c r="JP101" s="0"/>
      <c r="JQ101" s="0"/>
      <c r="JR101" s="0"/>
      <c r="JS101" s="0"/>
      <c r="JT101" s="0"/>
      <c r="JU101" s="0"/>
      <c r="JV101" s="0"/>
      <c r="JW101" s="0"/>
      <c r="JX101" s="0"/>
      <c r="JY101" s="0"/>
      <c r="JZ101" s="0"/>
      <c r="KA101" s="0"/>
      <c r="KB101" s="0"/>
      <c r="KC101" s="0"/>
      <c r="KD101" s="0"/>
      <c r="KE101" s="0"/>
      <c r="KF101" s="0"/>
      <c r="KG101" s="0"/>
      <c r="KH101" s="0"/>
      <c r="KI101" s="0"/>
      <c r="KJ101" s="0"/>
      <c r="KK101" s="0"/>
      <c r="KL101" s="0"/>
      <c r="KM101" s="0"/>
      <c r="KN101" s="0"/>
      <c r="KO101" s="0"/>
      <c r="KP101" s="0"/>
      <c r="KQ101" s="0"/>
      <c r="KR101" s="0"/>
      <c r="KS101" s="0"/>
      <c r="KT101" s="0"/>
      <c r="KU101" s="0"/>
      <c r="KV101" s="0"/>
      <c r="KW101" s="0"/>
      <c r="KX101" s="0"/>
      <c r="KY101" s="0"/>
      <c r="KZ101" s="0"/>
      <c r="LA101" s="0"/>
      <c r="LB101" s="0"/>
      <c r="LC101" s="0"/>
      <c r="LD101" s="0"/>
      <c r="LE101" s="0"/>
      <c r="LF101" s="0"/>
      <c r="LG101" s="0"/>
      <c r="LH101" s="0"/>
      <c r="LI101" s="0"/>
      <c r="LJ101" s="0"/>
      <c r="LK101" s="0"/>
      <c r="LL101" s="0"/>
      <c r="LM101" s="0"/>
      <c r="LN101" s="0"/>
      <c r="LO101" s="0"/>
      <c r="LP101" s="0"/>
      <c r="LQ101" s="0"/>
      <c r="LR101" s="0"/>
      <c r="LS101" s="0"/>
      <c r="LT101" s="0"/>
      <c r="LU101" s="0"/>
      <c r="LV101" s="0"/>
      <c r="LW101" s="0"/>
      <c r="LX101" s="0"/>
      <c r="LY101" s="0"/>
      <c r="LZ101" s="0"/>
      <c r="MA101" s="0"/>
      <c r="MB101" s="0"/>
      <c r="MC101" s="0"/>
      <c r="MD101" s="0"/>
      <c r="ME101" s="0"/>
      <c r="MF101" s="0"/>
      <c r="MG101" s="0"/>
      <c r="MH101" s="0"/>
      <c r="MI101" s="0"/>
      <c r="MJ101" s="0"/>
      <c r="MK101" s="0"/>
      <c r="ML101" s="0"/>
      <c r="MM101" s="0"/>
      <c r="MN101" s="0"/>
      <c r="MO101" s="0"/>
      <c r="MP101" s="0"/>
      <c r="MQ101" s="0"/>
      <c r="MR101" s="0"/>
      <c r="MS101" s="0"/>
      <c r="MT101" s="0"/>
      <c r="MU101" s="0"/>
      <c r="MV101" s="0"/>
      <c r="MW101" s="0"/>
      <c r="MX101" s="0"/>
      <c r="MY101" s="0"/>
      <c r="MZ101" s="0"/>
      <c r="NA101" s="0"/>
      <c r="NB101" s="0"/>
      <c r="NC101" s="0"/>
      <c r="ND101" s="0"/>
      <c r="NE101" s="0"/>
      <c r="NF101" s="0"/>
      <c r="NG101" s="0"/>
      <c r="NH101" s="0"/>
      <c r="NI101" s="0"/>
      <c r="NJ101" s="0"/>
      <c r="NK101" s="0"/>
      <c r="NL101" s="0"/>
      <c r="NM101" s="0"/>
      <c r="NN101" s="0"/>
      <c r="NO101" s="0"/>
      <c r="NP101" s="0"/>
      <c r="NQ101" s="0"/>
      <c r="NR101" s="0"/>
      <c r="NS101" s="0"/>
      <c r="NT101" s="0"/>
      <c r="NU101" s="0"/>
      <c r="NV101" s="0"/>
      <c r="NW101" s="0"/>
      <c r="NX101" s="0"/>
      <c r="NY101" s="0"/>
      <c r="NZ101" s="0"/>
      <c r="OA101" s="0"/>
      <c r="OB101" s="0"/>
      <c r="OC101" s="0"/>
      <c r="OD101" s="0"/>
      <c r="OE101" s="0"/>
      <c r="OF101" s="0"/>
      <c r="OG101" s="0"/>
      <c r="OH101" s="0"/>
      <c r="OI101" s="0"/>
      <c r="OJ101" s="0"/>
      <c r="OK101" s="0"/>
      <c r="OL101" s="0"/>
      <c r="OM101" s="0"/>
      <c r="ON101" s="0"/>
      <c r="OO101" s="0"/>
      <c r="OP101" s="0"/>
      <c r="OQ101" s="0"/>
      <c r="OR101" s="0"/>
      <c r="OS101" s="0"/>
      <c r="OT101" s="0"/>
      <c r="OU101" s="0"/>
      <c r="OV101" s="0"/>
      <c r="OW101" s="0"/>
      <c r="OX101" s="0"/>
      <c r="OY101" s="0"/>
      <c r="OZ101" s="0"/>
      <c r="PA101" s="0"/>
      <c r="PB101" s="0"/>
      <c r="PC101" s="0"/>
      <c r="PD101" s="0"/>
      <c r="PE101" s="0"/>
      <c r="PF101" s="0"/>
      <c r="PG101" s="0"/>
      <c r="PH101" s="0"/>
      <c r="PI101" s="0"/>
      <c r="PJ101" s="0"/>
      <c r="PK101" s="0"/>
      <c r="PL101" s="0"/>
      <c r="PM101" s="0"/>
      <c r="PN101" s="0"/>
      <c r="PO101" s="0"/>
      <c r="PP101" s="0"/>
      <c r="PQ101" s="0"/>
      <c r="PR101" s="0"/>
      <c r="PS101" s="0"/>
      <c r="PT101" s="0"/>
      <c r="PU101" s="0"/>
      <c r="PV101" s="0"/>
      <c r="PW101" s="0"/>
      <c r="PX101" s="0"/>
      <c r="PY101" s="0"/>
      <c r="PZ101" s="0"/>
      <c r="QA101" s="0"/>
      <c r="QB101" s="0"/>
      <c r="QC101" s="0"/>
      <c r="QD101" s="0"/>
      <c r="QE101" s="0"/>
      <c r="QF101" s="0"/>
      <c r="QG101" s="0"/>
      <c r="QH101" s="0"/>
      <c r="QI101" s="0"/>
      <c r="QJ101" s="0"/>
      <c r="QK101" s="0"/>
      <c r="QL101" s="0"/>
      <c r="QM101" s="0"/>
      <c r="QN101" s="0"/>
      <c r="QO101" s="0"/>
      <c r="QP101" s="0"/>
      <c r="QQ101" s="0"/>
      <c r="QR101" s="0"/>
      <c r="QS101" s="0"/>
      <c r="QT101" s="0"/>
      <c r="QU101" s="0"/>
      <c r="QV101" s="0"/>
      <c r="QW101" s="0"/>
      <c r="QX101" s="0"/>
      <c r="QY101" s="0"/>
      <c r="QZ101" s="0"/>
      <c r="RA101" s="0"/>
      <c r="RB101" s="0"/>
      <c r="RC101" s="0"/>
      <c r="RD101" s="0"/>
      <c r="RE101" s="0"/>
      <c r="RF101" s="0"/>
      <c r="RG101" s="0"/>
      <c r="RH101" s="0"/>
      <c r="RI101" s="0"/>
      <c r="RJ101" s="0"/>
      <c r="RK101" s="0"/>
      <c r="RL101" s="0"/>
      <c r="RM101" s="0"/>
      <c r="RN101" s="0"/>
      <c r="RO101" s="0"/>
      <c r="RP101" s="0"/>
      <c r="RQ101" s="0"/>
      <c r="RR101" s="0"/>
      <c r="RS101" s="0"/>
      <c r="RT101" s="0"/>
      <c r="RU101" s="0"/>
      <c r="RV101" s="0"/>
      <c r="RW101" s="0"/>
      <c r="RX101" s="0"/>
      <c r="RY101" s="0"/>
      <c r="RZ101" s="0"/>
      <c r="SA101" s="0"/>
      <c r="SB101" s="0"/>
      <c r="SC101" s="0"/>
      <c r="SD101" s="0"/>
      <c r="SE101" s="0"/>
      <c r="SF101" s="0"/>
      <c r="SG101" s="0"/>
      <c r="SH101" s="0"/>
      <c r="SI101" s="0"/>
      <c r="SJ101" s="0"/>
      <c r="SK101" s="0"/>
      <c r="SL101" s="0"/>
      <c r="SM101" s="0"/>
      <c r="SN101" s="0"/>
      <c r="SO101" s="0"/>
      <c r="SP101" s="0"/>
      <c r="SQ101" s="0"/>
      <c r="SR101" s="0"/>
      <c r="SS101" s="0"/>
      <c r="ST101" s="0"/>
      <c r="SU101" s="0"/>
      <c r="SV101" s="0"/>
      <c r="SW101" s="0"/>
      <c r="SX101" s="0"/>
      <c r="SY101" s="0"/>
      <c r="SZ101" s="0"/>
      <c r="TA101" s="0"/>
      <c r="TB101" s="0"/>
      <c r="TC101" s="0"/>
      <c r="TD101" s="0"/>
      <c r="TE101" s="0"/>
      <c r="TF101" s="0"/>
      <c r="TG101" s="0"/>
      <c r="TH101" s="0"/>
      <c r="TI101" s="0"/>
      <c r="TJ101" s="0"/>
      <c r="TK101" s="0"/>
      <c r="TL101" s="0"/>
      <c r="TM101" s="0"/>
      <c r="TN101" s="0"/>
      <c r="TO101" s="0"/>
      <c r="TP101" s="0"/>
      <c r="TQ101" s="0"/>
      <c r="TR101" s="0"/>
      <c r="TS101" s="0"/>
      <c r="TT101" s="0"/>
      <c r="TU101" s="0"/>
      <c r="TV101" s="0"/>
      <c r="TW101" s="0"/>
      <c r="TX101" s="0"/>
      <c r="TY101" s="0"/>
      <c r="TZ101" s="0"/>
      <c r="UA101" s="0"/>
      <c r="UB101" s="0"/>
      <c r="UC101" s="0"/>
      <c r="UD101" s="0"/>
      <c r="UE101" s="0"/>
      <c r="UF101" s="0"/>
      <c r="UG101" s="0"/>
      <c r="UH101" s="0"/>
      <c r="UI101" s="0"/>
      <c r="UJ101" s="0"/>
      <c r="UK101" s="0"/>
      <c r="UL101" s="0"/>
      <c r="UM101" s="0"/>
      <c r="UN101" s="0"/>
      <c r="UO101" s="0"/>
      <c r="UP101" s="0"/>
      <c r="UQ101" s="0"/>
      <c r="UR101" s="0"/>
      <c r="US101" s="0"/>
      <c r="UT101" s="0"/>
      <c r="UU101" s="0"/>
      <c r="UV101" s="0"/>
      <c r="UW101" s="0"/>
      <c r="UX101" s="0"/>
      <c r="UY101" s="0"/>
      <c r="UZ101" s="0"/>
      <c r="VA101" s="0"/>
      <c r="VB101" s="0"/>
      <c r="VC101" s="0"/>
      <c r="VD101" s="0"/>
      <c r="VE101" s="0"/>
      <c r="VF101" s="0"/>
      <c r="VG101" s="0"/>
      <c r="VH101" s="0"/>
      <c r="VI101" s="0"/>
      <c r="VJ101" s="0"/>
      <c r="VK101" s="0"/>
      <c r="VL101" s="0"/>
      <c r="VM101" s="0"/>
      <c r="VN101" s="0"/>
      <c r="VO101" s="0"/>
      <c r="VP101" s="0"/>
      <c r="VQ101" s="0"/>
      <c r="VR101" s="0"/>
      <c r="VS101" s="0"/>
      <c r="VT101" s="0"/>
      <c r="VU101" s="0"/>
      <c r="VV101" s="0"/>
      <c r="VW101" s="0"/>
      <c r="VX101" s="0"/>
      <c r="VY101" s="0"/>
      <c r="VZ101" s="0"/>
      <c r="WA101" s="0"/>
      <c r="WB101" s="0"/>
      <c r="WC101" s="0"/>
      <c r="WD101" s="0"/>
      <c r="WE101" s="0"/>
      <c r="WF101" s="0"/>
      <c r="WG101" s="0"/>
      <c r="WH101" s="0"/>
      <c r="WI101" s="0"/>
      <c r="WJ101" s="0"/>
      <c r="WK101" s="0"/>
      <c r="WL101" s="0"/>
      <c r="WM101" s="0"/>
      <c r="WN101" s="0"/>
      <c r="WO101" s="0"/>
      <c r="WP101" s="0"/>
      <c r="WQ101" s="0"/>
      <c r="WR101" s="0"/>
      <c r="WS101" s="0"/>
      <c r="WT101" s="0"/>
      <c r="WU101" s="0"/>
      <c r="WV101" s="0"/>
      <c r="WW101" s="0"/>
      <c r="WX101" s="0"/>
      <c r="WY101" s="0"/>
      <c r="WZ101" s="0"/>
      <c r="XA101" s="0"/>
      <c r="XB101" s="0"/>
      <c r="XC101" s="0"/>
      <c r="XD101" s="0"/>
      <c r="XE101" s="0"/>
      <c r="XF101" s="0"/>
      <c r="XG101" s="0"/>
      <c r="XH101" s="0"/>
      <c r="XI101" s="0"/>
      <c r="XJ101" s="0"/>
      <c r="XK101" s="0"/>
      <c r="XL101" s="0"/>
      <c r="XM101" s="0"/>
      <c r="XN101" s="0"/>
      <c r="XO101" s="0"/>
      <c r="XP101" s="0"/>
      <c r="XQ101" s="0"/>
      <c r="XR101" s="0"/>
      <c r="XS101" s="0"/>
      <c r="XT101" s="0"/>
      <c r="XU101" s="0"/>
      <c r="XV101" s="0"/>
      <c r="XW101" s="0"/>
      <c r="XX101" s="0"/>
      <c r="XY101" s="0"/>
      <c r="XZ101" s="0"/>
      <c r="YA101" s="0"/>
      <c r="YB101" s="0"/>
      <c r="YC101" s="0"/>
      <c r="YD101" s="0"/>
      <c r="YE101" s="0"/>
      <c r="YF101" s="0"/>
      <c r="YG101" s="0"/>
      <c r="YH101" s="0"/>
      <c r="YI101" s="0"/>
      <c r="YJ101" s="0"/>
      <c r="YK101" s="0"/>
      <c r="YL101" s="0"/>
      <c r="YM101" s="0"/>
      <c r="YN101" s="0"/>
      <c r="YO101" s="0"/>
      <c r="YP101" s="0"/>
      <c r="YQ101" s="0"/>
      <c r="YR101" s="0"/>
      <c r="YS101" s="0"/>
      <c r="YT101" s="0"/>
      <c r="YU101" s="0"/>
      <c r="YV101" s="0"/>
      <c r="YW101" s="0"/>
      <c r="YX101" s="0"/>
      <c r="YY101" s="0"/>
      <c r="YZ101" s="0"/>
      <c r="ZA101" s="0"/>
      <c r="ZB101" s="0"/>
      <c r="ZC101" s="0"/>
      <c r="ZD101" s="0"/>
      <c r="ZE101" s="0"/>
      <c r="ZF101" s="0"/>
      <c r="ZG101" s="0"/>
      <c r="ZH101" s="0"/>
      <c r="ZI101" s="0"/>
      <c r="ZJ101" s="0"/>
      <c r="ZK101" s="0"/>
      <c r="ZL101" s="0"/>
      <c r="ZM101" s="0"/>
      <c r="ZN101" s="0"/>
      <c r="ZO101" s="0"/>
      <c r="ZP101" s="0"/>
      <c r="ZQ101" s="0"/>
      <c r="ZR101" s="0"/>
      <c r="ZS101" s="0"/>
      <c r="ZT101" s="0"/>
      <c r="ZU101" s="0"/>
      <c r="ZV101" s="0"/>
      <c r="ZW101" s="0"/>
      <c r="ZX101" s="0"/>
      <c r="ZY101" s="0"/>
      <c r="ZZ101" s="0"/>
      <c r="AAA101" s="0"/>
      <c r="AAB101" s="0"/>
      <c r="AAC101" s="0"/>
      <c r="AAD101" s="0"/>
      <c r="AAE101" s="0"/>
      <c r="AAF101" s="0"/>
      <c r="AAG101" s="0"/>
      <c r="AAH101" s="0"/>
      <c r="AAI101" s="0"/>
      <c r="AAJ101" s="0"/>
      <c r="AAK101" s="0"/>
      <c r="AAL101" s="0"/>
      <c r="AAM101" s="0"/>
      <c r="AAN101" s="0"/>
      <c r="AAO101" s="0"/>
      <c r="AAP101" s="0"/>
      <c r="AAQ101" s="0"/>
      <c r="AAR101" s="0"/>
      <c r="AAS101" s="0"/>
      <c r="AAT101" s="0"/>
      <c r="AAU101" s="0"/>
      <c r="AAV101" s="0"/>
      <c r="AAW101" s="0"/>
      <c r="AAX101" s="0"/>
      <c r="AAY101" s="0"/>
      <c r="AAZ101" s="0"/>
      <c r="ABA101" s="0"/>
      <c r="ABB101" s="0"/>
      <c r="ABC101" s="0"/>
      <c r="ABD101" s="0"/>
      <c r="ABE101" s="0"/>
      <c r="ABF101" s="0"/>
      <c r="ABG101" s="0"/>
      <c r="ABH101" s="0"/>
      <c r="ABI101" s="0"/>
      <c r="ABJ101" s="0"/>
      <c r="ABK101" s="0"/>
      <c r="ABL101" s="0"/>
      <c r="ABM101" s="0"/>
      <c r="ABN101" s="0"/>
      <c r="ABO101" s="0"/>
      <c r="ABP101" s="0"/>
      <c r="ABQ101" s="0"/>
      <c r="ABR101" s="0"/>
      <c r="ABS101" s="0"/>
      <c r="ABT101" s="0"/>
      <c r="ABU101" s="0"/>
      <c r="ABV101" s="0"/>
      <c r="ABW101" s="0"/>
      <c r="ABX101" s="0"/>
      <c r="ABY101" s="0"/>
      <c r="ABZ101" s="0"/>
      <c r="ACA101" s="0"/>
      <c r="ACB101" s="0"/>
      <c r="ACC101" s="0"/>
      <c r="ACD101" s="0"/>
      <c r="ACE101" s="0"/>
      <c r="ACF101" s="0"/>
      <c r="ACG101" s="0"/>
      <c r="ACH101" s="0"/>
      <c r="ACI101" s="0"/>
      <c r="ACJ101" s="0"/>
      <c r="ACK101" s="0"/>
      <c r="ACL101" s="0"/>
      <c r="ACM101" s="0"/>
      <c r="ACN101" s="0"/>
      <c r="ACO101" s="0"/>
      <c r="ACP101" s="0"/>
      <c r="ACQ101" s="0"/>
      <c r="ACR101" s="0"/>
      <c r="ACS101" s="0"/>
      <c r="ACT101" s="0"/>
      <c r="ACU101" s="0"/>
      <c r="ACV101" s="0"/>
      <c r="ACW101" s="0"/>
      <c r="ACX101" s="0"/>
      <c r="ACY101" s="0"/>
      <c r="ACZ101" s="0"/>
      <c r="ADA101" s="0"/>
      <c r="ADB101" s="0"/>
      <c r="ADC101" s="0"/>
      <c r="ADD101" s="0"/>
      <c r="ADE101" s="0"/>
      <c r="ADF101" s="0"/>
      <c r="ADG101" s="0"/>
      <c r="ADH101" s="0"/>
      <c r="ADI101" s="0"/>
      <c r="ADJ101" s="0"/>
      <c r="ADK101" s="0"/>
      <c r="ADL101" s="0"/>
      <c r="ADM101" s="0"/>
      <c r="ADN101" s="0"/>
      <c r="ADO101" s="0"/>
      <c r="ADP101" s="0"/>
      <c r="ADQ101" s="0"/>
      <c r="ADR101" s="0"/>
      <c r="ADS101" s="0"/>
      <c r="ADT101" s="0"/>
      <c r="ADU101" s="0"/>
      <c r="ADV101" s="0"/>
      <c r="ADW101" s="0"/>
      <c r="ADX101" s="0"/>
      <c r="ADY101" s="0"/>
      <c r="ADZ101" s="0"/>
      <c r="AEA101" s="0"/>
      <c r="AEB101" s="0"/>
      <c r="AEC101" s="0"/>
      <c r="AED101" s="0"/>
      <c r="AEE101" s="0"/>
      <c r="AEF101" s="0"/>
      <c r="AEG101" s="0"/>
      <c r="AEH101" s="0"/>
      <c r="AEI101" s="0"/>
      <c r="AEJ101" s="0"/>
      <c r="AEK101" s="0"/>
      <c r="AEL101" s="0"/>
      <c r="AEM101" s="0"/>
      <c r="AEN101" s="0"/>
      <c r="AEO101" s="0"/>
      <c r="AEP101" s="0"/>
      <c r="AEQ101" s="0"/>
      <c r="AER101" s="0"/>
      <c r="AES101" s="0"/>
      <c r="AET101" s="0"/>
      <c r="AEU101" s="0"/>
      <c r="AEV101" s="0"/>
      <c r="AEW101" s="0"/>
      <c r="AEX101" s="0"/>
      <c r="AEY101" s="0"/>
      <c r="AEZ101" s="0"/>
      <c r="AFA101" s="0"/>
      <c r="AFB101" s="0"/>
      <c r="AFC101" s="0"/>
      <c r="AFD101" s="0"/>
      <c r="AFE101" s="0"/>
      <c r="AFF101" s="0"/>
      <c r="AFG101" s="0"/>
      <c r="AFH101" s="0"/>
      <c r="AFI101" s="0"/>
      <c r="AFJ101" s="0"/>
      <c r="AFK101" s="0"/>
      <c r="AFL101" s="0"/>
      <c r="AFM101" s="0"/>
      <c r="AFN101" s="0"/>
      <c r="AFO101" s="0"/>
      <c r="AFP101" s="0"/>
      <c r="AFQ101" s="0"/>
      <c r="AFR101" s="0"/>
      <c r="AFS101" s="0"/>
      <c r="AFT101" s="0"/>
      <c r="AFU101" s="0"/>
      <c r="AFV101" s="0"/>
      <c r="AFW101" s="0"/>
      <c r="AFX101" s="0"/>
      <c r="AFY101" s="0"/>
      <c r="AFZ101" s="0"/>
      <c r="AGA101" s="0"/>
      <c r="AGB101" s="0"/>
      <c r="AGC101" s="0"/>
      <c r="AGD101" s="0"/>
      <c r="AGE101" s="0"/>
      <c r="AGF101" s="0"/>
      <c r="AGG101" s="0"/>
      <c r="AGH101" s="0"/>
      <c r="AGI101" s="0"/>
      <c r="AGJ101" s="0"/>
      <c r="AGK101" s="0"/>
      <c r="AGL101" s="0"/>
      <c r="AGM101" s="0"/>
      <c r="AGN101" s="0"/>
      <c r="AGO101" s="0"/>
      <c r="AGP101" s="0"/>
      <c r="AGQ101" s="0"/>
      <c r="AGR101" s="0"/>
      <c r="AGS101" s="0"/>
      <c r="AGT101" s="0"/>
      <c r="AGU101" s="0"/>
      <c r="AGV101" s="0"/>
      <c r="AGW101" s="0"/>
      <c r="AGX101" s="0"/>
      <c r="AGY101" s="0"/>
      <c r="AGZ101" s="0"/>
      <c r="AHA101" s="0"/>
      <c r="AHB101" s="0"/>
      <c r="AHC101" s="0"/>
      <c r="AHD101" s="0"/>
      <c r="AHE101" s="0"/>
      <c r="AHF101" s="0"/>
      <c r="AHG101" s="0"/>
      <c r="AHH101" s="0"/>
      <c r="AHI101" s="0"/>
      <c r="AHJ101" s="0"/>
      <c r="AHK101" s="0"/>
      <c r="AHL101" s="0"/>
      <c r="AHM101" s="0"/>
      <c r="AHN101" s="0"/>
      <c r="AHO101" s="0"/>
      <c r="AHP101" s="0"/>
      <c r="AHQ101" s="0"/>
      <c r="AHR101" s="0"/>
      <c r="AHS101" s="0"/>
      <c r="AHT101" s="0"/>
      <c r="AHU101" s="0"/>
      <c r="AHV101" s="0"/>
      <c r="AHW101" s="0"/>
      <c r="AHX101" s="0"/>
      <c r="AHY101" s="0"/>
      <c r="AHZ101" s="0"/>
      <c r="AIA101" s="0"/>
      <c r="AIB101" s="0"/>
      <c r="AIC101" s="0"/>
      <c r="AID101" s="0"/>
      <c r="AIE101" s="0"/>
      <c r="AIF101" s="0"/>
      <c r="AIG101" s="0"/>
      <c r="AIH101" s="0"/>
      <c r="AII101" s="0"/>
      <c r="AIJ101" s="0"/>
      <c r="AIK101" s="0"/>
      <c r="AIL101" s="0"/>
      <c r="AIM101" s="0"/>
      <c r="AIN101" s="0"/>
      <c r="AIO101" s="0"/>
      <c r="AIP101" s="0"/>
      <c r="AIQ101" s="0"/>
      <c r="AIR101" s="0"/>
      <c r="AIS101" s="0"/>
      <c r="AIT101" s="0"/>
      <c r="AIU101" s="0"/>
      <c r="AIV101" s="0"/>
      <c r="AIW101" s="0"/>
      <c r="AIX101" s="0"/>
      <c r="AIY101" s="0"/>
      <c r="AIZ101" s="0"/>
      <c r="AJA101" s="0"/>
      <c r="AJB101" s="0"/>
      <c r="AJC101" s="0"/>
      <c r="AJD101" s="0"/>
      <c r="AJE101" s="0"/>
      <c r="AJF101" s="0"/>
      <c r="AJG101" s="0"/>
      <c r="AJH101" s="0"/>
      <c r="AJI101" s="0"/>
      <c r="AJJ101" s="0"/>
      <c r="AJK101" s="0"/>
      <c r="AJL101" s="0"/>
      <c r="AJM101" s="0"/>
      <c r="AJN101" s="0"/>
      <c r="AJO101" s="0"/>
      <c r="AJP101" s="0"/>
      <c r="AJQ101" s="0"/>
      <c r="AJR101" s="0"/>
      <c r="AJS101" s="0"/>
      <c r="AJT101" s="0"/>
      <c r="AJU101" s="0"/>
      <c r="AJV101" s="0"/>
      <c r="AJW101" s="0"/>
      <c r="AJX101" s="0"/>
      <c r="AJY101" s="0"/>
      <c r="AJZ101" s="0"/>
      <c r="AKA101" s="0"/>
      <c r="AKB101" s="0"/>
      <c r="AKC101" s="0"/>
      <c r="AKD101" s="0"/>
      <c r="AKE101" s="0"/>
      <c r="AKF101" s="0"/>
      <c r="AKG101" s="0"/>
      <c r="AKH101" s="0"/>
      <c r="AKI101" s="0"/>
      <c r="AKJ101" s="0"/>
      <c r="AKK101" s="0"/>
      <c r="AKL101" s="0"/>
      <c r="AKM101" s="0"/>
      <c r="AKN101" s="0"/>
      <c r="AKO101" s="0"/>
      <c r="AKP101" s="0"/>
      <c r="AKQ101" s="0"/>
      <c r="AKR101" s="0"/>
      <c r="AKS101" s="0"/>
      <c r="AKT101" s="0"/>
      <c r="AKU101" s="0"/>
      <c r="AKV101" s="0"/>
      <c r="AKW101" s="0"/>
      <c r="AKX101" s="0"/>
      <c r="AKY101" s="0"/>
      <c r="AKZ101" s="0"/>
      <c r="ALA101" s="0"/>
      <c r="ALB101" s="0"/>
      <c r="ALC101" s="0"/>
      <c r="ALD101" s="0"/>
      <c r="ALE101" s="0"/>
      <c r="ALF101" s="0"/>
      <c r="ALG101" s="0"/>
      <c r="ALH101" s="0"/>
      <c r="ALI101" s="0"/>
      <c r="ALJ101" s="0"/>
      <c r="ALK101" s="0"/>
      <c r="ALL101" s="0"/>
      <c r="ALM101" s="0"/>
      <c r="ALN101" s="0"/>
      <c r="ALO101" s="0"/>
      <c r="ALP101" s="0"/>
      <c r="ALQ101" s="0"/>
      <c r="ALR101" s="0"/>
      <c r="ALS101" s="0"/>
      <c r="ALT101" s="0"/>
      <c r="ALU101" s="0"/>
      <c r="ALV101" s="0"/>
      <c r="ALW101" s="0"/>
      <c r="ALX101" s="0"/>
      <c r="ALY101" s="0"/>
      <c r="ALZ101" s="0"/>
      <c r="AMA101" s="0"/>
      <c r="AMB101" s="0"/>
      <c r="AMC101" s="0"/>
      <c r="AMD101" s="0"/>
      <c r="AME101" s="0"/>
      <c r="AMF101" s="0"/>
      <c r="AMG101" s="0"/>
      <c r="AMH101" s="0"/>
      <c r="AMI101" s="0"/>
      <c r="AMJ101" s="0"/>
    </row>
    <row r="102" s="74" customFormat="true" ht="12" hidden="false" customHeight="true" outlineLevel="0" collapsed="false">
      <c r="A102" s="69"/>
      <c r="B102" s="69" t="s">
        <v>133</v>
      </c>
      <c r="C102" s="69"/>
      <c r="D102" s="70"/>
      <c r="E102" s="103"/>
      <c r="F102" s="194" t="n">
        <f aca="false">E7</f>
        <v>0</v>
      </c>
      <c r="G102" s="87"/>
      <c r="H102" s="145"/>
    </row>
    <row r="103" s="54" customFormat="true" ht="12" hidden="false" customHeight="true" outlineLevel="0" collapsed="false">
      <c r="A103" s="69"/>
      <c r="B103" s="69" t="s">
        <v>134</v>
      </c>
      <c r="C103" s="103"/>
      <c r="D103" s="195"/>
      <c r="E103" s="148" t="n">
        <f aca="false">F69</f>
        <v>0</v>
      </c>
      <c r="F103" s="196"/>
      <c r="G103" s="197" t="s">
        <v>104</v>
      </c>
      <c r="H103" s="87"/>
    </row>
    <row r="104" s="54" customFormat="true" ht="12" hidden="false" customHeight="true" outlineLevel="0" collapsed="false">
      <c r="A104" s="69"/>
      <c r="B104" s="69" t="s">
        <v>123</v>
      </c>
      <c r="C104" s="103"/>
      <c r="D104" s="195"/>
      <c r="E104" s="148" t="n">
        <f aca="false">F84</f>
        <v>0</v>
      </c>
      <c r="F104" s="196"/>
      <c r="G104" s="197" t="n">
        <v>364</v>
      </c>
      <c r="H104" s="87"/>
    </row>
    <row r="105" s="54" customFormat="true" ht="12" hidden="false" customHeight="true" outlineLevel="0" collapsed="false">
      <c r="A105" s="69"/>
      <c r="B105" s="69" t="s">
        <v>31</v>
      </c>
      <c r="C105" s="70"/>
      <c r="D105" s="195"/>
      <c r="E105" s="148" t="n">
        <f aca="false">'1'!H63</f>
        <v>0</v>
      </c>
      <c r="F105" s="196"/>
      <c r="G105" s="197" t="n">
        <v>365</v>
      </c>
      <c r="H105" s="87"/>
    </row>
    <row r="106" s="54" customFormat="true" ht="12" hidden="false" customHeight="true" outlineLevel="0" collapsed="false">
      <c r="A106" s="69"/>
      <c r="B106" s="127" t="s">
        <v>135</v>
      </c>
      <c r="C106" s="198"/>
      <c r="D106" s="199"/>
      <c r="E106" s="200" t="n">
        <f aca="false">F75</f>
        <v>0</v>
      </c>
      <c r="F106" s="196"/>
      <c r="G106" s="197"/>
      <c r="H106" s="87"/>
    </row>
    <row r="107" s="54" customFormat="true" ht="12" hidden="false" customHeight="true" outlineLevel="0" collapsed="false">
      <c r="A107" s="69"/>
      <c r="B107" s="69"/>
      <c r="C107" s="70"/>
      <c r="D107" s="201" t="s">
        <v>136</v>
      </c>
      <c r="E107" s="202" t="n">
        <f aca="false">SUM(E103:E106)</f>
        <v>0</v>
      </c>
      <c r="F107" s="196"/>
      <c r="G107" s="197"/>
      <c r="H107" s="87"/>
    </row>
    <row r="108" s="54" customFormat="true" ht="12" hidden="false" customHeight="true" outlineLevel="0" collapsed="false">
      <c r="A108" s="69"/>
      <c r="B108" s="69" t="s">
        <v>137</v>
      </c>
      <c r="C108" s="103"/>
      <c r="D108" s="195"/>
      <c r="E108" s="148" t="n">
        <f aca="false">E22-E40</f>
        <v>0</v>
      </c>
      <c r="F108" s="196"/>
      <c r="G108" s="197"/>
      <c r="H108" s="87"/>
    </row>
    <row r="109" customFormat="false" ht="12" hidden="false" customHeight="true" outlineLevel="0" collapsed="false">
      <c r="A109" s="68"/>
      <c r="B109" s="203"/>
      <c r="C109" s="204"/>
      <c r="D109" s="169" t="s">
        <v>138</v>
      </c>
      <c r="E109" s="205" t="n">
        <f aca="false">SUM(E107:E108)</f>
        <v>0</v>
      </c>
      <c r="F109" s="206" t="n">
        <f aca="false">E109</f>
        <v>0</v>
      </c>
      <c r="G109" s="92" t="n">
        <v>724</v>
      </c>
      <c r="H109" s="87"/>
      <c r="I109" s="0"/>
      <c r="J109" s="0"/>
      <c r="K109" s="0"/>
      <c r="L109" s="0"/>
      <c r="M109" s="0"/>
      <c r="N109" s="0"/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  <c r="IT109" s="0"/>
      <c r="IU109" s="0"/>
      <c r="IV109" s="0"/>
      <c r="IW109" s="0"/>
      <c r="IX109" s="0"/>
      <c r="IY109" s="0"/>
      <c r="IZ109" s="0"/>
      <c r="JA109" s="0"/>
      <c r="JB109" s="0"/>
      <c r="JC109" s="0"/>
      <c r="JD109" s="0"/>
      <c r="JE109" s="0"/>
      <c r="JF109" s="0"/>
      <c r="JG109" s="0"/>
      <c r="JH109" s="0"/>
      <c r="JI109" s="0"/>
      <c r="JJ109" s="0"/>
      <c r="JK109" s="0"/>
      <c r="JL109" s="0"/>
      <c r="JM109" s="0"/>
      <c r="JN109" s="0"/>
      <c r="JO109" s="0"/>
      <c r="JP109" s="0"/>
      <c r="JQ109" s="0"/>
      <c r="JR109" s="0"/>
      <c r="JS109" s="0"/>
      <c r="JT109" s="0"/>
      <c r="JU109" s="0"/>
      <c r="JV109" s="0"/>
      <c r="JW109" s="0"/>
      <c r="JX109" s="0"/>
      <c r="JY109" s="0"/>
      <c r="JZ109" s="0"/>
      <c r="KA109" s="0"/>
      <c r="KB109" s="0"/>
      <c r="KC109" s="0"/>
      <c r="KD109" s="0"/>
      <c r="KE109" s="0"/>
      <c r="KF109" s="0"/>
      <c r="KG109" s="0"/>
      <c r="KH109" s="0"/>
      <c r="KI109" s="0"/>
      <c r="KJ109" s="0"/>
      <c r="KK109" s="0"/>
      <c r="KL109" s="0"/>
      <c r="KM109" s="0"/>
      <c r="KN109" s="0"/>
      <c r="KO109" s="0"/>
      <c r="KP109" s="0"/>
      <c r="KQ109" s="0"/>
      <c r="KR109" s="0"/>
      <c r="KS109" s="0"/>
      <c r="KT109" s="0"/>
      <c r="KU109" s="0"/>
      <c r="KV109" s="0"/>
      <c r="KW109" s="0"/>
      <c r="KX109" s="0"/>
      <c r="KY109" s="0"/>
      <c r="KZ109" s="0"/>
      <c r="LA109" s="0"/>
      <c r="LB109" s="0"/>
      <c r="LC109" s="0"/>
      <c r="LD109" s="0"/>
      <c r="LE109" s="0"/>
      <c r="LF109" s="0"/>
      <c r="LG109" s="0"/>
      <c r="LH109" s="0"/>
      <c r="LI109" s="0"/>
      <c r="LJ109" s="0"/>
      <c r="LK109" s="0"/>
      <c r="LL109" s="0"/>
      <c r="LM109" s="0"/>
      <c r="LN109" s="0"/>
      <c r="LO109" s="0"/>
      <c r="LP109" s="0"/>
      <c r="LQ109" s="0"/>
      <c r="LR109" s="0"/>
      <c r="LS109" s="0"/>
      <c r="LT109" s="0"/>
      <c r="LU109" s="0"/>
      <c r="LV109" s="0"/>
      <c r="LW109" s="0"/>
      <c r="LX109" s="0"/>
      <c r="LY109" s="0"/>
      <c r="LZ109" s="0"/>
      <c r="MA109" s="0"/>
      <c r="MB109" s="0"/>
      <c r="MC109" s="0"/>
      <c r="MD109" s="0"/>
      <c r="ME109" s="0"/>
      <c r="MF109" s="0"/>
      <c r="MG109" s="0"/>
      <c r="MH109" s="0"/>
      <c r="MI109" s="0"/>
      <c r="MJ109" s="0"/>
      <c r="MK109" s="0"/>
      <c r="ML109" s="0"/>
      <c r="MM109" s="0"/>
      <c r="MN109" s="0"/>
      <c r="MO109" s="0"/>
      <c r="MP109" s="0"/>
      <c r="MQ109" s="0"/>
      <c r="MR109" s="0"/>
      <c r="MS109" s="0"/>
      <c r="MT109" s="0"/>
      <c r="MU109" s="0"/>
      <c r="MV109" s="0"/>
      <c r="MW109" s="0"/>
      <c r="MX109" s="0"/>
      <c r="MY109" s="0"/>
      <c r="MZ109" s="0"/>
      <c r="NA109" s="0"/>
      <c r="NB109" s="0"/>
      <c r="NC109" s="0"/>
      <c r="ND109" s="0"/>
      <c r="NE109" s="0"/>
      <c r="NF109" s="0"/>
      <c r="NG109" s="0"/>
      <c r="NH109" s="0"/>
      <c r="NI109" s="0"/>
      <c r="NJ109" s="0"/>
      <c r="NK109" s="0"/>
      <c r="NL109" s="0"/>
      <c r="NM109" s="0"/>
      <c r="NN109" s="0"/>
      <c r="NO109" s="0"/>
      <c r="NP109" s="0"/>
      <c r="NQ109" s="0"/>
      <c r="NR109" s="0"/>
      <c r="NS109" s="0"/>
      <c r="NT109" s="0"/>
      <c r="NU109" s="0"/>
      <c r="NV109" s="0"/>
      <c r="NW109" s="0"/>
      <c r="NX109" s="0"/>
      <c r="NY109" s="0"/>
      <c r="NZ109" s="0"/>
      <c r="OA109" s="0"/>
      <c r="OB109" s="0"/>
      <c r="OC109" s="0"/>
      <c r="OD109" s="0"/>
      <c r="OE109" s="0"/>
      <c r="OF109" s="0"/>
      <c r="OG109" s="0"/>
      <c r="OH109" s="0"/>
      <c r="OI109" s="0"/>
      <c r="OJ109" s="0"/>
      <c r="OK109" s="0"/>
      <c r="OL109" s="0"/>
      <c r="OM109" s="0"/>
      <c r="ON109" s="0"/>
      <c r="OO109" s="0"/>
      <c r="OP109" s="0"/>
      <c r="OQ109" s="0"/>
      <c r="OR109" s="0"/>
      <c r="OS109" s="0"/>
      <c r="OT109" s="0"/>
      <c r="OU109" s="0"/>
      <c r="OV109" s="0"/>
      <c r="OW109" s="0"/>
      <c r="OX109" s="0"/>
      <c r="OY109" s="0"/>
      <c r="OZ109" s="0"/>
      <c r="PA109" s="0"/>
      <c r="PB109" s="0"/>
      <c r="PC109" s="0"/>
      <c r="PD109" s="0"/>
      <c r="PE109" s="0"/>
      <c r="PF109" s="0"/>
      <c r="PG109" s="0"/>
      <c r="PH109" s="0"/>
      <c r="PI109" s="0"/>
      <c r="PJ109" s="0"/>
      <c r="PK109" s="0"/>
      <c r="PL109" s="0"/>
      <c r="PM109" s="0"/>
      <c r="PN109" s="0"/>
      <c r="PO109" s="0"/>
      <c r="PP109" s="0"/>
      <c r="PQ109" s="0"/>
      <c r="PR109" s="0"/>
      <c r="PS109" s="0"/>
      <c r="PT109" s="0"/>
      <c r="PU109" s="0"/>
      <c r="PV109" s="0"/>
      <c r="PW109" s="0"/>
      <c r="PX109" s="0"/>
      <c r="PY109" s="0"/>
      <c r="PZ109" s="0"/>
      <c r="QA109" s="0"/>
      <c r="QB109" s="0"/>
      <c r="QC109" s="0"/>
      <c r="QD109" s="0"/>
      <c r="QE109" s="0"/>
      <c r="QF109" s="0"/>
      <c r="QG109" s="0"/>
      <c r="QH109" s="0"/>
      <c r="QI109" s="0"/>
      <c r="QJ109" s="0"/>
      <c r="QK109" s="0"/>
      <c r="QL109" s="0"/>
      <c r="QM109" s="0"/>
      <c r="QN109" s="0"/>
      <c r="QO109" s="0"/>
      <c r="QP109" s="0"/>
      <c r="QQ109" s="0"/>
      <c r="QR109" s="0"/>
      <c r="QS109" s="0"/>
      <c r="QT109" s="0"/>
      <c r="QU109" s="0"/>
      <c r="QV109" s="0"/>
      <c r="QW109" s="0"/>
      <c r="QX109" s="0"/>
      <c r="QY109" s="0"/>
      <c r="QZ109" s="0"/>
      <c r="RA109" s="0"/>
      <c r="RB109" s="0"/>
      <c r="RC109" s="0"/>
      <c r="RD109" s="0"/>
      <c r="RE109" s="0"/>
      <c r="RF109" s="0"/>
      <c r="RG109" s="0"/>
      <c r="RH109" s="0"/>
      <c r="RI109" s="0"/>
      <c r="RJ109" s="0"/>
      <c r="RK109" s="0"/>
      <c r="RL109" s="0"/>
      <c r="RM109" s="0"/>
      <c r="RN109" s="0"/>
      <c r="RO109" s="0"/>
      <c r="RP109" s="0"/>
      <c r="RQ109" s="0"/>
      <c r="RR109" s="0"/>
      <c r="RS109" s="0"/>
      <c r="RT109" s="0"/>
      <c r="RU109" s="0"/>
      <c r="RV109" s="0"/>
      <c r="RW109" s="0"/>
      <c r="RX109" s="0"/>
      <c r="RY109" s="0"/>
      <c r="RZ109" s="0"/>
      <c r="SA109" s="0"/>
      <c r="SB109" s="0"/>
      <c r="SC109" s="0"/>
      <c r="SD109" s="0"/>
      <c r="SE109" s="0"/>
      <c r="SF109" s="0"/>
      <c r="SG109" s="0"/>
      <c r="SH109" s="0"/>
      <c r="SI109" s="0"/>
      <c r="SJ109" s="0"/>
      <c r="SK109" s="0"/>
      <c r="SL109" s="0"/>
      <c r="SM109" s="0"/>
      <c r="SN109" s="0"/>
      <c r="SO109" s="0"/>
      <c r="SP109" s="0"/>
      <c r="SQ109" s="0"/>
      <c r="SR109" s="0"/>
      <c r="SS109" s="0"/>
      <c r="ST109" s="0"/>
      <c r="SU109" s="0"/>
      <c r="SV109" s="0"/>
      <c r="SW109" s="0"/>
      <c r="SX109" s="0"/>
      <c r="SY109" s="0"/>
      <c r="SZ109" s="0"/>
      <c r="TA109" s="0"/>
      <c r="TB109" s="0"/>
      <c r="TC109" s="0"/>
      <c r="TD109" s="0"/>
      <c r="TE109" s="0"/>
      <c r="TF109" s="0"/>
      <c r="TG109" s="0"/>
      <c r="TH109" s="0"/>
      <c r="TI109" s="0"/>
      <c r="TJ109" s="0"/>
      <c r="TK109" s="0"/>
      <c r="TL109" s="0"/>
      <c r="TM109" s="0"/>
      <c r="TN109" s="0"/>
      <c r="TO109" s="0"/>
      <c r="TP109" s="0"/>
      <c r="TQ109" s="0"/>
      <c r="TR109" s="0"/>
      <c r="TS109" s="0"/>
      <c r="TT109" s="0"/>
      <c r="TU109" s="0"/>
      <c r="TV109" s="0"/>
      <c r="TW109" s="0"/>
      <c r="TX109" s="0"/>
      <c r="TY109" s="0"/>
      <c r="TZ109" s="0"/>
      <c r="UA109" s="0"/>
      <c r="UB109" s="0"/>
      <c r="UC109" s="0"/>
      <c r="UD109" s="0"/>
      <c r="UE109" s="0"/>
      <c r="UF109" s="0"/>
      <c r="UG109" s="0"/>
      <c r="UH109" s="0"/>
      <c r="UI109" s="0"/>
      <c r="UJ109" s="0"/>
      <c r="UK109" s="0"/>
      <c r="UL109" s="0"/>
      <c r="UM109" s="0"/>
      <c r="UN109" s="0"/>
      <c r="UO109" s="0"/>
      <c r="UP109" s="0"/>
      <c r="UQ109" s="0"/>
      <c r="UR109" s="0"/>
      <c r="US109" s="0"/>
      <c r="UT109" s="0"/>
      <c r="UU109" s="0"/>
      <c r="UV109" s="0"/>
      <c r="UW109" s="0"/>
      <c r="UX109" s="0"/>
      <c r="UY109" s="0"/>
      <c r="UZ109" s="0"/>
      <c r="VA109" s="0"/>
      <c r="VB109" s="0"/>
      <c r="VC109" s="0"/>
      <c r="VD109" s="0"/>
      <c r="VE109" s="0"/>
      <c r="VF109" s="0"/>
      <c r="VG109" s="0"/>
      <c r="VH109" s="0"/>
      <c r="VI109" s="0"/>
      <c r="VJ109" s="0"/>
      <c r="VK109" s="0"/>
      <c r="VL109" s="0"/>
      <c r="VM109" s="0"/>
      <c r="VN109" s="0"/>
      <c r="VO109" s="0"/>
      <c r="VP109" s="0"/>
      <c r="VQ109" s="0"/>
      <c r="VR109" s="0"/>
      <c r="VS109" s="0"/>
      <c r="VT109" s="0"/>
      <c r="VU109" s="0"/>
      <c r="VV109" s="0"/>
      <c r="VW109" s="0"/>
      <c r="VX109" s="0"/>
      <c r="VY109" s="0"/>
      <c r="VZ109" s="0"/>
      <c r="WA109" s="0"/>
      <c r="WB109" s="0"/>
      <c r="WC109" s="0"/>
      <c r="WD109" s="0"/>
      <c r="WE109" s="0"/>
      <c r="WF109" s="0"/>
      <c r="WG109" s="0"/>
      <c r="WH109" s="0"/>
      <c r="WI109" s="0"/>
      <c r="WJ109" s="0"/>
      <c r="WK109" s="0"/>
      <c r="WL109" s="0"/>
      <c r="WM109" s="0"/>
      <c r="WN109" s="0"/>
      <c r="WO109" s="0"/>
      <c r="WP109" s="0"/>
      <c r="WQ109" s="0"/>
      <c r="WR109" s="0"/>
      <c r="WS109" s="0"/>
      <c r="WT109" s="0"/>
      <c r="WU109" s="0"/>
      <c r="WV109" s="0"/>
      <c r="WW109" s="0"/>
      <c r="WX109" s="0"/>
      <c r="WY109" s="0"/>
      <c r="WZ109" s="0"/>
      <c r="XA109" s="0"/>
      <c r="XB109" s="0"/>
      <c r="XC109" s="0"/>
      <c r="XD109" s="0"/>
      <c r="XE109" s="0"/>
      <c r="XF109" s="0"/>
      <c r="XG109" s="0"/>
      <c r="XH109" s="0"/>
      <c r="XI109" s="0"/>
      <c r="XJ109" s="0"/>
      <c r="XK109" s="0"/>
      <c r="XL109" s="0"/>
      <c r="XM109" s="0"/>
      <c r="XN109" s="0"/>
      <c r="XO109" s="0"/>
      <c r="XP109" s="0"/>
      <c r="XQ109" s="0"/>
      <c r="XR109" s="0"/>
      <c r="XS109" s="0"/>
      <c r="XT109" s="0"/>
      <c r="XU109" s="0"/>
      <c r="XV109" s="0"/>
      <c r="XW109" s="0"/>
      <c r="XX109" s="0"/>
      <c r="XY109" s="0"/>
      <c r="XZ109" s="0"/>
      <c r="YA109" s="0"/>
      <c r="YB109" s="0"/>
      <c r="YC109" s="0"/>
      <c r="YD109" s="0"/>
      <c r="YE109" s="0"/>
      <c r="YF109" s="0"/>
      <c r="YG109" s="0"/>
      <c r="YH109" s="0"/>
      <c r="YI109" s="0"/>
      <c r="YJ109" s="0"/>
      <c r="YK109" s="0"/>
      <c r="YL109" s="0"/>
      <c r="YM109" s="0"/>
      <c r="YN109" s="0"/>
      <c r="YO109" s="0"/>
      <c r="YP109" s="0"/>
      <c r="YQ109" s="0"/>
      <c r="YR109" s="0"/>
      <c r="YS109" s="0"/>
      <c r="YT109" s="0"/>
      <c r="YU109" s="0"/>
      <c r="YV109" s="0"/>
      <c r="YW109" s="0"/>
      <c r="YX109" s="0"/>
      <c r="YY109" s="0"/>
      <c r="YZ109" s="0"/>
      <c r="ZA109" s="0"/>
      <c r="ZB109" s="0"/>
      <c r="ZC109" s="0"/>
      <c r="ZD109" s="0"/>
      <c r="ZE109" s="0"/>
      <c r="ZF109" s="0"/>
      <c r="ZG109" s="0"/>
      <c r="ZH109" s="0"/>
      <c r="ZI109" s="0"/>
      <c r="ZJ109" s="0"/>
      <c r="ZK109" s="0"/>
      <c r="ZL109" s="0"/>
      <c r="ZM109" s="0"/>
      <c r="ZN109" s="0"/>
      <c r="ZO109" s="0"/>
      <c r="ZP109" s="0"/>
      <c r="ZQ109" s="0"/>
      <c r="ZR109" s="0"/>
      <c r="ZS109" s="0"/>
      <c r="ZT109" s="0"/>
      <c r="ZU109" s="0"/>
      <c r="ZV109" s="0"/>
      <c r="ZW109" s="0"/>
      <c r="ZX109" s="0"/>
      <c r="ZY109" s="0"/>
      <c r="ZZ109" s="0"/>
      <c r="AAA109" s="0"/>
      <c r="AAB109" s="0"/>
      <c r="AAC109" s="0"/>
      <c r="AAD109" s="0"/>
      <c r="AAE109" s="0"/>
      <c r="AAF109" s="0"/>
      <c r="AAG109" s="0"/>
      <c r="AAH109" s="0"/>
      <c r="AAI109" s="0"/>
      <c r="AAJ109" s="0"/>
      <c r="AAK109" s="0"/>
      <c r="AAL109" s="0"/>
      <c r="AAM109" s="0"/>
      <c r="AAN109" s="0"/>
      <c r="AAO109" s="0"/>
      <c r="AAP109" s="0"/>
      <c r="AAQ109" s="0"/>
      <c r="AAR109" s="0"/>
      <c r="AAS109" s="0"/>
      <c r="AAT109" s="0"/>
      <c r="AAU109" s="0"/>
      <c r="AAV109" s="0"/>
      <c r="AAW109" s="0"/>
      <c r="AAX109" s="0"/>
      <c r="AAY109" s="0"/>
      <c r="AAZ109" s="0"/>
      <c r="ABA109" s="0"/>
      <c r="ABB109" s="0"/>
      <c r="ABC109" s="0"/>
      <c r="ABD109" s="0"/>
      <c r="ABE109" s="0"/>
      <c r="ABF109" s="0"/>
      <c r="ABG109" s="0"/>
      <c r="ABH109" s="0"/>
      <c r="ABI109" s="0"/>
      <c r="ABJ109" s="0"/>
      <c r="ABK109" s="0"/>
      <c r="ABL109" s="0"/>
      <c r="ABM109" s="0"/>
      <c r="ABN109" s="0"/>
      <c r="ABO109" s="0"/>
      <c r="ABP109" s="0"/>
      <c r="ABQ109" s="0"/>
      <c r="ABR109" s="0"/>
      <c r="ABS109" s="0"/>
      <c r="ABT109" s="0"/>
      <c r="ABU109" s="0"/>
      <c r="ABV109" s="0"/>
      <c r="ABW109" s="0"/>
      <c r="ABX109" s="0"/>
      <c r="ABY109" s="0"/>
      <c r="ABZ109" s="0"/>
      <c r="ACA109" s="0"/>
      <c r="ACB109" s="0"/>
      <c r="ACC109" s="0"/>
      <c r="ACD109" s="0"/>
      <c r="ACE109" s="0"/>
      <c r="ACF109" s="0"/>
      <c r="ACG109" s="0"/>
      <c r="ACH109" s="0"/>
      <c r="ACI109" s="0"/>
      <c r="ACJ109" s="0"/>
      <c r="ACK109" s="0"/>
      <c r="ACL109" s="0"/>
      <c r="ACM109" s="0"/>
      <c r="ACN109" s="0"/>
      <c r="ACO109" s="0"/>
      <c r="ACP109" s="0"/>
      <c r="ACQ109" s="0"/>
      <c r="ACR109" s="0"/>
      <c r="ACS109" s="0"/>
      <c r="ACT109" s="0"/>
      <c r="ACU109" s="0"/>
      <c r="ACV109" s="0"/>
      <c r="ACW109" s="0"/>
      <c r="ACX109" s="0"/>
      <c r="ACY109" s="0"/>
      <c r="ACZ109" s="0"/>
      <c r="ADA109" s="0"/>
      <c r="ADB109" s="0"/>
      <c r="ADC109" s="0"/>
      <c r="ADD109" s="0"/>
      <c r="ADE109" s="0"/>
      <c r="ADF109" s="0"/>
      <c r="ADG109" s="0"/>
      <c r="ADH109" s="0"/>
      <c r="ADI109" s="0"/>
      <c r="ADJ109" s="0"/>
      <c r="ADK109" s="0"/>
      <c r="ADL109" s="0"/>
      <c r="ADM109" s="0"/>
      <c r="ADN109" s="0"/>
      <c r="ADO109" s="0"/>
      <c r="ADP109" s="0"/>
      <c r="ADQ109" s="0"/>
      <c r="ADR109" s="0"/>
      <c r="ADS109" s="0"/>
      <c r="ADT109" s="0"/>
      <c r="ADU109" s="0"/>
      <c r="ADV109" s="0"/>
      <c r="ADW109" s="0"/>
      <c r="ADX109" s="0"/>
      <c r="ADY109" s="0"/>
      <c r="ADZ109" s="0"/>
      <c r="AEA109" s="0"/>
      <c r="AEB109" s="0"/>
      <c r="AEC109" s="0"/>
      <c r="AED109" s="0"/>
      <c r="AEE109" s="0"/>
      <c r="AEF109" s="0"/>
      <c r="AEG109" s="0"/>
      <c r="AEH109" s="0"/>
      <c r="AEI109" s="0"/>
      <c r="AEJ109" s="0"/>
      <c r="AEK109" s="0"/>
      <c r="AEL109" s="0"/>
      <c r="AEM109" s="0"/>
      <c r="AEN109" s="0"/>
      <c r="AEO109" s="0"/>
      <c r="AEP109" s="0"/>
      <c r="AEQ109" s="0"/>
      <c r="AER109" s="0"/>
      <c r="AES109" s="0"/>
      <c r="AET109" s="0"/>
      <c r="AEU109" s="0"/>
      <c r="AEV109" s="0"/>
      <c r="AEW109" s="0"/>
      <c r="AEX109" s="0"/>
      <c r="AEY109" s="0"/>
      <c r="AEZ109" s="0"/>
      <c r="AFA109" s="0"/>
      <c r="AFB109" s="0"/>
      <c r="AFC109" s="0"/>
      <c r="AFD109" s="0"/>
      <c r="AFE109" s="0"/>
      <c r="AFF109" s="0"/>
      <c r="AFG109" s="0"/>
      <c r="AFH109" s="0"/>
      <c r="AFI109" s="0"/>
      <c r="AFJ109" s="0"/>
      <c r="AFK109" s="0"/>
      <c r="AFL109" s="0"/>
      <c r="AFM109" s="0"/>
      <c r="AFN109" s="0"/>
      <c r="AFO109" s="0"/>
      <c r="AFP109" s="0"/>
      <c r="AFQ109" s="0"/>
      <c r="AFR109" s="0"/>
      <c r="AFS109" s="0"/>
      <c r="AFT109" s="0"/>
      <c r="AFU109" s="0"/>
      <c r="AFV109" s="0"/>
      <c r="AFW109" s="0"/>
      <c r="AFX109" s="0"/>
      <c r="AFY109" s="0"/>
      <c r="AFZ109" s="0"/>
      <c r="AGA109" s="0"/>
      <c r="AGB109" s="0"/>
      <c r="AGC109" s="0"/>
      <c r="AGD109" s="0"/>
      <c r="AGE109" s="0"/>
      <c r="AGF109" s="0"/>
      <c r="AGG109" s="0"/>
      <c r="AGH109" s="0"/>
      <c r="AGI109" s="0"/>
      <c r="AGJ109" s="0"/>
      <c r="AGK109" s="0"/>
      <c r="AGL109" s="0"/>
      <c r="AGM109" s="0"/>
      <c r="AGN109" s="0"/>
      <c r="AGO109" s="0"/>
      <c r="AGP109" s="0"/>
      <c r="AGQ109" s="0"/>
      <c r="AGR109" s="0"/>
      <c r="AGS109" s="0"/>
      <c r="AGT109" s="0"/>
      <c r="AGU109" s="0"/>
      <c r="AGV109" s="0"/>
      <c r="AGW109" s="0"/>
      <c r="AGX109" s="0"/>
      <c r="AGY109" s="0"/>
      <c r="AGZ109" s="0"/>
      <c r="AHA109" s="0"/>
      <c r="AHB109" s="0"/>
      <c r="AHC109" s="0"/>
      <c r="AHD109" s="0"/>
      <c r="AHE109" s="0"/>
      <c r="AHF109" s="0"/>
      <c r="AHG109" s="0"/>
      <c r="AHH109" s="0"/>
      <c r="AHI109" s="0"/>
      <c r="AHJ109" s="0"/>
      <c r="AHK109" s="0"/>
      <c r="AHL109" s="0"/>
      <c r="AHM109" s="0"/>
      <c r="AHN109" s="0"/>
      <c r="AHO109" s="0"/>
      <c r="AHP109" s="0"/>
      <c r="AHQ109" s="0"/>
      <c r="AHR109" s="0"/>
      <c r="AHS109" s="0"/>
      <c r="AHT109" s="0"/>
      <c r="AHU109" s="0"/>
      <c r="AHV109" s="0"/>
      <c r="AHW109" s="0"/>
      <c r="AHX109" s="0"/>
      <c r="AHY109" s="0"/>
      <c r="AHZ109" s="0"/>
      <c r="AIA109" s="0"/>
      <c r="AIB109" s="0"/>
      <c r="AIC109" s="0"/>
      <c r="AID109" s="0"/>
      <c r="AIE109" s="0"/>
      <c r="AIF109" s="0"/>
      <c r="AIG109" s="0"/>
      <c r="AIH109" s="0"/>
      <c r="AII109" s="0"/>
      <c r="AIJ109" s="0"/>
      <c r="AIK109" s="0"/>
      <c r="AIL109" s="0"/>
      <c r="AIM109" s="0"/>
      <c r="AIN109" s="0"/>
      <c r="AIO109" s="0"/>
      <c r="AIP109" s="0"/>
      <c r="AIQ109" s="0"/>
      <c r="AIR109" s="0"/>
      <c r="AIS109" s="0"/>
      <c r="AIT109" s="0"/>
      <c r="AIU109" s="0"/>
      <c r="AIV109" s="0"/>
      <c r="AIW109" s="0"/>
      <c r="AIX109" s="0"/>
      <c r="AIY109" s="0"/>
      <c r="AIZ109" s="0"/>
      <c r="AJA109" s="0"/>
      <c r="AJB109" s="0"/>
      <c r="AJC109" s="0"/>
      <c r="AJD109" s="0"/>
      <c r="AJE109" s="0"/>
      <c r="AJF109" s="0"/>
      <c r="AJG109" s="0"/>
      <c r="AJH109" s="0"/>
      <c r="AJI109" s="0"/>
      <c r="AJJ109" s="0"/>
      <c r="AJK109" s="0"/>
      <c r="AJL109" s="0"/>
      <c r="AJM109" s="0"/>
      <c r="AJN109" s="0"/>
      <c r="AJO109" s="0"/>
      <c r="AJP109" s="0"/>
      <c r="AJQ109" s="0"/>
      <c r="AJR109" s="0"/>
      <c r="AJS109" s="0"/>
      <c r="AJT109" s="0"/>
      <c r="AJU109" s="0"/>
      <c r="AJV109" s="0"/>
      <c r="AJW109" s="0"/>
      <c r="AJX109" s="0"/>
      <c r="AJY109" s="0"/>
      <c r="AJZ109" s="0"/>
      <c r="AKA109" s="0"/>
      <c r="AKB109" s="0"/>
      <c r="AKC109" s="0"/>
      <c r="AKD109" s="0"/>
      <c r="AKE109" s="0"/>
      <c r="AKF109" s="0"/>
      <c r="AKG109" s="0"/>
      <c r="AKH109" s="0"/>
      <c r="AKI109" s="0"/>
      <c r="AKJ109" s="0"/>
      <c r="AKK109" s="0"/>
      <c r="AKL109" s="0"/>
      <c r="AKM109" s="0"/>
      <c r="AKN109" s="0"/>
      <c r="AKO109" s="0"/>
      <c r="AKP109" s="0"/>
      <c r="AKQ109" s="0"/>
      <c r="AKR109" s="0"/>
      <c r="AKS109" s="0"/>
      <c r="AKT109" s="0"/>
      <c r="AKU109" s="0"/>
      <c r="AKV109" s="0"/>
      <c r="AKW109" s="0"/>
      <c r="AKX109" s="0"/>
      <c r="AKY109" s="0"/>
      <c r="AKZ109" s="0"/>
      <c r="ALA109" s="0"/>
      <c r="ALB109" s="0"/>
      <c r="ALC109" s="0"/>
      <c r="ALD109" s="0"/>
      <c r="ALE109" s="0"/>
      <c r="ALF109" s="0"/>
      <c r="ALG109" s="0"/>
      <c r="ALH109" s="0"/>
      <c r="ALI109" s="0"/>
      <c r="ALJ109" s="0"/>
      <c r="ALK109" s="0"/>
      <c r="ALL109" s="0"/>
      <c r="ALM109" s="0"/>
      <c r="ALN109" s="0"/>
      <c r="ALO109" s="0"/>
      <c r="ALP109" s="0"/>
      <c r="ALQ109" s="0"/>
      <c r="ALR109" s="0"/>
      <c r="ALS109" s="0"/>
      <c r="ALT109" s="0"/>
      <c r="ALU109" s="0"/>
      <c r="ALV109" s="0"/>
      <c r="ALW109" s="0"/>
      <c r="ALX109" s="0"/>
      <c r="ALY109" s="0"/>
      <c r="ALZ109" s="0"/>
      <c r="AMA109" s="0"/>
      <c r="AMB109" s="0"/>
      <c r="AMC109" s="0"/>
      <c r="AMD109" s="0"/>
      <c r="AME109" s="0"/>
      <c r="AMF109" s="0"/>
      <c r="AMG109" s="0"/>
      <c r="AMH109" s="0"/>
      <c r="AMI109" s="0"/>
      <c r="AMJ109" s="0"/>
    </row>
    <row r="110" customFormat="false" ht="12" hidden="false" customHeight="true" outlineLevel="0" collapsed="false">
      <c r="A110" s="68"/>
      <c r="B110" s="68"/>
      <c r="C110" s="84"/>
      <c r="D110" s="86"/>
      <c r="E110" s="86" t="s">
        <v>132</v>
      </c>
      <c r="F110" s="207" t="n">
        <f aca="false">F102-F109</f>
        <v>0</v>
      </c>
      <c r="G110" s="92"/>
      <c r="H110" s="87"/>
      <c r="I110" s="0"/>
      <c r="J110" s="0"/>
      <c r="K110" s="0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0"/>
      <c r="DQ110" s="0"/>
      <c r="DR110" s="0"/>
      <c r="DS110" s="0"/>
      <c r="DT110" s="0"/>
      <c r="DU110" s="0"/>
      <c r="DV110" s="0"/>
      <c r="DW110" s="0"/>
      <c r="DX110" s="0"/>
      <c r="DY110" s="0"/>
      <c r="DZ110" s="0"/>
      <c r="EA110" s="0"/>
      <c r="EB110" s="0"/>
      <c r="EC110" s="0"/>
      <c r="ED110" s="0"/>
      <c r="EE110" s="0"/>
      <c r="EF110" s="0"/>
      <c r="EG110" s="0"/>
      <c r="EH110" s="0"/>
      <c r="EI110" s="0"/>
      <c r="EJ110" s="0"/>
      <c r="EK110" s="0"/>
      <c r="EL110" s="0"/>
      <c r="EM110" s="0"/>
      <c r="EN110" s="0"/>
      <c r="EO110" s="0"/>
      <c r="EP110" s="0"/>
      <c r="EQ110" s="0"/>
      <c r="ER110" s="0"/>
      <c r="ES110" s="0"/>
      <c r="ET110" s="0"/>
      <c r="EU110" s="0"/>
      <c r="EV110" s="0"/>
      <c r="EW110" s="0"/>
      <c r="EX110" s="0"/>
      <c r="EY110" s="0"/>
      <c r="EZ110" s="0"/>
      <c r="FA110" s="0"/>
      <c r="FB110" s="0"/>
      <c r="FC110" s="0"/>
      <c r="FD110" s="0"/>
      <c r="FE110" s="0"/>
      <c r="FF110" s="0"/>
      <c r="FG110" s="0"/>
      <c r="FH110" s="0"/>
      <c r="FI110" s="0"/>
      <c r="FJ110" s="0"/>
      <c r="FK110" s="0"/>
      <c r="FL110" s="0"/>
      <c r="FM110" s="0"/>
      <c r="FN110" s="0"/>
      <c r="FO110" s="0"/>
      <c r="FP110" s="0"/>
      <c r="FQ110" s="0"/>
      <c r="FR110" s="0"/>
      <c r="FS110" s="0"/>
      <c r="FT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  <c r="GF110" s="0"/>
      <c r="GG110" s="0"/>
      <c r="GH110" s="0"/>
      <c r="GI110" s="0"/>
      <c r="GJ110" s="0"/>
      <c r="GK110" s="0"/>
      <c r="GL110" s="0"/>
      <c r="GM110" s="0"/>
      <c r="GN110" s="0"/>
      <c r="GO110" s="0"/>
      <c r="GP110" s="0"/>
      <c r="GQ110" s="0"/>
      <c r="GR110" s="0"/>
      <c r="GS110" s="0"/>
      <c r="GT110" s="0"/>
      <c r="GU110" s="0"/>
      <c r="GV110" s="0"/>
      <c r="GW110" s="0"/>
      <c r="GX110" s="0"/>
      <c r="GY110" s="0"/>
      <c r="GZ110" s="0"/>
      <c r="HA110" s="0"/>
      <c r="HB110" s="0"/>
      <c r="HC110" s="0"/>
      <c r="HD110" s="0"/>
      <c r="HE110" s="0"/>
      <c r="HF110" s="0"/>
      <c r="HG110" s="0"/>
      <c r="HH110" s="0"/>
      <c r="HI110" s="0"/>
      <c r="HJ110" s="0"/>
      <c r="HK110" s="0"/>
      <c r="HL110" s="0"/>
      <c r="HM110" s="0"/>
      <c r="HN110" s="0"/>
      <c r="HO110" s="0"/>
      <c r="HP110" s="0"/>
      <c r="HQ110" s="0"/>
      <c r="HR110" s="0"/>
      <c r="HS110" s="0"/>
      <c r="HT110" s="0"/>
      <c r="HU110" s="0"/>
      <c r="HV110" s="0"/>
      <c r="HW110" s="0"/>
      <c r="HX110" s="0"/>
      <c r="HY110" s="0"/>
      <c r="HZ110" s="0"/>
      <c r="IA110" s="0"/>
      <c r="IB110" s="0"/>
      <c r="IC110" s="0"/>
      <c r="ID110" s="0"/>
      <c r="IE110" s="0"/>
      <c r="IF110" s="0"/>
      <c r="IG110" s="0"/>
      <c r="IH110" s="0"/>
      <c r="II110" s="0"/>
      <c r="IJ110" s="0"/>
      <c r="IK110" s="0"/>
      <c r="IL110" s="0"/>
      <c r="IM110" s="0"/>
      <c r="IN110" s="0"/>
      <c r="IO110" s="0"/>
      <c r="IP110" s="0"/>
      <c r="IQ110" s="0"/>
      <c r="IR110" s="0"/>
      <c r="IS110" s="0"/>
      <c r="IT110" s="0"/>
      <c r="IU110" s="0"/>
      <c r="IV110" s="0"/>
      <c r="IW110" s="0"/>
      <c r="IX110" s="0"/>
      <c r="IY110" s="0"/>
      <c r="IZ110" s="0"/>
      <c r="JA110" s="0"/>
      <c r="JB110" s="0"/>
      <c r="JC110" s="0"/>
      <c r="JD110" s="0"/>
      <c r="JE110" s="0"/>
      <c r="JF110" s="0"/>
      <c r="JG110" s="0"/>
      <c r="JH110" s="0"/>
      <c r="JI110" s="0"/>
      <c r="JJ110" s="0"/>
      <c r="JK110" s="0"/>
      <c r="JL110" s="0"/>
      <c r="JM110" s="0"/>
      <c r="JN110" s="0"/>
      <c r="JO110" s="0"/>
      <c r="JP110" s="0"/>
      <c r="JQ110" s="0"/>
      <c r="JR110" s="0"/>
      <c r="JS110" s="0"/>
      <c r="JT110" s="0"/>
      <c r="JU110" s="0"/>
      <c r="JV110" s="0"/>
      <c r="JW110" s="0"/>
      <c r="JX110" s="0"/>
      <c r="JY110" s="0"/>
      <c r="JZ110" s="0"/>
      <c r="KA110" s="0"/>
      <c r="KB110" s="0"/>
      <c r="KC110" s="0"/>
      <c r="KD110" s="0"/>
      <c r="KE110" s="0"/>
      <c r="KF110" s="0"/>
      <c r="KG110" s="0"/>
      <c r="KH110" s="0"/>
      <c r="KI110" s="0"/>
      <c r="KJ110" s="0"/>
      <c r="KK110" s="0"/>
      <c r="KL110" s="0"/>
      <c r="KM110" s="0"/>
      <c r="KN110" s="0"/>
      <c r="KO110" s="0"/>
      <c r="KP110" s="0"/>
      <c r="KQ110" s="0"/>
      <c r="KR110" s="0"/>
      <c r="KS110" s="0"/>
      <c r="KT110" s="0"/>
      <c r="KU110" s="0"/>
      <c r="KV110" s="0"/>
      <c r="KW110" s="0"/>
      <c r="KX110" s="0"/>
      <c r="KY110" s="0"/>
      <c r="KZ110" s="0"/>
      <c r="LA110" s="0"/>
      <c r="LB110" s="0"/>
      <c r="LC110" s="0"/>
      <c r="LD110" s="0"/>
      <c r="LE110" s="0"/>
      <c r="LF110" s="0"/>
      <c r="LG110" s="0"/>
      <c r="LH110" s="0"/>
      <c r="LI110" s="0"/>
      <c r="LJ110" s="0"/>
      <c r="LK110" s="0"/>
      <c r="LL110" s="0"/>
      <c r="LM110" s="0"/>
      <c r="LN110" s="0"/>
      <c r="LO110" s="0"/>
      <c r="LP110" s="0"/>
      <c r="LQ110" s="0"/>
      <c r="LR110" s="0"/>
      <c r="LS110" s="0"/>
      <c r="LT110" s="0"/>
      <c r="LU110" s="0"/>
      <c r="LV110" s="0"/>
      <c r="LW110" s="0"/>
      <c r="LX110" s="0"/>
      <c r="LY110" s="0"/>
      <c r="LZ110" s="0"/>
      <c r="MA110" s="0"/>
      <c r="MB110" s="0"/>
      <c r="MC110" s="0"/>
      <c r="MD110" s="0"/>
      <c r="ME110" s="0"/>
      <c r="MF110" s="0"/>
      <c r="MG110" s="0"/>
      <c r="MH110" s="0"/>
      <c r="MI110" s="0"/>
      <c r="MJ110" s="0"/>
      <c r="MK110" s="0"/>
      <c r="ML110" s="0"/>
      <c r="MM110" s="0"/>
      <c r="MN110" s="0"/>
      <c r="MO110" s="0"/>
      <c r="MP110" s="0"/>
      <c r="MQ110" s="0"/>
      <c r="MR110" s="0"/>
      <c r="MS110" s="0"/>
      <c r="MT110" s="0"/>
      <c r="MU110" s="0"/>
      <c r="MV110" s="0"/>
      <c r="MW110" s="0"/>
      <c r="MX110" s="0"/>
      <c r="MY110" s="0"/>
      <c r="MZ110" s="0"/>
      <c r="NA110" s="0"/>
      <c r="NB110" s="0"/>
      <c r="NC110" s="0"/>
      <c r="ND110" s="0"/>
      <c r="NE110" s="0"/>
      <c r="NF110" s="0"/>
      <c r="NG110" s="0"/>
      <c r="NH110" s="0"/>
      <c r="NI110" s="0"/>
      <c r="NJ110" s="0"/>
      <c r="NK110" s="0"/>
      <c r="NL110" s="0"/>
      <c r="NM110" s="0"/>
      <c r="NN110" s="0"/>
      <c r="NO110" s="0"/>
      <c r="NP110" s="0"/>
      <c r="NQ110" s="0"/>
      <c r="NR110" s="0"/>
      <c r="NS110" s="0"/>
      <c r="NT110" s="0"/>
      <c r="NU110" s="0"/>
      <c r="NV110" s="0"/>
      <c r="NW110" s="0"/>
      <c r="NX110" s="0"/>
      <c r="NY110" s="0"/>
      <c r="NZ110" s="0"/>
      <c r="OA110" s="0"/>
      <c r="OB110" s="0"/>
      <c r="OC110" s="0"/>
      <c r="OD110" s="0"/>
      <c r="OE110" s="0"/>
      <c r="OF110" s="0"/>
      <c r="OG110" s="0"/>
      <c r="OH110" s="0"/>
      <c r="OI110" s="0"/>
      <c r="OJ110" s="0"/>
      <c r="OK110" s="0"/>
      <c r="OL110" s="0"/>
      <c r="OM110" s="0"/>
      <c r="ON110" s="0"/>
      <c r="OO110" s="0"/>
      <c r="OP110" s="0"/>
      <c r="OQ110" s="0"/>
      <c r="OR110" s="0"/>
      <c r="OS110" s="0"/>
      <c r="OT110" s="0"/>
      <c r="OU110" s="0"/>
      <c r="OV110" s="0"/>
      <c r="OW110" s="0"/>
      <c r="OX110" s="0"/>
      <c r="OY110" s="0"/>
      <c r="OZ110" s="0"/>
      <c r="PA110" s="0"/>
      <c r="PB110" s="0"/>
      <c r="PC110" s="0"/>
      <c r="PD110" s="0"/>
      <c r="PE110" s="0"/>
      <c r="PF110" s="0"/>
      <c r="PG110" s="0"/>
      <c r="PH110" s="0"/>
      <c r="PI110" s="0"/>
      <c r="PJ110" s="0"/>
      <c r="PK110" s="0"/>
      <c r="PL110" s="0"/>
      <c r="PM110" s="0"/>
      <c r="PN110" s="0"/>
      <c r="PO110" s="0"/>
      <c r="PP110" s="0"/>
      <c r="PQ110" s="0"/>
      <c r="PR110" s="0"/>
      <c r="PS110" s="0"/>
      <c r="PT110" s="0"/>
      <c r="PU110" s="0"/>
      <c r="PV110" s="0"/>
      <c r="PW110" s="0"/>
      <c r="PX110" s="0"/>
      <c r="PY110" s="0"/>
      <c r="PZ110" s="0"/>
      <c r="QA110" s="0"/>
      <c r="QB110" s="0"/>
      <c r="QC110" s="0"/>
      <c r="QD110" s="0"/>
      <c r="QE110" s="0"/>
      <c r="QF110" s="0"/>
      <c r="QG110" s="0"/>
      <c r="QH110" s="0"/>
      <c r="QI110" s="0"/>
      <c r="QJ110" s="0"/>
      <c r="QK110" s="0"/>
      <c r="QL110" s="0"/>
      <c r="QM110" s="0"/>
      <c r="QN110" s="0"/>
      <c r="QO110" s="0"/>
      <c r="QP110" s="0"/>
      <c r="QQ110" s="0"/>
      <c r="QR110" s="0"/>
      <c r="QS110" s="0"/>
      <c r="QT110" s="0"/>
      <c r="QU110" s="0"/>
      <c r="QV110" s="0"/>
      <c r="QW110" s="0"/>
      <c r="QX110" s="0"/>
      <c r="QY110" s="0"/>
      <c r="QZ110" s="0"/>
      <c r="RA110" s="0"/>
      <c r="RB110" s="0"/>
      <c r="RC110" s="0"/>
      <c r="RD110" s="0"/>
      <c r="RE110" s="0"/>
      <c r="RF110" s="0"/>
      <c r="RG110" s="0"/>
      <c r="RH110" s="0"/>
      <c r="RI110" s="0"/>
      <c r="RJ110" s="0"/>
      <c r="RK110" s="0"/>
      <c r="RL110" s="0"/>
      <c r="RM110" s="0"/>
      <c r="RN110" s="0"/>
      <c r="RO110" s="0"/>
      <c r="RP110" s="0"/>
      <c r="RQ110" s="0"/>
      <c r="RR110" s="0"/>
      <c r="RS110" s="0"/>
      <c r="RT110" s="0"/>
      <c r="RU110" s="0"/>
      <c r="RV110" s="0"/>
      <c r="RW110" s="0"/>
      <c r="RX110" s="0"/>
      <c r="RY110" s="0"/>
      <c r="RZ110" s="0"/>
      <c r="SA110" s="0"/>
      <c r="SB110" s="0"/>
      <c r="SC110" s="0"/>
      <c r="SD110" s="0"/>
      <c r="SE110" s="0"/>
      <c r="SF110" s="0"/>
      <c r="SG110" s="0"/>
      <c r="SH110" s="0"/>
      <c r="SI110" s="0"/>
      <c r="SJ110" s="0"/>
      <c r="SK110" s="0"/>
      <c r="SL110" s="0"/>
      <c r="SM110" s="0"/>
      <c r="SN110" s="0"/>
      <c r="SO110" s="0"/>
      <c r="SP110" s="0"/>
      <c r="SQ110" s="0"/>
      <c r="SR110" s="0"/>
      <c r="SS110" s="0"/>
      <c r="ST110" s="0"/>
      <c r="SU110" s="0"/>
      <c r="SV110" s="0"/>
      <c r="SW110" s="0"/>
      <c r="SX110" s="0"/>
      <c r="SY110" s="0"/>
      <c r="SZ110" s="0"/>
      <c r="TA110" s="0"/>
      <c r="TB110" s="0"/>
      <c r="TC110" s="0"/>
      <c r="TD110" s="0"/>
      <c r="TE110" s="0"/>
      <c r="TF110" s="0"/>
      <c r="TG110" s="0"/>
      <c r="TH110" s="0"/>
      <c r="TI110" s="0"/>
      <c r="TJ110" s="0"/>
      <c r="TK110" s="0"/>
      <c r="TL110" s="0"/>
      <c r="TM110" s="0"/>
      <c r="TN110" s="0"/>
      <c r="TO110" s="0"/>
      <c r="TP110" s="0"/>
      <c r="TQ110" s="0"/>
      <c r="TR110" s="0"/>
      <c r="TS110" s="0"/>
      <c r="TT110" s="0"/>
      <c r="TU110" s="0"/>
      <c r="TV110" s="0"/>
      <c r="TW110" s="0"/>
      <c r="TX110" s="0"/>
      <c r="TY110" s="0"/>
      <c r="TZ110" s="0"/>
      <c r="UA110" s="0"/>
      <c r="UB110" s="0"/>
      <c r="UC110" s="0"/>
      <c r="UD110" s="0"/>
      <c r="UE110" s="0"/>
      <c r="UF110" s="0"/>
      <c r="UG110" s="0"/>
      <c r="UH110" s="0"/>
      <c r="UI110" s="0"/>
      <c r="UJ110" s="0"/>
      <c r="UK110" s="0"/>
      <c r="UL110" s="0"/>
      <c r="UM110" s="0"/>
      <c r="UN110" s="0"/>
      <c r="UO110" s="0"/>
      <c r="UP110" s="0"/>
      <c r="UQ110" s="0"/>
      <c r="UR110" s="0"/>
      <c r="US110" s="0"/>
      <c r="UT110" s="0"/>
      <c r="UU110" s="0"/>
      <c r="UV110" s="0"/>
      <c r="UW110" s="0"/>
      <c r="UX110" s="0"/>
      <c r="UY110" s="0"/>
      <c r="UZ110" s="0"/>
      <c r="VA110" s="0"/>
      <c r="VB110" s="0"/>
      <c r="VC110" s="0"/>
      <c r="VD110" s="0"/>
      <c r="VE110" s="0"/>
      <c r="VF110" s="0"/>
      <c r="VG110" s="0"/>
      <c r="VH110" s="0"/>
      <c r="VI110" s="0"/>
      <c r="VJ110" s="0"/>
      <c r="VK110" s="0"/>
      <c r="VL110" s="0"/>
      <c r="VM110" s="0"/>
      <c r="VN110" s="0"/>
      <c r="VO110" s="0"/>
      <c r="VP110" s="0"/>
      <c r="VQ110" s="0"/>
      <c r="VR110" s="0"/>
      <c r="VS110" s="0"/>
      <c r="VT110" s="0"/>
      <c r="VU110" s="0"/>
      <c r="VV110" s="0"/>
      <c r="VW110" s="0"/>
      <c r="VX110" s="0"/>
      <c r="VY110" s="0"/>
      <c r="VZ110" s="0"/>
      <c r="WA110" s="0"/>
      <c r="WB110" s="0"/>
      <c r="WC110" s="0"/>
      <c r="WD110" s="0"/>
      <c r="WE110" s="0"/>
      <c r="WF110" s="0"/>
      <c r="WG110" s="0"/>
      <c r="WH110" s="0"/>
      <c r="WI110" s="0"/>
      <c r="WJ110" s="0"/>
      <c r="WK110" s="0"/>
      <c r="WL110" s="0"/>
      <c r="WM110" s="0"/>
      <c r="WN110" s="0"/>
      <c r="WO110" s="0"/>
      <c r="WP110" s="0"/>
      <c r="WQ110" s="0"/>
      <c r="WR110" s="0"/>
      <c r="WS110" s="0"/>
      <c r="WT110" s="0"/>
      <c r="WU110" s="0"/>
      <c r="WV110" s="0"/>
      <c r="WW110" s="0"/>
      <c r="WX110" s="0"/>
      <c r="WY110" s="0"/>
      <c r="WZ110" s="0"/>
      <c r="XA110" s="0"/>
      <c r="XB110" s="0"/>
      <c r="XC110" s="0"/>
      <c r="XD110" s="0"/>
      <c r="XE110" s="0"/>
      <c r="XF110" s="0"/>
      <c r="XG110" s="0"/>
      <c r="XH110" s="0"/>
      <c r="XI110" s="0"/>
      <c r="XJ110" s="0"/>
      <c r="XK110" s="0"/>
      <c r="XL110" s="0"/>
      <c r="XM110" s="0"/>
      <c r="XN110" s="0"/>
      <c r="XO110" s="0"/>
      <c r="XP110" s="0"/>
      <c r="XQ110" s="0"/>
      <c r="XR110" s="0"/>
      <c r="XS110" s="0"/>
      <c r="XT110" s="0"/>
      <c r="XU110" s="0"/>
      <c r="XV110" s="0"/>
      <c r="XW110" s="0"/>
      <c r="XX110" s="0"/>
      <c r="XY110" s="0"/>
      <c r="XZ110" s="0"/>
      <c r="YA110" s="0"/>
      <c r="YB110" s="0"/>
      <c r="YC110" s="0"/>
      <c r="YD110" s="0"/>
      <c r="YE110" s="0"/>
      <c r="YF110" s="0"/>
      <c r="YG110" s="0"/>
      <c r="YH110" s="0"/>
      <c r="YI110" s="0"/>
      <c r="YJ110" s="0"/>
      <c r="YK110" s="0"/>
      <c r="YL110" s="0"/>
      <c r="YM110" s="0"/>
      <c r="YN110" s="0"/>
      <c r="YO110" s="0"/>
      <c r="YP110" s="0"/>
      <c r="YQ110" s="0"/>
      <c r="YR110" s="0"/>
      <c r="YS110" s="0"/>
      <c r="YT110" s="0"/>
      <c r="YU110" s="0"/>
      <c r="YV110" s="0"/>
      <c r="YW110" s="0"/>
      <c r="YX110" s="0"/>
      <c r="YY110" s="0"/>
      <c r="YZ110" s="0"/>
      <c r="ZA110" s="0"/>
      <c r="ZB110" s="0"/>
      <c r="ZC110" s="0"/>
      <c r="ZD110" s="0"/>
      <c r="ZE110" s="0"/>
      <c r="ZF110" s="0"/>
      <c r="ZG110" s="0"/>
      <c r="ZH110" s="0"/>
      <c r="ZI110" s="0"/>
      <c r="ZJ110" s="0"/>
      <c r="ZK110" s="0"/>
      <c r="ZL110" s="0"/>
      <c r="ZM110" s="0"/>
      <c r="ZN110" s="0"/>
      <c r="ZO110" s="0"/>
      <c r="ZP110" s="0"/>
      <c r="ZQ110" s="0"/>
      <c r="ZR110" s="0"/>
      <c r="ZS110" s="0"/>
      <c r="ZT110" s="0"/>
      <c r="ZU110" s="0"/>
      <c r="ZV110" s="0"/>
      <c r="ZW110" s="0"/>
      <c r="ZX110" s="0"/>
      <c r="ZY110" s="0"/>
      <c r="ZZ110" s="0"/>
      <c r="AAA110" s="0"/>
      <c r="AAB110" s="0"/>
      <c r="AAC110" s="0"/>
      <c r="AAD110" s="0"/>
      <c r="AAE110" s="0"/>
      <c r="AAF110" s="0"/>
      <c r="AAG110" s="0"/>
      <c r="AAH110" s="0"/>
      <c r="AAI110" s="0"/>
      <c r="AAJ110" s="0"/>
      <c r="AAK110" s="0"/>
      <c r="AAL110" s="0"/>
      <c r="AAM110" s="0"/>
      <c r="AAN110" s="0"/>
      <c r="AAO110" s="0"/>
      <c r="AAP110" s="0"/>
      <c r="AAQ110" s="0"/>
      <c r="AAR110" s="0"/>
      <c r="AAS110" s="0"/>
      <c r="AAT110" s="0"/>
      <c r="AAU110" s="0"/>
      <c r="AAV110" s="0"/>
      <c r="AAW110" s="0"/>
      <c r="AAX110" s="0"/>
      <c r="AAY110" s="0"/>
      <c r="AAZ110" s="0"/>
      <c r="ABA110" s="0"/>
      <c r="ABB110" s="0"/>
      <c r="ABC110" s="0"/>
      <c r="ABD110" s="0"/>
      <c r="ABE110" s="0"/>
      <c r="ABF110" s="0"/>
      <c r="ABG110" s="0"/>
      <c r="ABH110" s="0"/>
      <c r="ABI110" s="0"/>
      <c r="ABJ110" s="0"/>
      <c r="ABK110" s="0"/>
      <c r="ABL110" s="0"/>
      <c r="ABM110" s="0"/>
      <c r="ABN110" s="0"/>
      <c r="ABO110" s="0"/>
      <c r="ABP110" s="0"/>
      <c r="ABQ110" s="0"/>
      <c r="ABR110" s="0"/>
      <c r="ABS110" s="0"/>
      <c r="ABT110" s="0"/>
      <c r="ABU110" s="0"/>
      <c r="ABV110" s="0"/>
      <c r="ABW110" s="0"/>
      <c r="ABX110" s="0"/>
      <c r="ABY110" s="0"/>
      <c r="ABZ110" s="0"/>
      <c r="ACA110" s="0"/>
      <c r="ACB110" s="0"/>
      <c r="ACC110" s="0"/>
      <c r="ACD110" s="0"/>
      <c r="ACE110" s="0"/>
      <c r="ACF110" s="0"/>
      <c r="ACG110" s="0"/>
      <c r="ACH110" s="0"/>
      <c r="ACI110" s="0"/>
      <c r="ACJ110" s="0"/>
      <c r="ACK110" s="0"/>
      <c r="ACL110" s="0"/>
      <c r="ACM110" s="0"/>
      <c r="ACN110" s="0"/>
      <c r="ACO110" s="0"/>
      <c r="ACP110" s="0"/>
      <c r="ACQ110" s="0"/>
      <c r="ACR110" s="0"/>
      <c r="ACS110" s="0"/>
      <c r="ACT110" s="0"/>
      <c r="ACU110" s="0"/>
      <c r="ACV110" s="0"/>
      <c r="ACW110" s="0"/>
      <c r="ACX110" s="0"/>
      <c r="ACY110" s="0"/>
      <c r="ACZ110" s="0"/>
      <c r="ADA110" s="0"/>
      <c r="ADB110" s="0"/>
      <c r="ADC110" s="0"/>
      <c r="ADD110" s="0"/>
      <c r="ADE110" s="0"/>
      <c r="ADF110" s="0"/>
      <c r="ADG110" s="0"/>
      <c r="ADH110" s="0"/>
      <c r="ADI110" s="0"/>
      <c r="ADJ110" s="0"/>
      <c r="ADK110" s="0"/>
      <c r="ADL110" s="0"/>
      <c r="ADM110" s="0"/>
      <c r="ADN110" s="0"/>
      <c r="ADO110" s="0"/>
      <c r="ADP110" s="0"/>
      <c r="ADQ110" s="0"/>
      <c r="ADR110" s="0"/>
      <c r="ADS110" s="0"/>
      <c r="ADT110" s="0"/>
      <c r="ADU110" s="0"/>
      <c r="ADV110" s="0"/>
      <c r="ADW110" s="0"/>
      <c r="ADX110" s="0"/>
      <c r="ADY110" s="0"/>
      <c r="ADZ110" s="0"/>
      <c r="AEA110" s="0"/>
      <c r="AEB110" s="0"/>
      <c r="AEC110" s="0"/>
      <c r="AED110" s="0"/>
      <c r="AEE110" s="0"/>
      <c r="AEF110" s="0"/>
      <c r="AEG110" s="0"/>
      <c r="AEH110" s="0"/>
      <c r="AEI110" s="0"/>
      <c r="AEJ110" s="0"/>
      <c r="AEK110" s="0"/>
      <c r="AEL110" s="0"/>
      <c r="AEM110" s="0"/>
      <c r="AEN110" s="0"/>
      <c r="AEO110" s="0"/>
      <c r="AEP110" s="0"/>
      <c r="AEQ110" s="0"/>
      <c r="AER110" s="0"/>
      <c r="AES110" s="0"/>
      <c r="AET110" s="0"/>
      <c r="AEU110" s="0"/>
      <c r="AEV110" s="0"/>
      <c r="AEW110" s="0"/>
      <c r="AEX110" s="0"/>
      <c r="AEY110" s="0"/>
      <c r="AEZ110" s="0"/>
      <c r="AFA110" s="0"/>
      <c r="AFB110" s="0"/>
      <c r="AFC110" s="0"/>
      <c r="AFD110" s="0"/>
      <c r="AFE110" s="0"/>
      <c r="AFF110" s="0"/>
      <c r="AFG110" s="0"/>
      <c r="AFH110" s="0"/>
      <c r="AFI110" s="0"/>
      <c r="AFJ110" s="0"/>
      <c r="AFK110" s="0"/>
      <c r="AFL110" s="0"/>
      <c r="AFM110" s="0"/>
      <c r="AFN110" s="0"/>
      <c r="AFO110" s="0"/>
      <c r="AFP110" s="0"/>
      <c r="AFQ110" s="0"/>
      <c r="AFR110" s="0"/>
      <c r="AFS110" s="0"/>
      <c r="AFT110" s="0"/>
      <c r="AFU110" s="0"/>
      <c r="AFV110" s="0"/>
      <c r="AFW110" s="0"/>
      <c r="AFX110" s="0"/>
      <c r="AFY110" s="0"/>
      <c r="AFZ110" s="0"/>
      <c r="AGA110" s="0"/>
      <c r="AGB110" s="0"/>
      <c r="AGC110" s="0"/>
      <c r="AGD110" s="0"/>
      <c r="AGE110" s="0"/>
      <c r="AGF110" s="0"/>
      <c r="AGG110" s="0"/>
      <c r="AGH110" s="0"/>
      <c r="AGI110" s="0"/>
      <c r="AGJ110" s="0"/>
      <c r="AGK110" s="0"/>
      <c r="AGL110" s="0"/>
      <c r="AGM110" s="0"/>
      <c r="AGN110" s="0"/>
      <c r="AGO110" s="0"/>
      <c r="AGP110" s="0"/>
      <c r="AGQ110" s="0"/>
      <c r="AGR110" s="0"/>
      <c r="AGS110" s="0"/>
      <c r="AGT110" s="0"/>
      <c r="AGU110" s="0"/>
      <c r="AGV110" s="0"/>
      <c r="AGW110" s="0"/>
      <c r="AGX110" s="0"/>
      <c r="AGY110" s="0"/>
      <c r="AGZ110" s="0"/>
      <c r="AHA110" s="0"/>
      <c r="AHB110" s="0"/>
      <c r="AHC110" s="0"/>
      <c r="AHD110" s="0"/>
      <c r="AHE110" s="0"/>
      <c r="AHF110" s="0"/>
      <c r="AHG110" s="0"/>
      <c r="AHH110" s="0"/>
      <c r="AHI110" s="0"/>
      <c r="AHJ110" s="0"/>
      <c r="AHK110" s="0"/>
      <c r="AHL110" s="0"/>
      <c r="AHM110" s="0"/>
      <c r="AHN110" s="0"/>
      <c r="AHO110" s="0"/>
      <c r="AHP110" s="0"/>
      <c r="AHQ110" s="0"/>
      <c r="AHR110" s="0"/>
      <c r="AHS110" s="0"/>
      <c r="AHT110" s="0"/>
      <c r="AHU110" s="0"/>
      <c r="AHV110" s="0"/>
      <c r="AHW110" s="0"/>
      <c r="AHX110" s="0"/>
      <c r="AHY110" s="0"/>
      <c r="AHZ110" s="0"/>
      <c r="AIA110" s="0"/>
      <c r="AIB110" s="0"/>
      <c r="AIC110" s="0"/>
      <c r="AID110" s="0"/>
      <c r="AIE110" s="0"/>
      <c r="AIF110" s="0"/>
      <c r="AIG110" s="0"/>
      <c r="AIH110" s="0"/>
      <c r="AII110" s="0"/>
      <c r="AIJ110" s="0"/>
      <c r="AIK110" s="0"/>
      <c r="AIL110" s="0"/>
      <c r="AIM110" s="0"/>
      <c r="AIN110" s="0"/>
      <c r="AIO110" s="0"/>
      <c r="AIP110" s="0"/>
      <c r="AIQ110" s="0"/>
      <c r="AIR110" s="0"/>
      <c r="AIS110" s="0"/>
      <c r="AIT110" s="0"/>
      <c r="AIU110" s="0"/>
      <c r="AIV110" s="0"/>
      <c r="AIW110" s="0"/>
      <c r="AIX110" s="0"/>
      <c r="AIY110" s="0"/>
      <c r="AIZ110" s="0"/>
      <c r="AJA110" s="0"/>
      <c r="AJB110" s="0"/>
      <c r="AJC110" s="0"/>
      <c r="AJD110" s="0"/>
      <c r="AJE110" s="0"/>
      <c r="AJF110" s="0"/>
      <c r="AJG110" s="0"/>
      <c r="AJH110" s="0"/>
      <c r="AJI110" s="0"/>
      <c r="AJJ110" s="0"/>
      <c r="AJK110" s="0"/>
      <c r="AJL110" s="0"/>
      <c r="AJM110" s="0"/>
      <c r="AJN110" s="0"/>
      <c r="AJO110" s="0"/>
      <c r="AJP110" s="0"/>
      <c r="AJQ110" s="0"/>
      <c r="AJR110" s="0"/>
      <c r="AJS110" s="0"/>
      <c r="AJT110" s="0"/>
      <c r="AJU110" s="0"/>
      <c r="AJV110" s="0"/>
      <c r="AJW110" s="0"/>
      <c r="AJX110" s="0"/>
      <c r="AJY110" s="0"/>
      <c r="AJZ110" s="0"/>
      <c r="AKA110" s="0"/>
      <c r="AKB110" s="0"/>
      <c r="AKC110" s="0"/>
      <c r="AKD110" s="0"/>
      <c r="AKE110" s="0"/>
      <c r="AKF110" s="0"/>
      <c r="AKG110" s="0"/>
      <c r="AKH110" s="0"/>
      <c r="AKI110" s="0"/>
      <c r="AKJ110" s="0"/>
      <c r="AKK110" s="0"/>
      <c r="AKL110" s="0"/>
      <c r="AKM110" s="0"/>
      <c r="AKN110" s="0"/>
      <c r="AKO110" s="0"/>
      <c r="AKP110" s="0"/>
      <c r="AKQ110" s="0"/>
      <c r="AKR110" s="0"/>
      <c r="AKS110" s="0"/>
      <c r="AKT110" s="0"/>
      <c r="AKU110" s="0"/>
      <c r="AKV110" s="0"/>
      <c r="AKW110" s="0"/>
      <c r="AKX110" s="0"/>
      <c r="AKY110" s="0"/>
      <c r="AKZ110" s="0"/>
      <c r="ALA110" s="0"/>
      <c r="ALB110" s="0"/>
      <c r="ALC110" s="0"/>
      <c r="ALD110" s="0"/>
      <c r="ALE110" s="0"/>
      <c r="ALF110" s="0"/>
      <c r="ALG110" s="0"/>
      <c r="ALH110" s="0"/>
      <c r="ALI110" s="0"/>
      <c r="ALJ110" s="0"/>
      <c r="ALK110" s="0"/>
      <c r="ALL110" s="0"/>
      <c r="ALM110" s="0"/>
      <c r="ALN110" s="0"/>
      <c r="ALO110" s="0"/>
      <c r="ALP110" s="0"/>
      <c r="ALQ110" s="0"/>
      <c r="ALR110" s="0"/>
      <c r="ALS110" s="0"/>
      <c r="ALT110" s="0"/>
      <c r="ALU110" s="0"/>
      <c r="ALV110" s="0"/>
      <c r="ALW110" s="0"/>
      <c r="ALX110" s="0"/>
      <c r="ALY110" s="0"/>
      <c r="ALZ110" s="0"/>
      <c r="AMA110" s="0"/>
      <c r="AMB110" s="0"/>
      <c r="AMC110" s="0"/>
      <c r="AMD110" s="0"/>
      <c r="AME110" s="0"/>
      <c r="AMF110" s="0"/>
      <c r="AMG110" s="0"/>
      <c r="AMH110" s="0"/>
      <c r="AMI110" s="0"/>
      <c r="AMJ110" s="0"/>
    </row>
    <row r="111" customFormat="false" ht="12" hidden="false" customHeight="true" outlineLevel="0" collapsed="false">
      <c r="A111" s="68"/>
      <c r="B111" s="68"/>
      <c r="C111" s="68"/>
      <c r="D111" s="84"/>
      <c r="E111" s="86"/>
      <c r="F111" s="86"/>
      <c r="G111" s="89"/>
      <c r="H111" s="145"/>
      <c r="I111" s="0"/>
      <c r="J111" s="0"/>
      <c r="K111" s="0"/>
      <c r="L111" s="0"/>
      <c r="M111" s="0"/>
      <c r="N111" s="0"/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  <c r="IT111" s="0"/>
      <c r="IU111" s="0"/>
      <c r="IV111" s="0"/>
      <c r="IW111" s="0"/>
      <c r="IX111" s="0"/>
      <c r="IY111" s="0"/>
      <c r="IZ111" s="0"/>
      <c r="JA111" s="0"/>
      <c r="JB111" s="0"/>
      <c r="JC111" s="0"/>
      <c r="JD111" s="0"/>
      <c r="JE111" s="0"/>
      <c r="JF111" s="0"/>
      <c r="JG111" s="0"/>
      <c r="JH111" s="0"/>
      <c r="JI111" s="0"/>
      <c r="JJ111" s="0"/>
      <c r="JK111" s="0"/>
      <c r="JL111" s="0"/>
      <c r="JM111" s="0"/>
      <c r="JN111" s="0"/>
      <c r="JO111" s="0"/>
      <c r="JP111" s="0"/>
      <c r="JQ111" s="0"/>
      <c r="JR111" s="0"/>
      <c r="JS111" s="0"/>
      <c r="JT111" s="0"/>
      <c r="JU111" s="0"/>
      <c r="JV111" s="0"/>
      <c r="JW111" s="0"/>
      <c r="JX111" s="0"/>
      <c r="JY111" s="0"/>
      <c r="JZ111" s="0"/>
      <c r="KA111" s="0"/>
      <c r="KB111" s="0"/>
      <c r="KC111" s="0"/>
      <c r="KD111" s="0"/>
      <c r="KE111" s="0"/>
      <c r="KF111" s="0"/>
      <c r="KG111" s="0"/>
      <c r="KH111" s="0"/>
      <c r="KI111" s="0"/>
      <c r="KJ111" s="0"/>
      <c r="KK111" s="0"/>
      <c r="KL111" s="0"/>
      <c r="KM111" s="0"/>
      <c r="KN111" s="0"/>
      <c r="KO111" s="0"/>
      <c r="KP111" s="0"/>
      <c r="KQ111" s="0"/>
      <c r="KR111" s="0"/>
      <c r="KS111" s="0"/>
      <c r="KT111" s="0"/>
      <c r="KU111" s="0"/>
      <c r="KV111" s="0"/>
      <c r="KW111" s="0"/>
      <c r="KX111" s="0"/>
      <c r="KY111" s="0"/>
      <c r="KZ111" s="0"/>
      <c r="LA111" s="0"/>
      <c r="LB111" s="0"/>
      <c r="LC111" s="0"/>
      <c r="LD111" s="0"/>
      <c r="LE111" s="0"/>
      <c r="LF111" s="0"/>
      <c r="LG111" s="0"/>
      <c r="LH111" s="0"/>
      <c r="LI111" s="0"/>
      <c r="LJ111" s="0"/>
      <c r="LK111" s="0"/>
      <c r="LL111" s="0"/>
      <c r="LM111" s="0"/>
      <c r="LN111" s="0"/>
      <c r="LO111" s="0"/>
      <c r="LP111" s="0"/>
      <c r="LQ111" s="0"/>
      <c r="LR111" s="0"/>
      <c r="LS111" s="0"/>
      <c r="LT111" s="0"/>
      <c r="LU111" s="0"/>
      <c r="LV111" s="0"/>
      <c r="LW111" s="0"/>
      <c r="LX111" s="0"/>
      <c r="LY111" s="0"/>
      <c r="LZ111" s="0"/>
      <c r="MA111" s="0"/>
      <c r="MB111" s="0"/>
      <c r="MC111" s="0"/>
      <c r="MD111" s="0"/>
      <c r="ME111" s="0"/>
      <c r="MF111" s="0"/>
      <c r="MG111" s="0"/>
      <c r="MH111" s="0"/>
      <c r="MI111" s="0"/>
      <c r="MJ111" s="0"/>
      <c r="MK111" s="0"/>
      <c r="ML111" s="0"/>
      <c r="MM111" s="0"/>
      <c r="MN111" s="0"/>
      <c r="MO111" s="0"/>
      <c r="MP111" s="0"/>
      <c r="MQ111" s="0"/>
      <c r="MR111" s="0"/>
      <c r="MS111" s="0"/>
      <c r="MT111" s="0"/>
      <c r="MU111" s="0"/>
      <c r="MV111" s="0"/>
      <c r="MW111" s="0"/>
      <c r="MX111" s="0"/>
      <c r="MY111" s="0"/>
      <c r="MZ111" s="0"/>
      <c r="NA111" s="0"/>
      <c r="NB111" s="0"/>
      <c r="NC111" s="0"/>
      <c r="ND111" s="0"/>
      <c r="NE111" s="0"/>
      <c r="NF111" s="0"/>
      <c r="NG111" s="0"/>
      <c r="NH111" s="0"/>
      <c r="NI111" s="0"/>
      <c r="NJ111" s="0"/>
      <c r="NK111" s="0"/>
      <c r="NL111" s="0"/>
      <c r="NM111" s="0"/>
      <c r="NN111" s="0"/>
      <c r="NO111" s="0"/>
      <c r="NP111" s="0"/>
      <c r="NQ111" s="0"/>
      <c r="NR111" s="0"/>
      <c r="NS111" s="0"/>
      <c r="NT111" s="0"/>
      <c r="NU111" s="0"/>
      <c r="NV111" s="0"/>
      <c r="NW111" s="0"/>
      <c r="NX111" s="0"/>
      <c r="NY111" s="0"/>
      <c r="NZ111" s="0"/>
      <c r="OA111" s="0"/>
      <c r="OB111" s="0"/>
      <c r="OC111" s="0"/>
      <c r="OD111" s="0"/>
      <c r="OE111" s="0"/>
      <c r="OF111" s="0"/>
      <c r="OG111" s="0"/>
      <c r="OH111" s="0"/>
      <c r="OI111" s="0"/>
      <c r="OJ111" s="0"/>
      <c r="OK111" s="0"/>
      <c r="OL111" s="0"/>
      <c r="OM111" s="0"/>
      <c r="ON111" s="0"/>
      <c r="OO111" s="0"/>
      <c r="OP111" s="0"/>
      <c r="OQ111" s="0"/>
      <c r="OR111" s="0"/>
      <c r="OS111" s="0"/>
      <c r="OT111" s="0"/>
      <c r="OU111" s="0"/>
      <c r="OV111" s="0"/>
      <c r="OW111" s="0"/>
      <c r="OX111" s="0"/>
      <c r="OY111" s="0"/>
      <c r="OZ111" s="0"/>
      <c r="PA111" s="0"/>
      <c r="PB111" s="0"/>
      <c r="PC111" s="0"/>
      <c r="PD111" s="0"/>
      <c r="PE111" s="0"/>
      <c r="PF111" s="0"/>
      <c r="PG111" s="0"/>
      <c r="PH111" s="0"/>
      <c r="PI111" s="0"/>
      <c r="PJ111" s="0"/>
      <c r="PK111" s="0"/>
      <c r="PL111" s="0"/>
      <c r="PM111" s="0"/>
      <c r="PN111" s="0"/>
      <c r="PO111" s="0"/>
      <c r="PP111" s="0"/>
      <c r="PQ111" s="0"/>
      <c r="PR111" s="0"/>
      <c r="PS111" s="0"/>
      <c r="PT111" s="0"/>
      <c r="PU111" s="0"/>
      <c r="PV111" s="0"/>
      <c r="PW111" s="0"/>
      <c r="PX111" s="0"/>
      <c r="PY111" s="0"/>
      <c r="PZ111" s="0"/>
      <c r="QA111" s="0"/>
      <c r="QB111" s="0"/>
      <c r="QC111" s="0"/>
      <c r="QD111" s="0"/>
      <c r="QE111" s="0"/>
      <c r="QF111" s="0"/>
      <c r="QG111" s="0"/>
      <c r="QH111" s="0"/>
      <c r="QI111" s="0"/>
      <c r="QJ111" s="0"/>
      <c r="QK111" s="0"/>
      <c r="QL111" s="0"/>
      <c r="QM111" s="0"/>
      <c r="QN111" s="0"/>
      <c r="QO111" s="0"/>
      <c r="QP111" s="0"/>
      <c r="QQ111" s="0"/>
      <c r="QR111" s="0"/>
      <c r="QS111" s="0"/>
      <c r="QT111" s="0"/>
      <c r="QU111" s="0"/>
      <c r="QV111" s="0"/>
      <c r="QW111" s="0"/>
      <c r="QX111" s="0"/>
      <c r="QY111" s="0"/>
      <c r="QZ111" s="0"/>
      <c r="RA111" s="0"/>
      <c r="RB111" s="0"/>
      <c r="RC111" s="0"/>
      <c r="RD111" s="0"/>
      <c r="RE111" s="0"/>
      <c r="RF111" s="0"/>
      <c r="RG111" s="0"/>
      <c r="RH111" s="0"/>
      <c r="RI111" s="0"/>
      <c r="RJ111" s="0"/>
      <c r="RK111" s="0"/>
      <c r="RL111" s="0"/>
      <c r="RM111" s="0"/>
      <c r="RN111" s="0"/>
      <c r="RO111" s="0"/>
      <c r="RP111" s="0"/>
      <c r="RQ111" s="0"/>
      <c r="RR111" s="0"/>
      <c r="RS111" s="0"/>
      <c r="RT111" s="0"/>
      <c r="RU111" s="0"/>
      <c r="RV111" s="0"/>
      <c r="RW111" s="0"/>
      <c r="RX111" s="0"/>
      <c r="RY111" s="0"/>
      <c r="RZ111" s="0"/>
      <c r="SA111" s="0"/>
      <c r="SB111" s="0"/>
      <c r="SC111" s="0"/>
      <c r="SD111" s="0"/>
      <c r="SE111" s="0"/>
      <c r="SF111" s="0"/>
      <c r="SG111" s="0"/>
      <c r="SH111" s="0"/>
      <c r="SI111" s="0"/>
      <c r="SJ111" s="0"/>
      <c r="SK111" s="0"/>
      <c r="SL111" s="0"/>
      <c r="SM111" s="0"/>
      <c r="SN111" s="0"/>
      <c r="SO111" s="0"/>
      <c r="SP111" s="0"/>
      <c r="SQ111" s="0"/>
      <c r="SR111" s="0"/>
      <c r="SS111" s="0"/>
      <c r="ST111" s="0"/>
      <c r="SU111" s="0"/>
      <c r="SV111" s="0"/>
      <c r="SW111" s="0"/>
      <c r="SX111" s="0"/>
      <c r="SY111" s="0"/>
      <c r="SZ111" s="0"/>
      <c r="TA111" s="0"/>
      <c r="TB111" s="0"/>
      <c r="TC111" s="0"/>
      <c r="TD111" s="0"/>
      <c r="TE111" s="0"/>
      <c r="TF111" s="0"/>
      <c r="TG111" s="0"/>
      <c r="TH111" s="0"/>
      <c r="TI111" s="0"/>
      <c r="TJ111" s="0"/>
      <c r="TK111" s="0"/>
      <c r="TL111" s="0"/>
      <c r="TM111" s="0"/>
      <c r="TN111" s="0"/>
      <c r="TO111" s="0"/>
      <c r="TP111" s="0"/>
      <c r="TQ111" s="0"/>
      <c r="TR111" s="0"/>
      <c r="TS111" s="0"/>
      <c r="TT111" s="0"/>
      <c r="TU111" s="0"/>
      <c r="TV111" s="0"/>
      <c r="TW111" s="0"/>
      <c r="TX111" s="0"/>
      <c r="TY111" s="0"/>
      <c r="TZ111" s="0"/>
      <c r="UA111" s="0"/>
      <c r="UB111" s="0"/>
      <c r="UC111" s="0"/>
      <c r="UD111" s="0"/>
      <c r="UE111" s="0"/>
      <c r="UF111" s="0"/>
      <c r="UG111" s="0"/>
      <c r="UH111" s="0"/>
      <c r="UI111" s="0"/>
      <c r="UJ111" s="0"/>
      <c r="UK111" s="0"/>
      <c r="UL111" s="0"/>
      <c r="UM111" s="0"/>
      <c r="UN111" s="0"/>
      <c r="UO111" s="0"/>
      <c r="UP111" s="0"/>
      <c r="UQ111" s="0"/>
      <c r="UR111" s="0"/>
      <c r="US111" s="0"/>
      <c r="UT111" s="0"/>
      <c r="UU111" s="0"/>
      <c r="UV111" s="0"/>
      <c r="UW111" s="0"/>
      <c r="UX111" s="0"/>
      <c r="UY111" s="0"/>
      <c r="UZ111" s="0"/>
      <c r="VA111" s="0"/>
      <c r="VB111" s="0"/>
      <c r="VC111" s="0"/>
      <c r="VD111" s="0"/>
      <c r="VE111" s="0"/>
      <c r="VF111" s="0"/>
      <c r="VG111" s="0"/>
      <c r="VH111" s="0"/>
      <c r="VI111" s="0"/>
      <c r="VJ111" s="0"/>
      <c r="VK111" s="0"/>
      <c r="VL111" s="0"/>
      <c r="VM111" s="0"/>
      <c r="VN111" s="0"/>
      <c r="VO111" s="0"/>
      <c r="VP111" s="0"/>
      <c r="VQ111" s="0"/>
      <c r="VR111" s="0"/>
      <c r="VS111" s="0"/>
      <c r="VT111" s="0"/>
      <c r="VU111" s="0"/>
      <c r="VV111" s="0"/>
      <c r="VW111" s="0"/>
      <c r="VX111" s="0"/>
      <c r="VY111" s="0"/>
      <c r="VZ111" s="0"/>
      <c r="WA111" s="0"/>
      <c r="WB111" s="0"/>
      <c r="WC111" s="0"/>
      <c r="WD111" s="0"/>
      <c r="WE111" s="0"/>
      <c r="WF111" s="0"/>
      <c r="WG111" s="0"/>
      <c r="WH111" s="0"/>
      <c r="WI111" s="0"/>
      <c r="WJ111" s="0"/>
      <c r="WK111" s="0"/>
      <c r="WL111" s="0"/>
      <c r="WM111" s="0"/>
      <c r="WN111" s="0"/>
      <c r="WO111" s="0"/>
      <c r="WP111" s="0"/>
      <c r="WQ111" s="0"/>
      <c r="WR111" s="0"/>
      <c r="WS111" s="0"/>
      <c r="WT111" s="0"/>
      <c r="WU111" s="0"/>
      <c r="WV111" s="0"/>
      <c r="WW111" s="0"/>
      <c r="WX111" s="0"/>
      <c r="WY111" s="0"/>
      <c r="WZ111" s="0"/>
      <c r="XA111" s="0"/>
      <c r="XB111" s="0"/>
      <c r="XC111" s="0"/>
      <c r="XD111" s="0"/>
      <c r="XE111" s="0"/>
      <c r="XF111" s="0"/>
      <c r="XG111" s="0"/>
      <c r="XH111" s="0"/>
      <c r="XI111" s="0"/>
      <c r="XJ111" s="0"/>
      <c r="XK111" s="0"/>
      <c r="XL111" s="0"/>
      <c r="XM111" s="0"/>
      <c r="XN111" s="0"/>
      <c r="XO111" s="0"/>
      <c r="XP111" s="0"/>
      <c r="XQ111" s="0"/>
      <c r="XR111" s="0"/>
      <c r="XS111" s="0"/>
      <c r="XT111" s="0"/>
      <c r="XU111" s="0"/>
      <c r="XV111" s="0"/>
      <c r="XW111" s="0"/>
      <c r="XX111" s="0"/>
      <c r="XY111" s="0"/>
      <c r="XZ111" s="0"/>
      <c r="YA111" s="0"/>
      <c r="YB111" s="0"/>
      <c r="YC111" s="0"/>
      <c r="YD111" s="0"/>
      <c r="YE111" s="0"/>
      <c r="YF111" s="0"/>
      <c r="YG111" s="0"/>
      <c r="YH111" s="0"/>
      <c r="YI111" s="0"/>
      <c r="YJ111" s="0"/>
      <c r="YK111" s="0"/>
      <c r="YL111" s="0"/>
      <c r="YM111" s="0"/>
      <c r="YN111" s="0"/>
      <c r="YO111" s="0"/>
      <c r="YP111" s="0"/>
      <c r="YQ111" s="0"/>
      <c r="YR111" s="0"/>
      <c r="YS111" s="0"/>
      <c r="YT111" s="0"/>
      <c r="YU111" s="0"/>
      <c r="YV111" s="0"/>
      <c r="YW111" s="0"/>
      <c r="YX111" s="0"/>
      <c r="YY111" s="0"/>
      <c r="YZ111" s="0"/>
      <c r="ZA111" s="0"/>
      <c r="ZB111" s="0"/>
      <c r="ZC111" s="0"/>
      <c r="ZD111" s="0"/>
      <c r="ZE111" s="0"/>
      <c r="ZF111" s="0"/>
      <c r="ZG111" s="0"/>
      <c r="ZH111" s="0"/>
      <c r="ZI111" s="0"/>
      <c r="ZJ111" s="0"/>
      <c r="ZK111" s="0"/>
      <c r="ZL111" s="0"/>
      <c r="ZM111" s="0"/>
      <c r="ZN111" s="0"/>
      <c r="ZO111" s="0"/>
      <c r="ZP111" s="0"/>
      <c r="ZQ111" s="0"/>
      <c r="ZR111" s="0"/>
      <c r="ZS111" s="0"/>
      <c r="ZT111" s="0"/>
      <c r="ZU111" s="0"/>
      <c r="ZV111" s="0"/>
      <c r="ZW111" s="0"/>
      <c r="ZX111" s="0"/>
      <c r="ZY111" s="0"/>
      <c r="ZZ111" s="0"/>
      <c r="AAA111" s="0"/>
      <c r="AAB111" s="0"/>
      <c r="AAC111" s="0"/>
      <c r="AAD111" s="0"/>
      <c r="AAE111" s="0"/>
      <c r="AAF111" s="0"/>
      <c r="AAG111" s="0"/>
      <c r="AAH111" s="0"/>
      <c r="AAI111" s="0"/>
      <c r="AAJ111" s="0"/>
      <c r="AAK111" s="0"/>
      <c r="AAL111" s="0"/>
      <c r="AAM111" s="0"/>
      <c r="AAN111" s="0"/>
      <c r="AAO111" s="0"/>
      <c r="AAP111" s="0"/>
      <c r="AAQ111" s="0"/>
      <c r="AAR111" s="0"/>
      <c r="AAS111" s="0"/>
      <c r="AAT111" s="0"/>
      <c r="AAU111" s="0"/>
      <c r="AAV111" s="0"/>
      <c r="AAW111" s="0"/>
      <c r="AAX111" s="0"/>
      <c r="AAY111" s="0"/>
      <c r="AAZ111" s="0"/>
      <c r="ABA111" s="0"/>
      <c r="ABB111" s="0"/>
      <c r="ABC111" s="0"/>
      <c r="ABD111" s="0"/>
      <c r="ABE111" s="0"/>
      <c r="ABF111" s="0"/>
      <c r="ABG111" s="0"/>
      <c r="ABH111" s="0"/>
      <c r="ABI111" s="0"/>
      <c r="ABJ111" s="0"/>
      <c r="ABK111" s="0"/>
      <c r="ABL111" s="0"/>
      <c r="ABM111" s="0"/>
      <c r="ABN111" s="0"/>
      <c r="ABO111" s="0"/>
      <c r="ABP111" s="0"/>
      <c r="ABQ111" s="0"/>
      <c r="ABR111" s="0"/>
      <c r="ABS111" s="0"/>
      <c r="ABT111" s="0"/>
      <c r="ABU111" s="0"/>
      <c r="ABV111" s="0"/>
      <c r="ABW111" s="0"/>
      <c r="ABX111" s="0"/>
      <c r="ABY111" s="0"/>
      <c r="ABZ111" s="0"/>
      <c r="ACA111" s="0"/>
      <c r="ACB111" s="0"/>
      <c r="ACC111" s="0"/>
      <c r="ACD111" s="0"/>
      <c r="ACE111" s="0"/>
      <c r="ACF111" s="0"/>
      <c r="ACG111" s="0"/>
      <c r="ACH111" s="0"/>
      <c r="ACI111" s="0"/>
      <c r="ACJ111" s="0"/>
      <c r="ACK111" s="0"/>
      <c r="ACL111" s="0"/>
      <c r="ACM111" s="0"/>
      <c r="ACN111" s="0"/>
      <c r="ACO111" s="0"/>
      <c r="ACP111" s="0"/>
      <c r="ACQ111" s="0"/>
      <c r="ACR111" s="0"/>
      <c r="ACS111" s="0"/>
      <c r="ACT111" s="0"/>
      <c r="ACU111" s="0"/>
      <c r="ACV111" s="0"/>
      <c r="ACW111" s="0"/>
      <c r="ACX111" s="0"/>
      <c r="ACY111" s="0"/>
      <c r="ACZ111" s="0"/>
      <c r="ADA111" s="0"/>
      <c r="ADB111" s="0"/>
      <c r="ADC111" s="0"/>
      <c r="ADD111" s="0"/>
      <c r="ADE111" s="0"/>
      <c r="ADF111" s="0"/>
      <c r="ADG111" s="0"/>
      <c r="ADH111" s="0"/>
      <c r="ADI111" s="0"/>
      <c r="ADJ111" s="0"/>
      <c r="ADK111" s="0"/>
      <c r="ADL111" s="0"/>
      <c r="ADM111" s="0"/>
      <c r="ADN111" s="0"/>
      <c r="ADO111" s="0"/>
      <c r="ADP111" s="0"/>
      <c r="ADQ111" s="0"/>
      <c r="ADR111" s="0"/>
      <c r="ADS111" s="0"/>
      <c r="ADT111" s="0"/>
      <c r="ADU111" s="0"/>
      <c r="ADV111" s="0"/>
      <c r="ADW111" s="0"/>
      <c r="ADX111" s="0"/>
      <c r="ADY111" s="0"/>
      <c r="ADZ111" s="0"/>
      <c r="AEA111" s="0"/>
      <c r="AEB111" s="0"/>
      <c r="AEC111" s="0"/>
      <c r="AED111" s="0"/>
      <c r="AEE111" s="0"/>
      <c r="AEF111" s="0"/>
      <c r="AEG111" s="0"/>
      <c r="AEH111" s="0"/>
      <c r="AEI111" s="0"/>
      <c r="AEJ111" s="0"/>
      <c r="AEK111" s="0"/>
      <c r="AEL111" s="0"/>
      <c r="AEM111" s="0"/>
      <c r="AEN111" s="0"/>
      <c r="AEO111" s="0"/>
      <c r="AEP111" s="0"/>
      <c r="AEQ111" s="0"/>
      <c r="AER111" s="0"/>
      <c r="AES111" s="0"/>
      <c r="AET111" s="0"/>
      <c r="AEU111" s="0"/>
      <c r="AEV111" s="0"/>
      <c r="AEW111" s="0"/>
      <c r="AEX111" s="0"/>
      <c r="AEY111" s="0"/>
      <c r="AEZ111" s="0"/>
      <c r="AFA111" s="0"/>
      <c r="AFB111" s="0"/>
      <c r="AFC111" s="0"/>
      <c r="AFD111" s="0"/>
      <c r="AFE111" s="0"/>
      <c r="AFF111" s="0"/>
      <c r="AFG111" s="0"/>
      <c r="AFH111" s="0"/>
      <c r="AFI111" s="0"/>
      <c r="AFJ111" s="0"/>
      <c r="AFK111" s="0"/>
      <c r="AFL111" s="0"/>
      <c r="AFM111" s="0"/>
      <c r="AFN111" s="0"/>
      <c r="AFO111" s="0"/>
      <c r="AFP111" s="0"/>
      <c r="AFQ111" s="0"/>
      <c r="AFR111" s="0"/>
      <c r="AFS111" s="0"/>
      <c r="AFT111" s="0"/>
      <c r="AFU111" s="0"/>
      <c r="AFV111" s="0"/>
      <c r="AFW111" s="0"/>
      <c r="AFX111" s="0"/>
      <c r="AFY111" s="0"/>
      <c r="AFZ111" s="0"/>
      <c r="AGA111" s="0"/>
      <c r="AGB111" s="0"/>
      <c r="AGC111" s="0"/>
      <c r="AGD111" s="0"/>
      <c r="AGE111" s="0"/>
      <c r="AGF111" s="0"/>
      <c r="AGG111" s="0"/>
      <c r="AGH111" s="0"/>
      <c r="AGI111" s="0"/>
      <c r="AGJ111" s="0"/>
      <c r="AGK111" s="0"/>
      <c r="AGL111" s="0"/>
      <c r="AGM111" s="0"/>
      <c r="AGN111" s="0"/>
      <c r="AGO111" s="0"/>
      <c r="AGP111" s="0"/>
      <c r="AGQ111" s="0"/>
      <c r="AGR111" s="0"/>
      <c r="AGS111" s="0"/>
      <c r="AGT111" s="0"/>
      <c r="AGU111" s="0"/>
      <c r="AGV111" s="0"/>
      <c r="AGW111" s="0"/>
      <c r="AGX111" s="0"/>
      <c r="AGY111" s="0"/>
      <c r="AGZ111" s="0"/>
      <c r="AHA111" s="0"/>
      <c r="AHB111" s="0"/>
      <c r="AHC111" s="0"/>
      <c r="AHD111" s="0"/>
      <c r="AHE111" s="0"/>
      <c r="AHF111" s="0"/>
      <c r="AHG111" s="0"/>
      <c r="AHH111" s="0"/>
      <c r="AHI111" s="0"/>
      <c r="AHJ111" s="0"/>
      <c r="AHK111" s="0"/>
      <c r="AHL111" s="0"/>
      <c r="AHM111" s="0"/>
      <c r="AHN111" s="0"/>
      <c r="AHO111" s="0"/>
      <c r="AHP111" s="0"/>
      <c r="AHQ111" s="0"/>
      <c r="AHR111" s="0"/>
      <c r="AHS111" s="0"/>
      <c r="AHT111" s="0"/>
      <c r="AHU111" s="0"/>
      <c r="AHV111" s="0"/>
      <c r="AHW111" s="0"/>
      <c r="AHX111" s="0"/>
      <c r="AHY111" s="0"/>
      <c r="AHZ111" s="0"/>
      <c r="AIA111" s="0"/>
      <c r="AIB111" s="0"/>
      <c r="AIC111" s="0"/>
      <c r="AID111" s="0"/>
      <c r="AIE111" s="0"/>
      <c r="AIF111" s="0"/>
      <c r="AIG111" s="0"/>
      <c r="AIH111" s="0"/>
      <c r="AII111" s="0"/>
      <c r="AIJ111" s="0"/>
      <c r="AIK111" s="0"/>
      <c r="AIL111" s="0"/>
      <c r="AIM111" s="0"/>
      <c r="AIN111" s="0"/>
      <c r="AIO111" s="0"/>
      <c r="AIP111" s="0"/>
      <c r="AIQ111" s="0"/>
      <c r="AIR111" s="0"/>
      <c r="AIS111" s="0"/>
      <c r="AIT111" s="0"/>
      <c r="AIU111" s="0"/>
      <c r="AIV111" s="0"/>
      <c r="AIW111" s="0"/>
      <c r="AIX111" s="0"/>
      <c r="AIY111" s="0"/>
      <c r="AIZ111" s="0"/>
      <c r="AJA111" s="0"/>
      <c r="AJB111" s="0"/>
      <c r="AJC111" s="0"/>
      <c r="AJD111" s="0"/>
      <c r="AJE111" s="0"/>
      <c r="AJF111" s="0"/>
      <c r="AJG111" s="0"/>
      <c r="AJH111" s="0"/>
      <c r="AJI111" s="0"/>
      <c r="AJJ111" s="0"/>
      <c r="AJK111" s="0"/>
      <c r="AJL111" s="0"/>
      <c r="AJM111" s="0"/>
      <c r="AJN111" s="0"/>
      <c r="AJO111" s="0"/>
      <c r="AJP111" s="0"/>
      <c r="AJQ111" s="0"/>
      <c r="AJR111" s="0"/>
      <c r="AJS111" s="0"/>
      <c r="AJT111" s="0"/>
      <c r="AJU111" s="0"/>
      <c r="AJV111" s="0"/>
      <c r="AJW111" s="0"/>
      <c r="AJX111" s="0"/>
      <c r="AJY111" s="0"/>
      <c r="AJZ111" s="0"/>
      <c r="AKA111" s="0"/>
      <c r="AKB111" s="0"/>
      <c r="AKC111" s="0"/>
      <c r="AKD111" s="0"/>
      <c r="AKE111" s="0"/>
      <c r="AKF111" s="0"/>
      <c r="AKG111" s="0"/>
      <c r="AKH111" s="0"/>
      <c r="AKI111" s="0"/>
      <c r="AKJ111" s="0"/>
      <c r="AKK111" s="0"/>
      <c r="AKL111" s="0"/>
      <c r="AKM111" s="0"/>
      <c r="AKN111" s="0"/>
      <c r="AKO111" s="0"/>
      <c r="AKP111" s="0"/>
      <c r="AKQ111" s="0"/>
      <c r="AKR111" s="0"/>
      <c r="AKS111" s="0"/>
      <c r="AKT111" s="0"/>
      <c r="AKU111" s="0"/>
      <c r="AKV111" s="0"/>
      <c r="AKW111" s="0"/>
      <c r="AKX111" s="0"/>
      <c r="AKY111" s="0"/>
      <c r="AKZ111" s="0"/>
      <c r="ALA111" s="0"/>
      <c r="ALB111" s="0"/>
      <c r="ALC111" s="0"/>
      <c r="ALD111" s="0"/>
      <c r="ALE111" s="0"/>
      <c r="ALF111" s="0"/>
      <c r="ALG111" s="0"/>
      <c r="ALH111" s="0"/>
      <c r="ALI111" s="0"/>
      <c r="ALJ111" s="0"/>
      <c r="ALK111" s="0"/>
      <c r="ALL111" s="0"/>
      <c r="ALM111" s="0"/>
      <c r="ALN111" s="0"/>
      <c r="ALO111" s="0"/>
      <c r="ALP111" s="0"/>
      <c r="ALQ111" s="0"/>
      <c r="ALR111" s="0"/>
      <c r="ALS111" s="0"/>
      <c r="ALT111" s="0"/>
      <c r="ALU111" s="0"/>
      <c r="ALV111" s="0"/>
      <c r="ALW111" s="0"/>
      <c r="ALX111" s="0"/>
      <c r="ALY111" s="0"/>
      <c r="ALZ111" s="0"/>
      <c r="AMA111" s="0"/>
      <c r="AMB111" s="0"/>
      <c r="AMC111" s="0"/>
      <c r="AMD111" s="0"/>
      <c r="AME111" s="0"/>
      <c r="AMF111" s="0"/>
      <c r="AMG111" s="0"/>
      <c r="AMH111" s="0"/>
      <c r="AMI111" s="0"/>
      <c r="AMJ111" s="0"/>
    </row>
    <row r="112" customFormat="false" ht="12" hidden="false" customHeight="true" outlineLevel="0" collapsed="false">
      <c r="A112" s="208" t="s">
        <v>139</v>
      </c>
      <c r="B112" s="208"/>
      <c r="C112" s="208"/>
      <c r="D112" s="208"/>
      <c r="E112" s="208"/>
      <c r="F112" s="208"/>
      <c r="G112" s="208"/>
      <c r="H112" s="208"/>
      <c r="I112" s="0"/>
      <c r="J112" s="0"/>
      <c r="K112" s="0"/>
      <c r="L112" s="0"/>
      <c r="M112" s="0"/>
      <c r="N112" s="0"/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  <c r="IT112" s="0"/>
      <c r="IU112" s="0"/>
      <c r="IV112" s="0"/>
      <c r="IW112" s="0"/>
      <c r="IX112" s="0"/>
      <c r="IY112" s="0"/>
      <c r="IZ112" s="0"/>
      <c r="JA112" s="0"/>
      <c r="JB112" s="0"/>
      <c r="JC112" s="0"/>
      <c r="JD112" s="0"/>
      <c r="JE112" s="0"/>
      <c r="JF112" s="0"/>
      <c r="JG112" s="0"/>
      <c r="JH112" s="0"/>
      <c r="JI112" s="0"/>
      <c r="JJ112" s="0"/>
      <c r="JK112" s="0"/>
      <c r="JL112" s="0"/>
      <c r="JM112" s="0"/>
      <c r="JN112" s="0"/>
      <c r="JO112" s="0"/>
      <c r="JP112" s="0"/>
      <c r="JQ112" s="0"/>
      <c r="JR112" s="0"/>
      <c r="JS112" s="0"/>
      <c r="JT112" s="0"/>
      <c r="JU112" s="0"/>
      <c r="JV112" s="0"/>
      <c r="JW112" s="0"/>
      <c r="JX112" s="0"/>
      <c r="JY112" s="0"/>
      <c r="JZ112" s="0"/>
      <c r="KA112" s="0"/>
      <c r="KB112" s="0"/>
      <c r="KC112" s="0"/>
      <c r="KD112" s="0"/>
      <c r="KE112" s="0"/>
      <c r="KF112" s="0"/>
      <c r="KG112" s="0"/>
      <c r="KH112" s="0"/>
      <c r="KI112" s="0"/>
      <c r="KJ112" s="0"/>
      <c r="KK112" s="0"/>
      <c r="KL112" s="0"/>
      <c r="KM112" s="0"/>
      <c r="KN112" s="0"/>
      <c r="KO112" s="0"/>
      <c r="KP112" s="0"/>
      <c r="KQ112" s="0"/>
      <c r="KR112" s="0"/>
      <c r="KS112" s="0"/>
      <c r="KT112" s="0"/>
      <c r="KU112" s="0"/>
      <c r="KV112" s="0"/>
      <c r="KW112" s="0"/>
      <c r="KX112" s="0"/>
      <c r="KY112" s="0"/>
      <c r="KZ112" s="0"/>
      <c r="LA112" s="0"/>
      <c r="LB112" s="0"/>
      <c r="LC112" s="0"/>
      <c r="LD112" s="0"/>
      <c r="LE112" s="0"/>
      <c r="LF112" s="0"/>
      <c r="LG112" s="0"/>
      <c r="LH112" s="0"/>
      <c r="LI112" s="0"/>
      <c r="LJ112" s="0"/>
      <c r="LK112" s="0"/>
      <c r="LL112" s="0"/>
      <c r="LM112" s="0"/>
      <c r="LN112" s="0"/>
      <c r="LO112" s="0"/>
      <c r="LP112" s="0"/>
      <c r="LQ112" s="0"/>
      <c r="LR112" s="0"/>
      <c r="LS112" s="0"/>
      <c r="LT112" s="0"/>
      <c r="LU112" s="0"/>
      <c r="LV112" s="0"/>
      <c r="LW112" s="0"/>
      <c r="LX112" s="0"/>
      <c r="LY112" s="0"/>
      <c r="LZ112" s="0"/>
      <c r="MA112" s="0"/>
      <c r="MB112" s="0"/>
      <c r="MC112" s="0"/>
      <c r="MD112" s="0"/>
      <c r="ME112" s="0"/>
      <c r="MF112" s="0"/>
      <c r="MG112" s="0"/>
      <c r="MH112" s="0"/>
      <c r="MI112" s="0"/>
      <c r="MJ112" s="0"/>
      <c r="MK112" s="0"/>
      <c r="ML112" s="0"/>
      <c r="MM112" s="0"/>
      <c r="MN112" s="0"/>
      <c r="MO112" s="0"/>
      <c r="MP112" s="0"/>
      <c r="MQ112" s="0"/>
      <c r="MR112" s="0"/>
      <c r="MS112" s="0"/>
      <c r="MT112" s="0"/>
      <c r="MU112" s="0"/>
      <c r="MV112" s="0"/>
      <c r="MW112" s="0"/>
      <c r="MX112" s="0"/>
      <c r="MY112" s="0"/>
      <c r="MZ112" s="0"/>
      <c r="NA112" s="0"/>
      <c r="NB112" s="0"/>
      <c r="NC112" s="0"/>
      <c r="ND112" s="0"/>
      <c r="NE112" s="0"/>
      <c r="NF112" s="0"/>
      <c r="NG112" s="0"/>
      <c r="NH112" s="0"/>
      <c r="NI112" s="0"/>
      <c r="NJ112" s="0"/>
      <c r="NK112" s="0"/>
      <c r="NL112" s="0"/>
      <c r="NM112" s="0"/>
      <c r="NN112" s="0"/>
      <c r="NO112" s="0"/>
      <c r="NP112" s="0"/>
      <c r="NQ112" s="0"/>
      <c r="NR112" s="0"/>
      <c r="NS112" s="0"/>
      <c r="NT112" s="0"/>
      <c r="NU112" s="0"/>
      <c r="NV112" s="0"/>
      <c r="NW112" s="0"/>
      <c r="NX112" s="0"/>
      <c r="NY112" s="0"/>
      <c r="NZ112" s="0"/>
      <c r="OA112" s="0"/>
      <c r="OB112" s="0"/>
      <c r="OC112" s="0"/>
      <c r="OD112" s="0"/>
      <c r="OE112" s="0"/>
      <c r="OF112" s="0"/>
      <c r="OG112" s="0"/>
      <c r="OH112" s="0"/>
      <c r="OI112" s="0"/>
      <c r="OJ112" s="0"/>
      <c r="OK112" s="0"/>
      <c r="OL112" s="0"/>
      <c r="OM112" s="0"/>
      <c r="ON112" s="0"/>
      <c r="OO112" s="0"/>
      <c r="OP112" s="0"/>
      <c r="OQ112" s="0"/>
      <c r="OR112" s="0"/>
      <c r="OS112" s="0"/>
      <c r="OT112" s="0"/>
      <c r="OU112" s="0"/>
      <c r="OV112" s="0"/>
      <c r="OW112" s="0"/>
      <c r="OX112" s="0"/>
      <c r="OY112" s="0"/>
      <c r="OZ112" s="0"/>
      <c r="PA112" s="0"/>
      <c r="PB112" s="0"/>
      <c r="PC112" s="0"/>
      <c r="PD112" s="0"/>
      <c r="PE112" s="0"/>
      <c r="PF112" s="0"/>
      <c r="PG112" s="0"/>
      <c r="PH112" s="0"/>
      <c r="PI112" s="0"/>
      <c r="PJ112" s="0"/>
      <c r="PK112" s="0"/>
      <c r="PL112" s="0"/>
      <c r="PM112" s="0"/>
      <c r="PN112" s="0"/>
      <c r="PO112" s="0"/>
      <c r="PP112" s="0"/>
      <c r="PQ112" s="0"/>
      <c r="PR112" s="0"/>
      <c r="PS112" s="0"/>
      <c r="PT112" s="0"/>
      <c r="PU112" s="0"/>
      <c r="PV112" s="0"/>
      <c r="PW112" s="0"/>
      <c r="PX112" s="0"/>
      <c r="PY112" s="0"/>
      <c r="PZ112" s="0"/>
      <c r="QA112" s="0"/>
      <c r="QB112" s="0"/>
      <c r="QC112" s="0"/>
      <c r="QD112" s="0"/>
      <c r="QE112" s="0"/>
      <c r="QF112" s="0"/>
      <c r="QG112" s="0"/>
      <c r="QH112" s="0"/>
      <c r="QI112" s="0"/>
      <c r="QJ112" s="0"/>
      <c r="QK112" s="0"/>
      <c r="QL112" s="0"/>
      <c r="QM112" s="0"/>
      <c r="QN112" s="0"/>
      <c r="QO112" s="0"/>
      <c r="QP112" s="0"/>
      <c r="QQ112" s="0"/>
      <c r="QR112" s="0"/>
      <c r="QS112" s="0"/>
      <c r="QT112" s="0"/>
      <c r="QU112" s="0"/>
      <c r="QV112" s="0"/>
      <c r="QW112" s="0"/>
      <c r="QX112" s="0"/>
      <c r="QY112" s="0"/>
      <c r="QZ112" s="0"/>
      <c r="RA112" s="0"/>
      <c r="RB112" s="0"/>
      <c r="RC112" s="0"/>
      <c r="RD112" s="0"/>
      <c r="RE112" s="0"/>
      <c r="RF112" s="0"/>
      <c r="RG112" s="0"/>
      <c r="RH112" s="0"/>
      <c r="RI112" s="0"/>
      <c r="RJ112" s="0"/>
      <c r="RK112" s="0"/>
      <c r="RL112" s="0"/>
      <c r="RM112" s="0"/>
      <c r="RN112" s="0"/>
      <c r="RO112" s="0"/>
      <c r="RP112" s="0"/>
      <c r="RQ112" s="0"/>
      <c r="RR112" s="0"/>
      <c r="RS112" s="0"/>
      <c r="RT112" s="0"/>
      <c r="RU112" s="0"/>
      <c r="RV112" s="0"/>
      <c r="RW112" s="0"/>
      <c r="RX112" s="0"/>
      <c r="RY112" s="0"/>
      <c r="RZ112" s="0"/>
      <c r="SA112" s="0"/>
      <c r="SB112" s="0"/>
      <c r="SC112" s="0"/>
      <c r="SD112" s="0"/>
      <c r="SE112" s="0"/>
      <c r="SF112" s="0"/>
      <c r="SG112" s="0"/>
      <c r="SH112" s="0"/>
      <c r="SI112" s="0"/>
      <c r="SJ112" s="0"/>
      <c r="SK112" s="0"/>
      <c r="SL112" s="0"/>
      <c r="SM112" s="0"/>
      <c r="SN112" s="0"/>
      <c r="SO112" s="0"/>
      <c r="SP112" s="0"/>
      <c r="SQ112" s="0"/>
      <c r="SR112" s="0"/>
      <c r="SS112" s="0"/>
      <c r="ST112" s="0"/>
      <c r="SU112" s="0"/>
      <c r="SV112" s="0"/>
      <c r="SW112" s="0"/>
      <c r="SX112" s="0"/>
      <c r="SY112" s="0"/>
      <c r="SZ112" s="0"/>
      <c r="TA112" s="0"/>
      <c r="TB112" s="0"/>
      <c r="TC112" s="0"/>
      <c r="TD112" s="0"/>
      <c r="TE112" s="0"/>
      <c r="TF112" s="0"/>
      <c r="TG112" s="0"/>
      <c r="TH112" s="0"/>
      <c r="TI112" s="0"/>
      <c r="TJ112" s="0"/>
      <c r="TK112" s="0"/>
      <c r="TL112" s="0"/>
      <c r="TM112" s="0"/>
      <c r="TN112" s="0"/>
      <c r="TO112" s="0"/>
      <c r="TP112" s="0"/>
      <c r="TQ112" s="0"/>
      <c r="TR112" s="0"/>
      <c r="TS112" s="0"/>
      <c r="TT112" s="0"/>
      <c r="TU112" s="0"/>
      <c r="TV112" s="0"/>
      <c r="TW112" s="0"/>
      <c r="TX112" s="0"/>
      <c r="TY112" s="0"/>
      <c r="TZ112" s="0"/>
      <c r="UA112" s="0"/>
      <c r="UB112" s="0"/>
      <c r="UC112" s="0"/>
      <c r="UD112" s="0"/>
      <c r="UE112" s="0"/>
      <c r="UF112" s="0"/>
      <c r="UG112" s="0"/>
      <c r="UH112" s="0"/>
      <c r="UI112" s="0"/>
      <c r="UJ112" s="0"/>
      <c r="UK112" s="0"/>
      <c r="UL112" s="0"/>
      <c r="UM112" s="0"/>
      <c r="UN112" s="0"/>
      <c r="UO112" s="0"/>
      <c r="UP112" s="0"/>
      <c r="UQ112" s="0"/>
      <c r="UR112" s="0"/>
      <c r="US112" s="0"/>
      <c r="UT112" s="0"/>
      <c r="UU112" s="0"/>
      <c r="UV112" s="0"/>
      <c r="UW112" s="0"/>
      <c r="UX112" s="0"/>
      <c r="UY112" s="0"/>
      <c r="UZ112" s="0"/>
      <c r="VA112" s="0"/>
      <c r="VB112" s="0"/>
      <c r="VC112" s="0"/>
      <c r="VD112" s="0"/>
      <c r="VE112" s="0"/>
      <c r="VF112" s="0"/>
      <c r="VG112" s="0"/>
      <c r="VH112" s="0"/>
      <c r="VI112" s="0"/>
      <c r="VJ112" s="0"/>
      <c r="VK112" s="0"/>
      <c r="VL112" s="0"/>
      <c r="VM112" s="0"/>
      <c r="VN112" s="0"/>
      <c r="VO112" s="0"/>
      <c r="VP112" s="0"/>
      <c r="VQ112" s="0"/>
      <c r="VR112" s="0"/>
      <c r="VS112" s="0"/>
      <c r="VT112" s="0"/>
      <c r="VU112" s="0"/>
      <c r="VV112" s="0"/>
      <c r="VW112" s="0"/>
      <c r="VX112" s="0"/>
      <c r="VY112" s="0"/>
      <c r="VZ112" s="0"/>
      <c r="WA112" s="0"/>
      <c r="WB112" s="0"/>
      <c r="WC112" s="0"/>
      <c r="WD112" s="0"/>
      <c r="WE112" s="0"/>
      <c r="WF112" s="0"/>
      <c r="WG112" s="0"/>
      <c r="WH112" s="0"/>
      <c r="WI112" s="0"/>
      <c r="WJ112" s="0"/>
      <c r="WK112" s="0"/>
      <c r="WL112" s="0"/>
      <c r="WM112" s="0"/>
      <c r="WN112" s="0"/>
      <c r="WO112" s="0"/>
      <c r="WP112" s="0"/>
      <c r="WQ112" s="0"/>
      <c r="WR112" s="0"/>
      <c r="WS112" s="0"/>
      <c r="WT112" s="0"/>
      <c r="WU112" s="0"/>
      <c r="WV112" s="0"/>
      <c r="WW112" s="0"/>
      <c r="WX112" s="0"/>
      <c r="WY112" s="0"/>
      <c r="WZ112" s="0"/>
      <c r="XA112" s="0"/>
      <c r="XB112" s="0"/>
      <c r="XC112" s="0"/>
      <c r="XD112" s="0"/>
      <c r="XE112" s="0"/>
      <c r="XF112" s="0"/>
      <c r="XG112" s="0"/>
      <c r="XH112" s="0"/>
      <c r="XI112" s="0"/>
      <c r="XJ112" s="0"/>
      <c r="XK112" s="0"/>
      <c r="XL112" s="0"/>
      <c r="XM112" s="0"/>
      <c r="XN112" s="0"/>
      <c r="XO112" s="0"/>
      <c r="XP112" s="0"/>
      <c r="XQ112" s="0"/>
      <c r="XR112" s="0"/>
      <c r="XS112" s="0"/>
      <c r="XT112" s="0"/>
      <c r="XU112" s="0"/>
      <c r="XV112" s="0"/>
      <c r="XW112" s="0"/>
      <c r="XX112" s="0"/>
      <c r="XY112" s="0"/>
      <c r="XZ112" s="0"/>
      <c r="YA112" s="0"/>
      <c r="YB112" s="0"/>
      <c r="YC112" s="0"/>
      <c r="YD112" s="0"/>
      <c r="YE112" s="0"/>
      <c r="YF112" s="0"/>
      <c r="YG112" s="0"/>
      <c r="YH112" s="0"/>
      <c r="YI112" s="0"/>
      <c r="YJ112" s="0"/>
      <c r="YK112" s="0"/>
      <c r="YL112" s="0"/>
      <c r="YM112" s="0"/>
      <c r="YN112" s="0"/>
      <c r="YO112" s="0"/>
      <c r="YP112" s="0"/>
      <c r="YQ112" s="0"/>
      <c r="YR112" s="0"/>
      <c r="YS112" s="0"/>
      <c r="YT112" s="0"/>
      <c r="YU112" s="0"/>
      <c r="YV112" s="0"/>
      <c r="YW112" s="0"/>
      <c r="YX112" s="0"/>
      <c r="YY112" s="0"/>
      <c r="YZ112" s="0"/>
      <c r="ZA112" s="0"/>
      <c r="ZB112" s="0"/>
      <c r="ZC112" s="0"/>
      <c r="ZD112" s="0"/>
      <c r="ZE112" s="0"/>
      <c r="ZF112" s="0"/>
      <c r="ZG112" s="0"/>
      <c r="ZH112" s="0"/>
      <c r="ZI112" s="0"/>
      <c r="ZJ112" s="0"/>
      <c r="ZK112" s="0"/>
      <c r="ZL112" s="0"/>
      <c r="ZM112" s="0"/>
      <c r="ZN112" s="0"/>
      <c r="ZO112" s="0"/>
      <c r="ZP112" s="0"/>
      <c r="ZQ112" s="0"/>
      <c r="ZR112" s="0"/>
      <c r="ZS112" s="0"/>
      <c r="ZT112" s="0"/>
      <c r="ZU112" s="0"/>
      <c r="ZV112" s="0"/>
      <c r="ZW112" s="0"/>
      <c r="ZX112" s="0"/>
      <c r="ZY112" s="0"/>
      <c r="ZZ112" s="0"/>
      <c r="AAA112" s="0"/>
      <c r="AAB112" s="0"/>
      <c r="AAC112" s="0"/>
      <c r="AAD112" s="0"/>
      <c r="AAE112" s="0"/>
      <c r="AAF112" s="0"/>
      <c r="AAG112" s="0"/>
      <c r="AAH112" s="0"/>
      <c r="AAI112" s="0"/>
      <c r="AAJ112" s="0"/>
      <c r="AAK112" s="0"/>
      <c r="AAL112" s="0"/>
      <c r="AAM112" s="0"/>
      <c r="AAN112" s="0"/>
      <c r="AAO112" s="0"/>
      <c r="AAP112" s="0"/>
      <c r="AAQ112" s="0"/>
      <c r="AAR112" s="0"/>
      <c r="AAS112" s="0"/>
      <c r="AAT112" s="0"/>
      <c r="AAU112" s="0"/>
      <c r="AAV112" s="0"/>
      <c r="AAW112" s="0"/>
      <c r="AAX112" s="0"/>
      <c r="AAY112" s="0"/>
      <c r="AAZ112" s="0"/>
      <c r="ABA112" s="0"/>
      <c r="ABB112" s="0"/>
      <c r="ABC112" s="0"/>
      <c r="ABD112" s="0"/>
      <c r="ABE112" s="0"/>
      <c r="ABF112" s="0"/>
      <c r="ABG112" s="0"/>
      <c r="ABH112" s="0"/>
      <c r="ABI112" s="0"/>
      <c r="ABJ112" s="0"/>
      <c r="ABK112" s="0"/>
      <c r="ABL112" s="0"/>
      <c r="ABM112" s="0"/>
      <c r="ABN112" s="0"/>
      <c r="ABO112" s="0"/>
      <c r="ABP112" s="0"/>
      <c r="ABQ112" s="0"/>
      <c r="ABR112" s="0"/>
      <c r="ABS112" s="0"/>
      <c r="ABT112" s="0"/>
      <c r="ABU112" s="0"/>
      <c r="ABV112" s="0"/>
      <c r="ABW112" s="0"/>
      <c r="ABX112" s="0"/>
      <c r="ABY112" s="0"/>
      <c r="ABZ112" s="0"/>
      <c r="ACA112" s="0"/>
      <c r="ACB112" s="0"/>
      <c r="ACC112" s="0"/>
      <c r="ACD112" s="0"/>
      <c r="ACE112" s="0"/>
      <c r="ACF112" s="0"/>
      <c r="ACG112" s="0"/>
      <c r="ACH112" s="0"/>
      <c r="ACI112" s="0"/>
      <c r="ACJ112" s="0"/>
      <c r="ACK112" s="0"/>
      <c r="ACL112" s="0"/>
      <c r="ACM112" s="0"/>
      <c r="ACN112" s="0"/>
      <c r="ACO112" s="0"/>
      <c r="ACP112" s="0"/>
      <c r="ACQ112" s="0"/>
      <c r="ACR112" s="0"/>
      <c r="ACS112" s="0"/>
      <c r="ACT112" s="0"/>
      <c r="ACU112" s="0"/>
      <c r="ACV112" s="0"/>
      <c r="ACW112" s="0"/>
      <c r="ACX112" s="0"/>
      <c r="ACY112" s="0"/>
      <c r="ACZ112" s="0"/>
      <c r="ADA112" s="0"/>
      <c r="ADB112" s="0"/>
      <c r="ADC112" s="0"/>
      <c r="ADD112" s="0"/>
      <c r="ADE112" s="0"/>
      <c r="ADF112" s="0"/>
      <c r="ADG112" s="0"/>
      <c r="ADH112" s="0"/>
      <c r="ADI112" s="0"/>
      <c r="ADJ112" s="0"/>
      <c r="ADK112" s="0"/>
      <c r="ADL112" s="0"/>
      <c r="ADM112" s="0"/>
      <c r="ADN112" s="0"/>
      <c r="ADO112" s="0"/>
      <c r="ADP112" s="0"/>
      <c r="ADQ112" s="0"/>
      <c r="ADR112" s="0"/>
      <c r="ADS112" s="0"/>
      <c r="ADT112" s="0"/>
      <c r="ADU112" s="0"/>
      <c r="ADV112" s="0"/>
      <c r="ADW112" s="0"/>
      <c r="ADX112" s="0"/>
      <c r="ADY112" s="0"/>
      <c r="ADZ112" s="0"/>
      <c r="AEA112" s="0"/>
      <c r="AEB112" s="0"/>
      <c r="AEC112" s="0"/>
      <c r="AED112" s="0"/>
      <c r="AEE112" s="0"/>
      <c r="AEF112" s="0"/>
      <c r="AEG112" s="0"/>
      <c r="AEH112" s="0"/>
      <c r="AEI112" s="0"/>
      <c r="AEJ112" s="0"/>
      <c r="AEK112" s="0"/>
      <c r="AEL112" s="0"/>
      <c r="AEM112" s="0"/>
      <c r="AEN112" s="0"/>
      <c r="AEO112" s="0"/>
      <c r="AEP112" s="0"/>
      <c r="AEQ112" s="0"/>
      <c r="AER112" s="0"/>
      <c r="AES112" s="0"/>
      <c r="AET112" s="0"/>
      <c r="AEU112" s="0"/>
      <c r="AEV112" s="0"/>
      <c r="AEW112" s="0"/>
      <c r="AEX112" s="0"/>
      <c r="AEY112" s="0"/>
      <c r="AEZ112" s="0"/>
      <c r="AFA112" s="0"/>
      <c r="AFB112" s="0"/>
      <c r="AFC112" s="0"/>
      <c r="AFD112" s="0"/>
      <c r="AFE112" s="0"/>
      <c r="AFF112" s="0"/>
      <c r="AFG112" s="0"/>
      <c r="AFH112" s="0"/>
      <c r="AFI112" s="0"/>
      <c r="AFJ112" s="0"/>
      <c r="AFK112" s="0"/>
      <c r="AFL112" s="0"/>
      <c r="AFM112" s="0"/>
      <c r="AFN112" s="0"/>
      <c r="AFO112" s="0"/>
      <c r="AFP112" s="0"/>
      <c r="AFQ112" s="0"/>
      <c r="AFR112" s="0"/>
      <c r="AFS112" s="0"/>
      <c r="AFT112" s="0"/>
      <c r="AFU112" s="0"/>
      <c r="AFV112" s="0"/>
      <c r="AFW112" s="0"/>
      <c r="AFX112" s="0"/>
      <c r="AFY112" s="0"/>
      <c r="AFZ112" s="0"/>
      <c r="AGA112" s="0"/>
      <c r="AGB112" s="0"/>
      <c r="AGC112" s="0"/>
      <c r="AGD112" s="0"/>
      <c r="AGE112" s="0"/>
      <c r="AGF112" s="0"/>
      <c r="AGG112" s="0"/>
      <c r="AGH112" s="0"/>
      <c r="AGI112" s="0"/>
      <c r="AGJ112" s="0"/>
      <c r="AGK112" s="0"/>
      <c r="AGL112" s="0"/>
      <c r="AGM112" s="0"/>
      <c r="AGN112" s="0"/>
      <c r="AGO112" s="0"/>
      <c r="AGP112" s="0"/>
      <c r="AGQ112" s="0"/>
      <c r="AGR112" s="0"/>
      <c r="AGS112" s="0"/>
      <c r="AGT112" s="0"/>
      <c r="AGU112" s="0"/>
      <c r="AGV112" s="0"/>
      <c r="AGW112" s="0"/>
      <c r="AGX112" s="0"/>
      <c r="AGY112" s="0"/>
      <c r="AGZ112" s="0"/>
      <c r="AHA112" s="0"/>
      <c r="AHB112" s="0"/>
      <c r="AHC112" s="0"/>
      <c r="AHD112" s="0"/>
      <c r="AHE112" s="0"/>
      <c r="AHF112" s="0"/>
      <c r="AHG112" s="0"/>
      <c r="AHH112" s="0"/>
      <c r="AHI112" s="0"/>
      <c r="AHJ112" s="0"/>
      <c r="AHK112" s="0"/>
      <c r="AHL112" s="0"/>
      <c r="AHM112" s="0"/>
      <c r="AHN112" s="0"/>
      <c r="AHO112" s="0"/>
      <c r="AHP112" s="0"/>
      <c r="AHQ112" s="0"/>
      <c r="AHR112" s="0"/>
      <c r="AHS112" s="0"/>
      <c r="AHT112" s="0"/>
      <c r="AHU112" s="0"/>
      <c r="AHV112" s="0"/>
      <c r="AHW112" s="0"/>
      <c r="AHX112" s="0"/>
      <c r="AHY112" s="0"/>
      <c r="AHZ112" s="0"/>
      <c r="AIA112" s="0"/>
      <c r="AIB112" s="0"/>
      <c r="AIC112" s="0"/>
      <c r="AID112" s="0"/>
      <c r="AIE112" s="0"/>
      <c r="AIF112" s="0"/>
      <c r="AIG112" s="0"/>
      <c r="AIH112" s="0"/>
      <c r="AII112" s="0"/>
      <c r="AIJ112" s="0"/>
      <c r="AIK112" s="0"/>
      <c r="AIL112" s="0"/>
      <c r="AIM112" s="0"/>
      <c r="AIN112" s="0"/>
      <c r="AIO112" s="0"/>
      <c r="AIP112" s="0"/>
      <c r="AIQ112" s="0"/>
      <c r="AIR112" s="0"/>
      <c r="AIS112" s="0"/>
      <c r="AIT112" s="0"/>
      <c r="AIU112" s="0"/>
      <c r="AIV112" s="0"/>
      <c r="AIW112" s="0"/>
      <c r="AIX112" s="0"/>
      <c r="AIY112" s="0"/>
      <c r="AIZ112" s="0"/>
      <c r="AJA112" s="0"/>
      <c r="AJB112" s="0"/>
      <c r="AJC112" s="0"/>
      <c r="AJD112" s="0"/>
      <c r="AJE112" s="0"/>
      <c r="AJF112" s="0"/>
      <c r="AJG112" s="0"/>
      <c r="AJH112" s="0"/>
      <c r="AJI112" s="0"/>
      <c r="AJJ112" s="0"/>
      <c r="AJK112" s="0"/>
      <c r="AJL112" s="0"/>
      <c r="AJM112" s="0"/>
      <c r="AJN112" s="0"/>
      <c r="AJO112" s="0"/>
      <c r="AJP112" s="0"/>
      <c r="AJQ112" s="0"/>
      <c r="AJR112" s="0"/>
      <c r="AJS112" s="0"/>
      <c r="AJT112" s="0"/>
      <c r="AJU112" s="0"/>
      <c r="AJV112" s="0"/>
      <c r="AJW112" s="0"/>
      <c r="AJX112" s="0"/>
      <c r="AJY112" s="0"/>
      <c r="AJZ112" s="0"/>
      <c r="AKA112" s="0"/>
      <c r="AKB112" s="0"/>
      <c r="AKC112" s="0"/>
      <c r="AKD112" s="0"/>
      <c r="AKE112" s="0"/>
      <c r="AKF112" s="0"/>
      <c r="AKG112" s="0"/>
      <c r="AKH112" s="0"/>
      <c r="AKI112" s="0"/>
      <c r="AKJ112" s="0"/>
      <c r="AKK112" s="0"/>
      <c r="AKL112" s="0"/>
      <c r="AKM112" s="0"/>
      <c r="AKN112" s="0"/>
      <c r="AKO112" s="0"/>
      <c r="AKP112" s="0"/>
      <c r="AKQ112" s="0"/>
      <c r="AKR112" s="0"/>
      <c r="AKS112" s="0"/>
      <c r="AKT112" s="0"/>
      <c r="AKU112" s="0"/>
      <c r="AKV112" s="0"/>
      <c r="AKW112" s="0"/>
      <c r="AKX112" s="0"/>
      <c r="AKY112" s="0"/>
      <c r="AKZ112" s="0"/>
      <c r="ALA112" s="0"/>
      <c r="ALB112" s="0"/>
      <c r="ALC112" s="0"/>
      <c r="ALD112" s="0"/>
      <c r="ALE112" s="0"/>
      <c r="ALF112" s="0"/>
      <c r="ALG112" s="0"/>
      <c r="ALH112" s="0"/>
      <c r="ALI112" s="0"/>
      <c r="ALJ112" s="0"/>
      <c r="ALK112" s="0"/>
      <c r="ALL112" s="0"/>
      <c r="ALM112" s="0"/>
      <c r="ALN112" s="0"/>
      <c r="ALO112" s="0"/>
      <c r="ALP112" s="0"/>
      <c r="ALQ112" s="0"/>
      <c r="ALR112" s="0"/>
      <c r="ALS112" s="0"/>
      <c r="ALT112" s="0"/>
      <c r="ALU112" s="0"/>
      <c r="ALV112" s="0"/>
      <c r="ALW112" s="0"/>
      <c r="ALX112" s="0"/>
      <c r="ALY112" s="0"/>
      <c r="ALZ112" s="0"/>
      <c r="AMA112" s="0"/>
      <c r="AMB112" s="0"/>
      <c r="AMC112" s="0"/>
      <c r="AMD112" s="0"/>
      <c r="AME112" s="0"/>
      <c r="AMF112" s="0"/>
      <c r="AMG112" s="0"/>
      <c r="AMH112" s="0"/>
      <c r="AMI112" s="0"/>
      <c r="AMJ112" s="0"/>
    </row>
    <row r="113" customFormat="false" ht="12" hidden="false" customHeight="true" outlineLevel="0" collapsed="false">
      <c r="A113" s="209"/>
      <c r="B113" s="69"/>
      <c r="C113" s="69"/>
      <c r="D113" s="137"/>
      <c r="E113" s="109"/>
      <c r="F113" s="109"/>
      <c r="G113" s="0"/>
      <c r="H113" s="0"/>
      <c r="I113" s="0"/>
      <c r="J113" s="0"/>
      <c r="K113" s="0"/>
      <c r="L113" s="0"/>
      <c r="M113" s="0"/>
      <c r="N113" s="0"/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  <c r="IT113" s="0"/>
      <c r="IU113" s="0"/>
      <c r="IV113" s="0"/>
      <c r="IW113" s="0"/>
      <c r="IX113" s="0"/>
      <c r="IY113" s="0"/>
      <c r="IZ113" s="0"/>
      <c r="JA113" s="0"/>
      <c r="JB113" s="0"/>
      <c r="JC113" s="0"/>
      <c r="JD113" s="0"/>
      <c r="JE113" s="0"/>
      <c r="JF113" s="0"/>
      <c r="JG113" s="0"/>
      <c r="JH113" s="0"/>
      <c r="JI113" s="0"/>
      <c r="JJ113" s="0"/>
      <c r="JK113" s="0"/>
      <c r="JL113" s="0"/>
      <c r="JM113" s="0"/>
      <c r="JN113" s="0"/>
      <c r="JO113" s="0"/>
      <c r="JP113" s="0"/>
      <c r="JQ113" s="0"/>
      <c r="JR113" s="0"/>
      <c r="JS113" s="0"/>
      <c r="JT113" s="0"/>
      <c r="JU113" s="0"/>
      <c r="JV113" s="0"/>
      <c r="JW113" s="0"/>
      <c r="JX113" s="0"/>
      <c r="JY113" s="0"/>
      <c r="JZ113" s="0"/>
      <c r="KA113" s="0"/>
      <c r="KB113" s="0"/>
      <c r="KC113" s="0"/>
      <c r="KD113" s="0"/>
      <c r="KE113" s="0"/>
      <c r="KF113" s="0"/>
      <c r="KG113" s="0"/>
      <c r="KH113" s="0"/>
      <c r="KI113" s="0"/>
      <c r="KJ113" s="0"/>
      <c r="KK113" s="0"/>
      <c r="KL113" s="0"/>
      <c r="KM113" s="0"/>
      <c r="KN113" s="0"/>
      <c r="KO113" s="0"/>
      <c r="KP113" s="0"/>
      <c r="KQ113" s="0"/>
      <c r="KR113" s="0"/>
      <c r="KS113" s="0"/>
      <c r="KT113" s="0"/>
      <c r="KU113" s="0"/>
      <c r="KV113" s="0"/>
      <c r="KW113" s="0"/>
      <c r="KX113" s="0"/>
      <c r="KY113" s="0"/>
      <c r="KZ113" s="0"/>
      <c r="LA113" s="0"/>
      <c r="LB113" s="0"/>
      <c r="LC113" s="0"/>
      <c r="LD113" s="0"/>
      <c r="LE113" s="0"/>
      <c r="LF113" s="0"/>
      <c r="LG113" s="0"/>
      <c r="LH113" s="0"/>
      <c r="LI113" s="0"/>
      <c r="LJ113" s="0"/>
      <c r="LK113" s="0"/>
      <c r="LL113" s="0"/>
      <c r="LM113" s="0"/>
      <c r="LN113" s="0"/>
      <c r="LO113" s="0"/>
      <c r="LP113" s="0"/>
      <c r="LQ113" s="0"/>
      <c r="LR113" s="0"/>
      <c r="LS113" s="0"/>
      <c r="LT113" s="0"/>
      <c r="LU113" s="0"/>
      <c r="LV113" s="0"/>
      <c r="LW113" s="0"/>
      <c r="LX113" s="0"/>
      <c r="LY113" s="0"/>
      <c r="LZ113" s="0"/>
      <c r="MA113" s="0"/>
      <c r="MB113" s="0"/>
      <c r="MC113" s="0"/>
      <c r="MD113" s="0"/>
      <c r="ME113" s="0"/>
      <c r="MF113" s="0"/>
      <c r="MG113" s="0"/>
      <c r="MH113" s="0"/>
      <c r="MI113" s="0"/>
      <c r="MJ113" s="0"/>
      <c r="MK113" s="0"/>
      <c r="ML113" s="0"/>
      <c r="MM113" s="0"/>
      <c r="MN113" s="0"/>
      <c r="MO113" s="0"/>
      <c r="MP113" s="0"/>
      <c r="MQ113" s="0"/>
      <c r="MR113" s="0"/>
      <c r="MS113" s="0"/>
      <c r="MT113" s="0"/>
      <c r="MU113" s="0"/>
      <c r="MV113" s="0"/>
      <c r="MW113" s="0"/>
      <c r="MX113" s="0"/>
      <c r="MY113" s="0"/>
      <c r="MZ113" s="0"/>
      <c r="NA113" s="0"/>
      <c r="NB113" s="0"/>
      <c r="NC113" s="0"/>
      <c r="ND113" s="0"/>
      <c r="NE113" s="0"/>
      <c r="NF113" s="0"/>
      <c r="NG113" s="0"/>
      <c r="NH113" s="0"/>
      <c r="NI113" s="0"/>
      <c r="NJ113" s="0"/>
      <c r="NK113" s="0"/>
      <c r="NL113" s="0"/>
      <c r="NM113" s="0"/>
      <c r="NN113" s="0"/>
      <c r="NO113" s="0"/>
      <c r="NP113" s="0"/>
      <c r="NQ113" s="0"/>
      <c r="NR113" s="0"/>
      <c r="NS113" s="0"/>
      <c r="NT113" s="0"/>
      <c r="NU113" s="0"/>
      <c r="NV113" s="0"/>
      <c r="NW113" s="0"/>
      <c r="NX113" s="0"/>
      <c r="NY113" s="0"/>
      <c r="NZ113" s="0"/>
      <c r="OA113" s="0"/>
      <c r="OB113" s="0"/>
      <c r="OC113" s="0"/>
      <c r="OD113" s="0"/>
      <c r="OE113" s="0"/>
      <c r="OF113" s="0"/>
      <c r="OG113" s="0"/>
      <c r="OH113" s="0"/>
      <c r="OI113" s="0"/>
      <c r="OJ113" s="0"/>
      <c r="OK113" s="0"/>
      <c r="OL113" s="0"/>
      <c r="OM113" s="0"/>
      <c r="ON113" s="0"/>
      <c r="OO113" s="0"/>
      <c r="OP113" s="0"/>
      <c r="OQ113" s="0"/>
      <c r="OR113" s="0"/>
      <c r="OS113" s="0"/>
      <c r="OT113" s="0"/>
      <c r="OU113" s="0"/>
      <c r="OV113" s="0"/>
      <c r="OW113" s="0"/>
      <c r="OX113" s="0"/>
      <c r="OY113" s="0"/>
      <c r="OZ113" s="0"/>
      <c r="PA113" s="0"/>
      <c r="PB113" s="0"/>
      <c r="PC113" s="0"/>
      <c r="PD113" s="0"/>
      <c r="PE113" s="0"/>
      <c r="PF113" s="0"/>
      <c r="PG113" s="0"/>
      <c r="PH113" s="0"/>
      <c r="PI113" s="0"/>
      <c r="PJ113" s="0"/>
      <c r="PK113" s="0"/>
      <c r="PL113" s="0"/>
      <c r="PM113" s="0"/>
      <c r="PN113" s="0"/>
      <c r="PO113" s="0"/>
      <c r="PP113" s="0"/>
      <c r="PQ113" s="0"/>
      <c r="PR113" s="0"/>
      <c r="PS113" s="0"/>
      <c r="PT113" s="0"/>
      <c r="PU113" s="0"/>
      <c r="PV113" s="0"/>
      <c r="PW113" s="0"/>
      <c r="PX113" s="0"/>
      <c r="PY113" s="0"/>
      <c r="PZ113" s="0"/>
      <c r="QA113" s="0"/>
      <c r="QB113" s="0"/>
      <c r="QC113" s="0"/>
      <c r="QD113" s="0"/>
      <c r="QE113" s="0"/>
      <c r="QF113" s="0"/>
      <c r="QG113" s="0"/>
      <c r="QH113" s="0"/>
      <c r="QI113" s="0"/>
      <c r="QJ113" s="0"/>
      <c r="QK113" s="0"/>
      <c r="QL113" s="0"/>
      <c r="QM113" s="0"/>
      <c r="QN113" s="0"/>
      <c r="QO113" s="0"/>
      <c r="QP113" s="0"/>
      <c r="QQ113" s="0"/>
      <c r="QR113" s="0"/>
      <c r="QS113" s="0"/>
      <c r="QT113" s="0"/>
      <c r="QU113" s="0"/>
      <c r="QV113" s="0"/>
      <c r="QW113" s="0"/>
      <c r="QX113" s="0"/>
      <c r="QY113" s="0"/>
      <c r="QZ113" s="0"/>
      <c r="RA113" s="0"/>
      <c r="RB113" s="0"/>
      <c r="RC113" s="0"/>
      <c r="RD113" s="0"/>
      <c r="RE113" s="0"/>
      <c r="RF113" s="0"/>
      <c r="RG113" s="0"/>
      <c r="RH113" s="0"/>
      <c r="RI113" s="0"/>
      <c r="RJ113" s="0"/>
      <c r="RK113" s="0"/>
      <c r="RL113" s="0"/>
      <c r="RM113" s="0"/>
      <c r="RN113" s="0"/>
      <c r="RO113" s="0"/>
      <c r="RP113" s="0"/>
      <c r="RQ113" s="0"/>
      <c r="RR113" s="0"/>
      <c r="RS113" s="0"/>
      <c r="RT113" s="0"/>
      <c r="RU113" s="0"/>
      <c r="RV113" s="0"/>
      <c r="RW113" s="0"/>
      <c r="RX113" s="0"/>
      <c r="RY113" s="0"/>
      <c r="RZ113" s="0"/>
      <c r="SA113" s="0"/>
      <c r="SB113" s="0"/>
      <c r="SC113" s="0"/>
      <c r="SD113" s="0"/>
      <c r="SE113" s="0"/>
      <c r="SF113" s="0"/>
      <c r="SG113" s="0"/>
      <c r="SH113" s="0"/>
      <c r="SI113" s="0"/>
      <c r="SJ113" s="0"/>
      <c r="SK113" s="0"/>
      <c r="SL113" s="0"/>
      <c r="SM113" s="0"/>
      <c r="SN113" s="0"/>
      <c r="SO113" s="0"/>
      <c r="SP113" s="0"/>
      <c r="SQ113" s="0"/>
      <c r="SR113" s="0"/>
      <c r="SS113" s="0"/>
      <c r="ST113" s="0"/>
      <c r="SU113" s="0"/>
      <c r="SV113" s="0"/>
      <c r="SW113" s="0"/>
      <c r="SX113" s="0"/>
      <c r="SY113" s="0"/>
      <c r="SZ113" s="0"/>
      <c r="TA113" s="0"/>
      <c r="TB113" s="0"/>
      <c r="TC113" s="0"/>
      <c r="TD113" s="0"/>
      <c r="TE113" s="0"/>
      <c r="TF113" s="0"/>
      <c r="TG113" s="0"/>
      <c r="TH113" s="0"/>
      <c r="TI113" s="0"/>
      <c r="TJ113" s="0"/>
      <c r="TK113" s="0"/>
      <c r="TL113" s="0"/>
      <c r="TM113" s="0"/>
      <c r="TN113" s="0"/>
      <c r="TO113" s="0"/>
      <c r="TP113" s="0"/>
      <c r="TQ113" s="0"/>
      <c r="TR113" s="0"/>
      <c r="TS113" s="0"/>
      <c r="TT113" s="0"/>
      <c r="TU113" s="0"/>
      <c r="TV113" s="0"/>
      <c r="TW113" s="0"/>
      <c r="TX113" s="0"/>
      <c r="TY113" s="0"/>
      <c r="TZ113" s="0"/>
      <c r="UA113" s="0"/>
      <c r="UB113" s="0"/>
      <c r="UC113" s="0"/>
      <c r="UD113" s="0"/>
      <c r="UE113" s="0"/>
      <c r="UF113" s="0"/>
      <c r="UG113" s="0"/>
      <c r="UH113" s="0"/>
      <c r="UI113" s="0"/>
      <c r="UJ113" s="0"/>
      <c r="UK113" s="0"/>
      <c r="UL113" s="0"/>
      <c r="UM113" s="0"/>
      <c r="UN113" s="0"/>
      <c r="UO113" s="0"/>
      <c r="UP113" s="0"/>
      <c r="UQ113" s="0"/>
      <c r="UR113" s="0"/>
      <c r="US113" s="0"/>
      <c r="UT113" s="0"/>
      <c r="UU113" s="0"/>
      <c r="UV113" s="0"/>
      <c r="UW113" s="0"/>
      <c r="UX113" s="0"/>
      <c r="UY113" s="0"/>
      <c r="UZ113" s="0"/>
      <c r="VA113" s="0"/>
      <c r="VB113" s="0"/>
      <c r="VC113" s="0"/>
      <c r="VD113" s="0"/>
      <c r="VE113" s="0"/>
      <c r="VF113" s="0"/>
      <c r="VG113" s="0"/>
      <c r="VH113" s="0"/>
      <c r="VI113" s="0"/>
      <c r="VJ113" s="0"/>
      <c r="VK113" s="0"/>
      <c r="VL113" s="0"/>
      <c r="VM113" s="0"/>
      <c r="VN113" s="0"/>
      <c r="VO113" s="0"/>
      <c r="VP113" s="0"/>
      <c r="VQ113" s="0"/>
      <c r="VR113" s="0"/>
      <c r="VS113" s="0"/>
      <c r="VT113" s="0"/>
      <c r="VU113" s="0"/>
      <c r="VV113" s="0"/>
      <c r="VW113" s="0"/>
      <c r="VX113" s="0"/>
      <c r="VY113" s="0"/>
      <c r="VZ113" s="0"/>
      <c r="WA113" s="0"/>
      <c r="WB113" s="0"/>
      <c r="WC113" s="0"/>
      <c r="WD113" s="0"/>
      <c r="WE113" s="0"/>
      <c r="WF113" s="0"/>
      <c r="WG113" s="0"/>
      <c r="WH113" s="0"/>
      <c r="WI113" s="0"/>
      <c r="WJ113" s="0"/>
      <c r="WK113" s="0"/>
      <c r="WL113" s="0"/>
      <c r="WM113" s="0"/>
      <c r="WN113" s="0"/>
      <c r="WO113" s="0"/>
      <c r="WP113" s="0"/>
      <c r="WQ113" s="0"/>
      <c r="WR113" s="0"/>
      <c r="WS113" s="0"/>
      <c r="WT113" s="0"/>
      <c r="WU113" s="0"/>
      <c r="WV113" s="0"/>
      <c r="WW113" s="0"/>
      <c r="WX113" s="0"/>
      <c r="WY113" s="0"/>
      <c r="WZ113" s="0"/>
      <c r="XA113" s="0"/>
      <c r="XB113" s="0"/>
      <c r="XC113" s="0"/>
      <c r="XD113" s="0"/>
      <c r="XE113" s="0"/>
      <c r="XF113" s="0"/>
      <c r="XG113" s="0"/>
      <c r="XH113" s="0"/>
      <c r="XI113" s="0"/>
      <c r="XJ113" s="0"/>
      <c r="XK113" s="0"/>
      <c r="XL113" s="0"/>
      <c r="XM113" s="0"/>
      <c r="XN113" s="0"/>
      <c r="XO113" s="0"/>
      <c r="XP113" s="0"/>
      <c r="XQ113" s="0"/>
      <c r="XR113" s="0"/>
      <c r="XS113" s="0"/>
      <c r="XT113" s="0"/>
      <c r="XU113" s="0"/>
      <c r="XV113" s="0"/>
      <c r="XW113" s="0"/>
      <c r="XX113" s="0"/>
      <c r="XY113" s="0"/>
      <c r="XZ113" s="0"/>
      <c r="YA113" s="0"/>
      <c r="YB113" s="0"/>
      <c r="YC113" s="0"/>
      <c r="YD113" s="0"/>
      <c r="YE113" s="0"/>
      <c r="YF113" s="0"/>
      <c r="YG113" s="0"/>
      <c r="YH113" s="0"/>
      <c r="YI113" s="0"/>
      <c r="YJ113" s="0"/>
      <c r="YK113" s="0"/>
      <c r="YL113" s="0"/>
      <c r="YM113" s="0"/>
      <c r="YN113" s="0"/>
      <c r="YO113" s="0"/>
      <c r="YP113" s="0"/>
      <c r="YQ113" s="0"/>
      <c r="YR113" s="0"/>
      <c r="YS113" s="0"/>
      <c r="YT113" s="0"/>
      <c r="YU113" s="0"/>
      <c r="YV113" s="0"/>
      <c r="YW113" s="0"/>
      <c r="YX113" s="0"/>
      <c r="YY113" s="0"/>
      <c r="YZ113" s="0"/>
      <c r="ZA113" s="0"/>
      <c r="ZB113" s="0"/>
      <c r="ZC113" s="0"/>
      <c r="ZD113" s="0"/>
      <c r="ZE113" s="0"/>
      <c r="ZF113" s="0"/>
      <c r="ZG113" s="0"/>
      <c r="ZH113" s="0"/>
      <c r="ZI113" s="0"/>
      <c r="ZJ113" s="0"/>
      <c r="ZK113" s="0"/>
      <c r="ZL113" s="0"/>
      <c r="ZM113" s="0"/>
      <c r="ZN113" s="0"/>
      <c r="ZO113" s="0"/>
      <c r="ZP113" s="0"/>
      <c r="ZQ113" s="0"/>
      <c r="ZR113" s="0"/>
      <c r="ZS113" s="0"/>
      <c r="ZT113" s="0"/>
      <c r="ZU113" s="0"/>
      <c r="ZV113" s="0"/>
      <c r="ZW113" s="0"/>
      <c r="ZX113" s="0"/>
      <c r="ZY113" s="0"/>
      <c r="ZZ113" s="0"/>
      <c r="AAA113" s="0"/>
      <c r="AAB113" s="0"/>
      <c r="AAC113" s="0"/>
      <c r="AAD113" s="0"/>
      <c r="AAE113" s="0"/>
      <c r="AAF113" s="0"/>
      <c r="AAG113" s="0"/>
      <c r="AAH113" s="0"/>
      <c r="AAI113" s="0"/>
      <c r="AAJ113" s="0"/>
      <c r="AAK113" s="0"/>
      <c r="AAL113" s="0"/>
      <c r="AAM113" s="0"/>
      <c r="AAN113" s="0"/>
      <c r="AAO113" s="0"/>
      <c r="AAP113" s="0"/>
      <c r="AAQ113" s="0"/>
      <c r="AAR113" s="0"/>
      <c r="AAS113" s="0"/>
      <c r="AAT113" s="0"/>
      <c r="AAU113" s="0"/>
      <c r="AAV113" s="0"/>
      <c r="AAW113" s="0"/>
      <c r="AAX113" s="0"/>
      <c r="AAY113" s="0"/>
      <c r="AAZ113" s="0"/>
      <c r="ABA113" s="0"/>
      <c r="ABB113" s="0"/>
      <c r="ABC113" s="0"/>
      <c r="ABD113" s="0"/>
      <c r="ABE113" s="0"/>
      <c r="ABF113" s="0"/>
      <c r="ABG113" s="0"/>
      <c r="ABH113" s="0"/>
      <c r="ABI113" s="0"/>
      <c r="ABJ113" s="0"/>
      <c r="ABK113" s="0"/>
      <c r="ABL113" s="0"/>
      <c r="ABM113" s="0"/>
      <c r="ABN113" s="0"/>
      <c r="ABO113" s="0"/>
      <c r="ABP113" s="0"/>
      <c r="ABQ113" s="0"/>
      <c r="ABR113" s="0"/>
      <c r="ABS113" s="0"/>
      <c r="ABT113" s="0"/>
      <c r="ABU113" s="0"/>
      <c r="ABV113" s="0"/>
      <c r="ABW113" s="0"/>
      <c r="ABX113" s="0"/>
      <c r="ABY113" s="0"/>
      <c r="ABZ113" s="0"/>
      <c r="ACA113" s="0"/>
      <c r="ACB113" s="0"/>
      <c r="ACC113" s="0"/>
      <c r="ACD113" s="0"/>
      <c r="ACE113" s="0"/>
      <c r="ACF113" s="0"/>
      <c r="ACG113" s="0"/>
      <c r="ACH113" s="0"/>
      <c r="ACI113" s="0"/>
      <c r="ACJ113" s="0"/>
      <c r="ACK113" s="0"/>
      <c r="ACL113" s="0"/>
      <c r="ACM113" s="0"/>
      <c r="ACN113" s="0"/>
      <c r="ACO113" s="0"/>
      <c r="ACP113" s="0"/>
      <c r="ACQ113" s="0"/>
      <c r="ACR113" s="0"/>
      <c r="ACS113" s="0"/>
      <c r="ACT113" s="0"/>
      <c r="ACU113" s="0"/>
      <c r="ACV113" s="0"/>
      <c r="ACW113" s="0"/>
      <c r="ACX113" s="0"/>
      <c r="ACY113" s="0"/>
      <c r="ACZ113" s="0"/>
      <c r="ADA113" s="0"/>
      <c r="ADB113" s="0"/>
      <c r="ADC113" s="0"/>
      <c r="ADD113" s="0"/>
      <c r="ADE113" s="0"/>
      <c r="ADF113" s="0"/>
      <c r="ADG113" s="0"/>
      <c r="ADH113" s="0"/>
      <c r="ADI113" s="0"/>
      <c r="ADJ113" s="0"/>
      <c r="ADK113" s="0"/>
      <c r="ADL113" s="0"/>
      <c r="ADM113" s="0"/>
      <c r="ADN113" s="0"/>
      <c r="ADO113" s="0"/>
      <c r="ADP113" s="0"/>
      <c r="ADQ113" s="0"/>
      <c r="ADR113" s="0"/>
      <c r="ADS113" s="0"/>
      <c r="ADT113" s="0"/>
      <c r="ADU113" s="0"/>
      <c r="ADV113" s="0"/>
      <c r="ADW113" s="0"/>
      <c r="ADX113" s="0"/>
      <c r="ADY113" s="0"/>
      <c r="ADZ113" s="0"/>
      <c r="AEA113" s="0"/>
      <c r="AEB113" s="0"/>
      <c r="AEC113" s="0"/>
      <c r="AED113" s="0"/>
      <c r="AEE113" s="0"/>
      <c r="AEF113" s="0"/>
      <c r="AEG113" s="0"/>
      <c r="AEH113" s="0"/>
      <c r="AEI113" s="0"/>
      <c r="AEJ113" s="0"/>
      <c r="AEK113" s="0"/>
      <c r="AEL113" s="0"/>
      <c r="AEM113" s="0"/>
      <c r="AEN113" s="0"/>
      <c r="AEO113" s="0"/>
      <c r="AEP113" s="0"/>
      <c r="AEQ113" s="0"/>
      <c r="AER113" s="0"/>
      <c r="AES113" s="0"/>
      <c r="AET113" s="0"/>
      <c r="AEU113" s="0"/>
      <c r="AEV113" s="0"/>
      <c r="AEW113" s="0"/>
      <c r="AEX113" s="0"/>
      <c r="AEY113" s="0"/>
      <c r="AEZ113" s="0"/>
      <c r="AFA113" s="0"/>
      <c r="AFB113" s="0"/>
      <c r="AFC113" s="0"/>
      <c r="AFD113" s="0"/>
      <c r="AFE113" s="0"/>
      <c r="AFF113" s="0"/>
      <c r="AFG113" s="0"/>
      <c r="AFH113" s="0"/>
      <c r="AFI113" s="0"/>
      <c r="AFJ113" s="0"/>
      <c r="AFK113" s="0"/>
      <c r="AFL113" s="0"/>
      <c r="AFM113" s="0"/>
      <c r="AFN113" s="0"/>
      <c r="AFO113" s="0"/>
      <c r="AFP113" s="0"/>
      <c r="AFQ113" s="0"/>
      <c r="AFR113" s="0"/>
      <c r="AFS113" s="0"/>
      <c r="AFT113" s="0"/>
      <c r="AFU113" s="0"/>
      <c r="AFV113" s="0"/>
      <c r="AFW113" s="0"/>
      <c r="AFX113" s="0"/>
      <c r="AFY113" s="0"/>
      <c r="AFZ113" s="0"/>
      <c r="AGA113" s="0"/>
      <c r="AGB113" s="0"/>
      <c r="AGC113" s="0"/>
      <c r="AGD113" s="0"/>
      <c r="AGE113" s="0"/>
      <c r="AGF113" s="0"/>
      <c r="AGG113" s="0"/>
      <c r="AGH113" s="0"/>
      <c r="AGI113" s="0"/>
      <c r="AGJ113" s="0"/>
      <c r="AGK113" s="0"/>
      <c r="AGL113" s="0"/>
      <c r="AGM113" s="0"/>
      <c r="AGN113" s="0"/>
      <c r="AGO113" s="0"/>
      <c r="AGP113" s="0"/>
      <c r="AGQ113" s="0"/>
      <c r="AGR113" s="0"/>
      <c r="AGS113" s="0"/>
      <c r="AGT113" s="0"/>
      <c r="AGU113" s="0"/>
      <c r="AGV113" s="0"/>
      <c r="AGW113" s="0"/>
      <c r="AGX113" s="0"/>
      <c r="AGY113" s="0"/>
      <c r="AGZ113" s="0"/>
      <c r="AHA113" s="0"/>
      <c r="AHB113" s="0"/>
      <c r="AHC113" s="0"/>
      <c r="AHD113" s="0"/>
      <c r="AHE113" s="0"/>
      <c r="AHF113" s="0"/>
      <c r="AHG113" s="0"/>
      <c r="AHH113" s="0"/>
      <c r="AHI113" s="0"/>
      <c r="AHJ113" s="0"/>
      <c r="AHK113" s="0"/>
      <c r="AHL113" s="0"/>
      <c r="AHM113" s="0"/>
      <c r="AHN113" s="0"/>
      <c r="AHO113" s="0"/>
      <c r="AHP113" s="0"/>
      <c r="AHQ113" s="0"/>
      <c r="AHR113" s="0"/>
      <c r="AHS113" s="0"/>
      <c r="AHT113" s="0"/>
      <c r="AHU113" s="0"/>
      <c r="AHV113" s="0"/>
      <c r="AHW113" s="0"/>
      <c r="AHX113" s="0"/>
      <c r="AHY113" s="0"/>
      <c r="AHZ113" s="0"/>
      <c r="AIA113" s="0"/>
      <c r="AIB113" s="0"/>
      <c r="AIC113" s="0"/>
      <c r="AID113" s="0"/>
      <c r="AIE113" s="0"/>
      <c r="AIF113" s="0"/>
      <c r="AIG113" s="0"/>
      <c r="AIH113" s="0"/>
      <c r="AII113" s="0"/>
      <c r="AIJ113" s="0"/>
      <c r="AIK113" s="0"/>
      <c r="AIL113" s="0"/>
      <c r="AIM113" s="0"/>
      <c r="AIN113" s="0"/>
      <c r="AIO113" s="0"/>
      <c r="AIP113" s="0"/>
      <c r="AIQ113" s="0"/>
      <c r="AIR113" s="0"/>
      <c r="AIS113" s="0"/>
      <c r="AIT113" s="0"/>
      <c r="AIU113" s="0"/>
      <c r="AIV113" s="0"/>
      <c r="AIW113" s="0"/>
      <c r="AIX113" s="0"/>
      <c r="AIY113" s="0"/>
      <c r="AIZ113" s="0"/>
      <c r="AJA113" s="0"/>
      <c r="AJB113" s="0"/>
      <c r="AJC113" s="0"/>
      <c r="AJD113" s="0"/>
      <c r="AJE113" s="0"/>
      <c r="AJF113" s="0"/>
      <c r="AJG113" s="0"/>
      <c r="AJH113" s="0"/>
      <c r="AJI113" s="0"/>
      <c r="AJJ113" s="0"/>
      <c r="AJK113" s="0"/>
      <c r="AJL113" s="0"/>
      <c r="AJM113" s="0"/>
      <c r="AJN113" s="0"/>
      <c r="AJO113" s="0"/>
      <c r="AJP113" s="0"/>
      <c r="AJQ113" s="0"/>
      <c r="AJR113" s="0"/>
      <c r="AJS113" s="0"/>
      <c r="AJT113" s="0"/>
      <c r="AJU113" s="0"/>
      <c r="AJV113" s="0"/>
      <c r="AJW113" s="0"/>
      <c r="AJX113" s="0"/>
      <c r="AJY113" s="0"/>
      <c r="AJZ113" s="0"/>
      <c r="AKA113" s="0"/>
      <c r="AKB113" s="0"/>
      <c r="AKC113" s="0"/>
      <c r="AKD113" s="0"/>
      <c r="AKE113" s="0"/>
      <c r="AKF113" s="0"/>
      <c r="AKG113" s="0"/>
      <c r="AKH113" s="0"/>
      <c r="AKI113" s="0"/>
      <c r="AKJ113" s="0"/>
      <c r="AKK113" s="0"/>
      <c r="AKL113" s="0"/>
      <c r="AKM113" s="0"/>
      <c r="AKN113" s="0"/>
      <c r="AKO113" s="0"/>
      <c r="AKP113" s="0"/>
      <c r="AKQ113" s="0"/>
      <c r="AKR113" s="0"/>
      <c r="AKS113" s="0"/>
      <c r="AKT113" s="0"/>
      <c r="AKU113" s="0"/>
      <c r="AKV113" s="0"/>
      <c r="AKW113" s="0"/>
      <c r="AKX113" s="0"/>
      <c r="AKY113" s="0"/>
      <c r="AKZ113" s="0"/>
      <c r="ALA113" s="0"/>
      <c r="ALB113" s="0"/>
      <c r="ALC113" s="0"/>
      <c r="ALD113" s="0"/>
      <c r="ALE113" s="0"/>
      <c r="ALF113" s="0"/>
      <c r="ALG113" s="0"/>
      <c r="ALH113" s="0"/>
      <c r="ALI113" s="0"/>
      <c r="ALJ113" s="0"/>
      <c r="ALK113" s="0"/>
      <c r="ALL113" s="0"/>
      <c r="ALM113" s="0"/>
      <c r="ALN113" s="0"/>
      <c r="ALO113" s="0"/>
      <c r="ALP113" s="0"/>
      <c r="ALQ113" s="0"/>
      <c r="ALR113" s="0"/>
      <c r="ALS113" s="0"/>
      <c r="ALT113" s="0"/>
      <c r="ALU113" s="0"/>
      <c r="ALV113" s="0"/>
      <c r="ALW113" s="0"/>
      <c r="ALX113" s="0"/>
      <c r="ALY113" s="0"/>
      <c r="ALZ113" s="0"/>
      <c r="AMA113" s="0"/>
      <c r="AMB113" s="0"/>
      <c r="AMC113" s="0"/>
      <c r="AMD113" s="0"/>
      <c r="AME113" s="0"/>
      <c r="AMF113" s="0"/>
      <c r="AMG113" s="0"/>
      <c r="AMH113" s="0"/>
      <c r="AMI113" s="0"/>
      <c r="AMJ113" s="0"/>
    </row>
    <row r="114" s="87" customFormat="true" ht="12" hidden="false" customHeight="true" outlineLevel="0" collapsed="false">
      <c r="A114" s="210" t="s">
        <v>140</v>
      </c>
      <c r="B114" s="210"/>
      <c r="C114" s="210"/>
      <c r="D114" s="210"/>
      <c r="E114" s="210"/>
      <c r="F114" s="210"/>
      <c r="G114" s="210"/>
      <c r="H114" s="210"/>
    </row>
    <row r="115" customFormat="false" ht="12" hidden="false" customHeight="true" outlineLevel="0" collapsed="false">
      <c r="A115" s="209"/>
      <c r="B115" s="69" t="s">
        <v>108</v>
      </c>
      <c r="C115" s="69"/>
      <c r="D115" s="106"/>
      <c r="E115" s="106"/>
      <c r="F115" s="106" t="n">
        <f aca="false">F69</f>
        <v>0</v>
      </c>
      <c r="G115" s="54"/>
      <c r="H115" s="145"/>
    </row>
    <row r="116" customFormat="false" ht="12" hidden="false" customHeight="true" outlineLevel="0" collapsed="false">
      <c r="A116" s="209"/>
      <c r="B116" s="127" t="s">
        <v>141</v>
      </c>
      <c r="C116" s="127"/>
      <c r="D116" s="200"/>
      <c r="E116" s="200"/>
      <c r="F116" s="200" t="n">
        <f aca="false">F80</f>
        <v>0</v>
      </c>
      <c r="G116" s="54"/>
      <c r="H116" s="145"/>
    </row>
    <row r="117" customFormat="false" ht="12" hidden="false" customHeight="true" outlineLevel="0" collapsed="false">
      <c r="A117" s="209"/>
      <c r="B117" s="69"/>
      <c r="C117" s="69"/>
      <c r="D117" s="148"/>
      <c r="E117" s="148"/>
      <c r="F117" s="148" t="n">
        <f aca="false">F115-F116</f>
        <v>0</v>
      </c>
      <c r="G117" s="54"/>
      <c r="H117" s="145"/>
    </row>
    <row r="118" customFormat="false" ht="12" hidden="false" customHeight="true" outlineLevel="0" collapsed="false">
      <c r="A118" s="209"/>
      <c r="B118" s="69" t="s">
        <v>142</v>
      </c>
      <c r="C118" s="69"/>
      <c r="D118" s="148" t="n">
        <f aca="false">F94</f>
        <v>0</v>
      </c>
      <c r="E118" s="149" t="n">
        <f aca="false">IF(D118&gt;500000,0.95,0.8)</f>
        <v>0.8</v>
      </c>
      <c r="F118" s="148" t="n">
        <f aca="false">F117*E118</f>
        <v>0</v>
      </c>
      <c r="G118" s="54"/>
      <c r="H118" s="145"/>
    </row>
    <row r="119" customFormat="false" ht="12" hidden="false" customHeight="true" outlineLevel="0" collapsed="false">
      <c r="A119" s="209"/>
      <c r="B119" s="127" t="s">
        <v>143</v>
      </c>
      <c r="C119" s="127"/>
      <c r="D119" s="151"/>
      <c r="E119" s="151"/>
      <c r="F119" s="211" t="n">
        <v>3</v>
      </c>
      <c r="G119" s="54"/>
      <c r="H119" s="145"/>
    </row>
    <row r="120" customFormat="false" ht="12" hidden="false" customHeight="true" outlineLevel="0" collapsed="false">
      <c r="A120" s="209"/>
      <c r="B120" s="69"/>
      <c r="C120" s="69"/>
      <c r="D120" s="109"/>
      <c r="E120" s="132" t="s">
        <v>144</v>
      </c>
      <c r="F120" s="117" t="n">
        <f aca="false">ROUNDUP(F118/F119,0)</f>
        <v>0</v>
      </c>
      <c r="G120" s="54"/>
      <c r="H120" s="145"/>
    </row>
    <row r="121" customFormat="false" ht="5.25" hidden="false" customHeight="true" outlineLevel="0" collapsed="false">
      <c r="A121" s="209"/>
      <c r="B121" s="69"/>
      <c r="C121" s="69"/>
      <c r="D121" s="109"/>
      <c r="E121" s="109"/>
      <c r="F121" s="109"/>
      <c r="G121" s="54"/>
      <c r="H121" s="145"/>
    </row>
    <row r="122" customFormat="false" ht="10.5" hidden="false" customHeight="true" outlineLevel="0" collapsed="false">
      <c r="A122" s="210" t="s">
        <v>145</v>
      </c>
      <c r="B122" s="210"/>
      <c r="C122" s="210"/>
      <c r="D122" s="210"/>
      <c r="E122" s="210"/>
      <c r="F122" s="210"/>
      <c r="G122" s="210"/>
      <c r="H122" s="210"/>
    </row>
    <row r="123" customFormat="false" ht="12" hidden="false" customHeight="true" outlineLevel="0" collapsed="false">
      <c r="A123" s="212"/>
      <c r="B123" s="91" t="s">
        <v>146</v>
      </c>
      <c r="C123" s="212"/>
      <c r="D123" s="212"/>
      <c r="E123" s="212"/>
      <c r="F123" s="106" t="n">
        <v>1000</v>
      </c>
      <c r="G123" s="212"/>
      <c r="H123" s="212"/>
    </row>
    <row r="124" customFormat="false" ht="12" hidden="false" customHeight="true" outlineLevel="0" collapsed="false">
      <c r="A124" s="212"/>
      <c r="B124" s="91" t="s">
        <v>147</v>
      </c>
      <c r="C124" s="212"/>
      <c r="D124" s="212"/>
      <c r="E124" s="106" t="n">
        <f aca="false">D118</f>
        <v>0</v>
      </c>
      <c r="F124" s="106" t="n">
        <f aca="false">IF(E124*0.01&gt;F123,((E124*0.01)-1000)*0.2,0)</f>
        <v>0</v>
      </c>
      <c r="G124" s="212"/>
      <c r="H124" s="212"/>
    </row>
    <row r="125" customFormat="false" ht="12" hidden="false" customHeight="true" outlineLevel="0" collapsed="false">
      <c r="A125" s="212"/>
      <c r="B125" s="213" t="s">
        <v>148</v>
      </c>
      <c r="C125" s="213"/>
      <c r="D125" s="151"/>
      <c r="E125" s="151"/>
      <c r="F125" s="200" t="n">
        <f aca="false">F81</f>
        <v>0</v>
      </c>
      <c r="G125" s="91"/>
      <c r="H125" s="214"/>
    </row>
    <row r="126" customFormat="false" ht="12" hidden="false" customHeight="true" outlineLevel="0" collapsed="false">
      <c r="A126" s="212"/>
      <c r="B126" s="54"/>
      <c r="C126" s="215"/>
      <c r="D126" s="109"/>
      <c r="E126" s="86" t="s">
        <v>149</v>
      </c>
      <c r="F126" s="216" t="n">
        <f aca="false">IF(F125&gt;F123+F124,0,F123+F124-F125)</f>
        <v>1000</v>
      </c>
      <c r="G126" s="91"/>
      <c r="H126" s="214"/>
    </row>
    <row r="127" customFormat="false" ht="12" hidden="false" customHeight="true" outlineLevel="0" collapsed="false">
      <c r="A127" s="212"/>
      <c r="B127" s="213" t="s">
        <v>143</v>
      </c>
      <c r="C127" s="213"/>
      <c r="D127" s="151"/>
      <c r="E127" s="151"/>
      <c r="F127" s="217" t="n">
        <v>2</v>
      </c>
      <c r="G127" s="91"/>
      <c r="H127" s="214"/>
    </row>
    <row r="128" customFormat="false" ht="12" hidden="false" customHeight="true" outlineLevel="0" collapsed="false">
      <c r="A128" s="215"/>
      <c r="B128" s="91"/>
      <c r="C128" s="215"/>
      <c r="D128" s="103"/>
      <c r="E128" s="86" t="s">
        <v>144</v>
      </c>
      <c r="F128" s="117" t="n">
        <f aca="false">ROUNDUP(F126/F127,0)</f>
        <v>500</v>
      </c>
      <c r="G128" s="218"/>
      <c r="H128" s="214"/>
    </row>
  </sheetData>
  <mergeCells count="12">
    <mergeCell ref="A1:H1"/>
    <mergeCell ref="A2:H2"/>
    <mergeCell ref="A4:H4"/>
    <mergeCell ref="A51:H51"/>
    <mergeCell ref="A62:H62"/>
    <mergeCell ref="A87:H87"/>
    <mergeCell ref="A91:H91"/>
    <mergeCell ref="A98:H98"/>
    <mergeCell ref="A100:H100"/>
    <mergeCell ref="A112:H112"/>
    <mergeCell ref="A114:H114"/>
    <mergeCell ref="A122:H122"/>
  </mergeCells>
  <printOptions headings="false" gridLines="false" gridLinesSet="true" horizontalCentered="true" verticalCentered="false"/>
  <pageMargins left="0.39375" right="0.39375" top="0.393055555555556" bottom="0.393055555555556" header="0.196527777777778" footer="0.196527777777778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&amp;R&amp;"Verdana,Normal"&amp;7&amp;D &amp;T</oddHeader>
    <oddFooter>&amp;L&amp;"Verdana,Normal"&amp;6&amp;Z&amp;F&amp;R&amp;"Verdana,Normal"&amp;6Páginas &amp;P de &amp;N</oddFooter>
  </headerFooter>
  <rowBreaks count="2" manualBreakCount="2">
    <brk id="50" man="true" max="16383" min="0"/>
    <brk id="96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LibreOffice/5.0.4.2$Windows_x86 LibreOffice_project/2b9802c1994aa0b7dc6079e128979269cf95bc78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2016-01-22T11:09:07Z</dcterms:created>
  <dc:language>pt</dc:language>
  <dcterms:modified xsi:type="dcterms:W3CDTF">2016-01-22T11:09:12Z</dcterms:modified>
  <cp:revision>2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